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kartverket-my.sharepoint.com/personal/june_breistein_kartverket_no/Documents/7-Troms-og-Finnmark/Geodataplan/Geodataplan 25-28/"/>
    </mc:Choice>
  </mc:AlternateContent>
  <xr:revisionPtr revIDLastSave="0" documentId="8_{990C8813-583B-4B2D-94A7-0398059E6E42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Handlingsplan" sheetId="7" r:id="rId1"/>
    <sheet name="TiltakstyperKostnadskalkyle" sheetId="2" r:id="rId2"/>
    <sheet name="Partskoder" sheetId="3" r:id="rId3"/>
    <sheet name="Brukerveiledning" sheetId="5" r:id="rId4"/>
  </sheets>
  <definedNames>
    <definedName name="_xlnm._FilterDatabase" localSheetId="0" hidden="1">Handlingsplan!$D$11:$W$118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" i="7" l="1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Q10" i="2" l="1"/>
  <c r="Q8" i="2"/>
  <c r="Q9" i="2"/>
  <c r="Q15" i="2"/>
  <c r="Q16" i="2"/>
  <c r="Q5" i="2"/>
  <c r="Q18" i="2"/>
  <c r="Q17" i="2"/>
  <c r="Q12" i="2"/>
  <c r="Q14" i="2"/>
  <c r="Q13" i="2"/>
  <c r="Q11" i="2"/>
  <c r="Q7" i="2"/>
  <c r="Q6" i="2"/>
  <c r="J9" i="7" l="1"/>
  <c r="W9" i="7" l="1"/>
  <c r="O9" i="7"/>
  <c r="S9" i="7"/>
  <c r="N9" i="7"/>
  <c r="P9" i="7"/>
  <c r="M9" i="7"/>
  <c r="L9" i="7"/>
  <c r="K9" i="7"/>
  <c r="R9" i="7"/>
  <c r="Q9" i="7"/>
</calcChain>
</file>

<file path=xl/sharedStrings.xml><?xml version="1.0" encoding="utf-8"?>
<sst xmlns="http://schemas.openxmlformats.org/spreadsheetml/2006/main" count="732" uniqueCount="148">
  <si>
    <t>GEODATAPLAN Troms og Finnmark</t>
  </si>
  <si>
    <t>Handlingsplan 2025-2028</t>
  </si>
  <si>
    <t>Oversikt over samfinansierte aktiviteter</t>
  </si>
  <si>
    <t>P  R  O  S  J  E  K  T  I  N  F  O</t>
  </si>
  <si>
    <t>K  O  S  T  N  A  D  E  R</t>
  </si>
  <si>
    <t>Fylke</t>
  </si>
  <si>
    <t>Region</t>
  </si>
  <si>
    <t>Prosjektnavn</t>
  </si>
  <si>
    <t>Kommune(r)</t>
  </si>
  <si>
    <t>Prosjekt-type</t>
  </si>
  <si>
    <t>Oppstart-år</t>
  </si>
  <si>
    <t>Antall</t>
  </si>
  <si>
    <t>Enhet</t>
  </si>
  <si>
    <t>Total-kostnad</t>
  </si>
  <si>
    <t>V</t>
  </si>
  <si>
    <t>E</t>
  </si>
  <si>
    <t>K</t>
  </si>
  <si>
    <t>S</t>
  </si>
  <si>
    <t>T</t>
  </si>
  <si>
    <t>L</t>
  </si>
  <si>
    <t>B</t>
  </si>
  <si>
    <t>FK</t>
  </si>
  <si>
    <t>NyeV</t>
  </si>
  <si>
    <t>NVE</t>
  </si>
  <si>
    <t>FB</t>
  </si>
  <si>
    <t>SFTRF</t>
  </si>
  <si>
    <t>Andre</t>
  </si>
  <si>
    <t>TF</t>
  </si>
  <si>
    <t>Finnmark øst</t>
  </si>
  <si>
    <t>Tana</t>
  </si>
  <si>
    <t>AR5</t>
  </si>
  <si>
    <t>km2</t>
  </si>
  <si>
    <t>Indre Finnmark</t>
  </si>
  <si>
    <t>Karasjok</t>
  </si>
  <si>
    <t>FKB-C</t>
  </si>
  <si>
    <t>Kautokeino</t>
  </si>
  <si>
    <t>Sør-Varanger</t>
  </si>
  <si>
    <t>Troms midt</t>
  </si>
  <si>
    <t>Tromsø</t>
  </si>
  <si>
    <t>FKB-A</t>
  </si>
  <si>
    <t>FKB-B-blandet_stripe</t>
  </si>
  <si>
    <t>Karlsøy</t>
  </si>
  <si>
    <t>Senja</t>
  </si>
  <si>
    <t>FKB-B-spredt_stripe</t>
  </si>
  <si>
    <t>Vadsø</t>
  </si>
  <si>
    <t>Troms nord</t>
  </si>
  <si>
    <t xml:space="preserve">Nordreisa </t>
  </si>
  <si>
    <t>Kvænangen</t>
  </si>
  <si>
    <t>Finnmark vest</t>
  </si>
  <si>
    <t xml:space="preserve">Hammerfest </t>
  </si>
  <si>
    <t>2022 Finnmark nord Troms sør</t>
  </si>
  <si>
    <t>Troms sør</t>
  </si>
  <si>
    <t>Harstad</t>
  </si>
  <si>
    <t>Ibestad</t>
  </si>
  <si>
    <t>Hasvik</t>
  </si>
  <si>
    <t>Måsøy</t>
  </si>
  <si>
    <t>Tjeldsund</t>
  </si>
  <si>
    <t>Kvæfjord</t>
  </si>
  <si>
    <t>Bardu</t>
  </si>
  <si>
    <t>Nordkapp</t>
  </si>
  <si>
    <t>Balsfjord</t>
  </si>
  <si>
    <t>Omløp</t>
  </si>
  <si>
    <t>Dyrøy</t>
  </si>
  <si>
    <t>Gratangen</t>
  </si>
  <si>
    <t>Kåfjord</t>
  </si>
  <si>
    <t>Lavangen</t>
  </si>
  <si>
    <t>Lyngen</t>
  </si>
  <si>
    <t>Målselv</t>
  </si>
  <si>
    <t>Salangen</t>
  </si>
  <si>
    <t>Skjervøy</t>
  </si>
  <si>
    <t>Storfjord</t>
  </si>
  <si>
    <t>Sørreisa</t>
  </si>
  <si>
    <t>Berlevåg</t>
  </si>
  <si>
    <t>Båtsfjord</t>
  </si>
  <si>
    <t>Gamvik</t>
  </si>
  <si>
    <t>Lebesby</t>
  </si>
  <si>
    <t>Nesseby</t>
  </si>
  <si>
    <t>Vardø</t>
  </si>
  <si>
    <t>Alta</t>
  </si>
  <si>
    <t>Loppa</t>
  </si>
  <si>
    <t>Porsanger</t>
  </si>
  <si>
    <t>2023 TF FKB-AB</t>
  </si>
  <si>
    <t>FKB-B-spredt_blokk</t>
  </si>
  <si>
    <t>2024 Finnmark øst Troms midt</t>
  </si>
  <si>
    <t>Troms og Finnmark</t>
  </si>
  <si>
    <t>2025 TF FKB-C</t>
  </si>
  <si>
    <t>2025 Troms S Finnmark NV</t>
  </si>
  <si>
    <t>Finnmark midt</t>
  </si>
  <si>
    <t>Hammerfest</t>
  </si>
  <si>
    <t>Finnmark nord</t>
  </si>
  <si>
    <t>2026 Omløpsfotografering</t>
  </si>
  <si>
    <t>2026 TF FKB-AB 2026</t>
  </si>
  <si>
    <t>FKB-B-blandet_blokk</t>
  </si>
  <si>
    <t>2027 Finnmark Troms</t>
  </si>
  <si>
    <t>2028 Omløpsfotografering</t>
  </si>
  <si>
    <t>2028 Troms sør Finnmark nord</t>
  </si>
  <si>
    <t>Hammerfest, Måsøy, Nordkapp, Porsanger</t>
  </si>
  <si>
    <t>Harstad, Kvæfjord, Tjeldsund, Ibestad, Gratangen, Lavangen, Bardu,Salangen</t>
  </si>
  <si>
    <t>2029 Finnmark V Troms N</t>
  </si>
  <si>
    <t>Alta, Loppa, Kautokeino, Karasjok, Hasvik</t>
  </si>
  <si>
    <t>Tromsø, Karlsøy, Lyngen, Storfjord, Kåfjord, Skjervøy, Nordreisa, Kvænangen</t>
  </si>
  <si>
    <t>Tiltakskode</t>
  </si>
  <si>
    <t>Forklaring</t>
  </si>
  <si>
    <t>SUM</t>
  </si>
  <si>
    <t>Kalkylekostnad</t>
  </si>
  <si>
    <t>FDV</t>
  </si>
  <si>
    <t>FDV-avgift</t>
  </si>
  <si>
    <t>FKB-A-prosjekt inkludert ortofoto</t>
  </si>
  <si>
    <t>FKB-B-prosjekt inkludert ortofoto - blandet bebyggelse - kartlegging av mindre områder (typisk striper)</t>
  </si>
  <si>
    <t>FKB-B-prosjekt inkludert ortofoto - blandet bebyggelse - kartlegging over større områder (blokk)</t>
  </si>
  <si>
    <t>FKB-B-prosjekt inkludert ortofoto - spredt bebyggelse - kartlegging av mindre områder (typisk striper)</t>
  </si>
  <si>
    <t>FKB-B-prosjekt inkludert ortofoto - spredt bebyggelse - kartlegging over større områder (blokk)</t>
  </si>
  <si>
    <t>FKB-C/D-prosjekt inkludert ortofoto</t>
  </si>
  <si>
    <t>Periodisk ajourføring AR5</t>
  </si>
  <si>
    <t>Omløpsfotografering</t>
  </si>
  <si>
    <t>Ortofoto10</t>
  </si>
  <si>
    <t>Eget ortofotoprosjekt GSD10</t>
  </si>
  <si>
    <t>Ortofoto20</t>
  </si>
  <si>
    <t>Eget ortofotoprosjekt GSD20</t>
  </si>
  <si>
    <t>Laser-2pkt</t>
  </si>
  <si>
    <t>Laserprosjekt 2 pkt</t>
  </si>
  <si>
    <t>Laser-5pkt</t>
  </si>
  <si>
    <t>Laserprosjekt 5 pkt</t>
  </si>
  <si>
    <t>Skråfoto</t>
  </si>
  <si>
    <t>Skråfotoprosjekt</t>
  </si>
  <si>
    <t>Plan</t>
  </si>
  <si>
    <t>Planprosjekt</t>
  </si>
  <si>
    <t>Temadata</t>
  </si>
  <si>
    <t>Temadataprosjekt</t>
  </si>
  <si>
    <t>Kurs</t>
  </si>
  <si>
    <t>Kompetanseheving</t>
  </si>
  <si>
    <t>Kun felter i grønt er nødvendig å justere.</t>
  </si>
  <si>
    <t>Kalkylekostnad = antatt pris pr km2 for de ulike prosjekttypene</t>
  </si>
  <si>
    <t xml:space="preserve">Kostnaden vil normalt variere rundt omkring i landet. </t>
  </si>
  <si>
    <t>Bruk gjennomsnittstall fra tidligere prosjekt i eget fylke</t>
  </si>
  <si>
    <t>Statens vegvesen</t>
  </si>
  <si>
    <t>Nettselskap</t>
  </si>
  <si>
    <t>Kommuner</t>
  </si>
  <si>
    <t>Kartverket</t>
  </si>
  <si>
    <t>Telenor</t>
  </si>
  <si>
    <t>Landbruk</t>
  </si>
  <si>
    <t>BaneNOR</t>
  </si>
  <si>
    <t>Fylkeskommunen</t>
  </si>
  <si>
    <t>Nye veier</t>
  </si>
  <si>
    <t>Forsvarsbygg</t>
  </si>
  <si>
    <t>Statsforvalteren</t>
  </si>
  <si>
    <t>Samlepott for andre parter</t>
  </si>
  <si>
    <t>Lebesby, Gamvik, Berlevåg, Båtsfjord, Tana, Nesseby, Vadsø, Vardø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</si>
</sst>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E5FFE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4" borderId="1" xfId="0" applyFill="1" applyBorder="1"/>
    <xf numFmtId="0" fontId="0" fillId="4" borderId="3" xfId="0" applyFill="1" applyBorder="1" applyAlignment="1">
      <alignment horizontal="centerContinuous"/>
    </xf>
    <xf numFmtId="0" fontId="0" fillId="4" borderId="4" xfId="0" applyFill="1" applyBorder="1"/>
    <xf numFmtId="0" fontId="1" fillId="4" borderId="2" xfId="0" applyFont="1" applyFill="1" applyBorder="1" applyAlignment="1">
      <alignment horizontal="centerContinuous"/>
    </xf>
    <xf numFmtId="3" fontId="0" fillId="2" borderId="1" xfId="0" applyNumberFormat="1" applyFill="1" applyBorder="1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3" borderId="1" xfId="0" applyFill="1" applyBorder="1"/>
    <xf numFmtId="0" fontId="0" fillId="5" borderId="0" xfId="0" applyFill="1"/>
    <xf numFmtId="0" fontId="0" fillId="2" borderId="0" xfId="0" applyFill="1"/>
    <xf numFmtId="0" fontId="1" fillId="4" borderId="3" xfId="0" applyFont="1" applyFill="1" applyBorder="1" applyAlignment="1">
      <alignment horizontal="centerContinuous"/>
    </xf>
    <xf numFmtId="0" fontId="0" fillId="4" borderId="6" xfId="0" applyFill="1" applyBorder="1" applyAlignment="1">
      <alignment horizontal="centerContinuous"/>
    </xf>
    <xf numFmtId="0" fontId="0" fillId="3" borderId="4" xfId="0" applyFill="1" applyBorder="1"/>
    <xf numFmtId="0" fontId="0" fillId="3" borderId="5" xfId="0" applyFill="1" applyBorder="1"/>
    <xf numFmtId="3" fontId="0" fillId="2" borderId="9" xfId="0" applyNumberFormat="1" applyFill="1" applyBorder="1"/>
    <xf numFmtId="3" fontId="0" fillId="2" borderId="5" xfId="0" applyNumberFormat="1" applyFill="1" applyBorder="1"/>
    <xf numFmtId="0" fontId="4" fillId="0" borderId="0" xfId="0" applyFont="1"/>
    <xf numFmtId="0" fontId="0" fillId="6" borderId="9" xfId="0" applyFill="1" applyBorder="1"/>
    <xf numFmtId="0" fontId="0" fillId="6" borderId="7" xfId="0" applyFill="1" applyBorder="1"/>
    <xf numFmtId="0" fontId="0" fillId="6" borderId="8" xfId="0" applyFill="1" applyBorder="1"/>
    <xf numFmtId="3" fontId="0" fillId="6" borderId="8" xfId="0" applyNumberFormat="1" applyFill="1" applyBorder="1"/>
    <xf numFmtId="0" fontId="5" fillId="4" borderId="4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0" fillId="6" borderId="9" xfId="0" applyFill="1" applyBorder="1" applyAlignment="1">
      <alignment horizontal="right"/>
    </xf>
    <xf numFmtId="0" fontId="0" fillId="6" borderId="8" xfId="0" applyFill="1" applyBorder="1" applyAlignment="1">
      <alignment horizontal="right"/>
    </xf>
    <xf numFmtId="0" fontId="0" fillId="4" borderId="10" xfId="0" applyFill="1" applyBorder="1" applyAlignment="1">
      <alignment horizontal="centerContinuous"/>
    </xf>
    <xf numFmtId="0" fontId="5" fillId="4" borderId="11" xfId="0" applyFont="1" applyFill="1" applyBorder="1" applyAlignment="1">
      <alignment horizontal="center"/>
    </xf>
    <xf numFmtId="3" fontId="0" fillId="2" borderId="11" xfId="0" applyNumberFormat="1" applyFill="1" applyBorder="1"/>
    <xf numFmtId="0" fontId="0" fillId="3" borderId="11" xfId="0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E5FFE5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B2:W117"/>
  <sheetViews>
    <sheetView tabSelected="1" zoomScaleNormal="100" workbookViewId="0">
      <pane ySplit="10" topLeftCell="A11" activePane="bottomLeft" state="frozen"/>
      <selection pane="bottomLeft" activeCell="F20" sqref="F20"/>
    </sheetView>
  </sheetViews>
  <sheetFormatPr baseColWidth="10" defaultColWidth="11.42578125" defaultRowHeight="15" x14ac:dyDescent="0.25"/>
  <cols>
    <col min="1" max="1" width="3.42578125" customWidth="1"/>
    <col min="2" max="2" width="5.7109375" bestFit="1" customWidth="1"/>
    <col min="3" max="3" width="14.85546875" customWidth="1"/>
    <col min="4" max="4" width="32.28515625" customWidth="1"/>
    <col min="5" max="5" width="17.7109375" customWidth="1"/>
    <col min="6" max="6" width="22.7109375" customWidth="1"/>
    <col min="7" max="8" width="9.7109375" customWidth="1"/>
    <col min="9" max="9" width="8.5703125" customWidth="1"/>
    <col min="10" max="10" width="11.85546875" customWidth="1"/>
    <col min="11" max="12" width="10.7109375" customWidth="1"/>
    <col min="13" max="13" width="12.28515625" customWidth="1"/>
    <col min="14" max="23" width="10.7109375" customWidth="1"/>
  </cols>
  <sheetData>
    <row r="2" spans="2:23" ht="18" x14ac:dyDescent="0.25">
      <c r="B2" s="33" t="s">
        <v>0</v>
      </c>
      <c r="C2" s="34"/>
      <c r="D2" s="34"/>
    </row>
    <row r="3" spans="2:23" ht="18" x14ac:dyDescent="0.25">
      <c r="B3" s="33" t="s">
        <v>1</v>
      </c>
      <c r="C3" s="34"/>
      <c r="D3" s="34"/>
    </row>
    <row r="4" spans="2:23" ht="18" x14ac:dyDescent="0.25">
      <c r="B4" s="35" t="s">
        <v>2</v>
      </c>
      <c r="C4" s="34"/>
      <c r="D4" s="34"/>
    </row>
    <row r="5" spans="2:23" x14ac:dyDescent="0.25">
      <c r="B5" s="34"/>
      <c r="C5" s="34"/>
      <c r="D5" s="34"/>
    </row>
    <row r="6" spans="2:23" ht="15.75" thickBot="1" x14ac:dyDescent="0.3"/>
    <row r="7" spans="2:23" ht="18.75" x14ac:dyDescent="0.3">
      <c r="B7" s="4" t="s">
        <v>3</v>
      </c>
      <c r="C7" s="2"/>
      <c r="D7" s="2"/>
      <c r="E7" s="2"/>
      <c r="F7" s="2"/>
      <c r="G7" s="2"/>
      <c r="H7" s="2"/>
      <c r="I7" s="2"/>
      <c r="J7" s="11" t="s">
        <v>4</v>
      </c>
      <c r="K7" s="2"/>
      <c r="L7" s="2"/>
      <c r="M7" s="2"/>
      <c r="N7" s="2"/>
      <c r="O7" s="2"/>
      <c r="P7" s="2"/>
      <c r="Q7" s="2"/>
      <c r="R7" s="2"/>
      <c r="S7" s="2"/>
      <c r="T7" s="28"/>
      <c r="U7" s="28"/>
      <c r="V7" s="28"/>
      <c r="W7" s="12"/>
    </row>
    <row r="8" spans="2:23" ht="45" customHeight="1" x14ac:dyDescent="0.25">
      <c r="B8" s="22" t="s">
        <v>5</v>
      </c>
      <c r="C8" s="6" t="s">
        <v>6</v>
      </c>
      <c r="D8" s="6" t="s">
        <v>7</v>
      </c>
      <c r="E8" s="6" t="s">
        <v>8</v>
      </c>
      <c r="F8" s="23" t="s">
        <v>9</v>
      </c>
      <c r="G8" s="23" t="s">
        <v>10</v>
      </c>
      <c r="H8" s="6" t="s">
        <v>11</v>
      </c>
      <c r="I8" s="6" t="s">
        <v>12</v>
      </c>
      <c r="J8" s="23" t="s">
        <v>13</v>
      </c>
      <c r="K8" s="24" t="s">
        <v>14</v>
      </c>
      <c r="L8" s="24" t="s">
        <v>15</v>
      </c>
      <c r="M8" s="24" t="s">
        <v>16</v>
      </c>
      <c r="N8" s="24" t="s">
        <v>17</v>
      </c>
      <c r="O8" s="24" t="s">
        <v>18</v>
      </c>
      <c r="P8" s="24" t="s">
        <v>19</v>
      </c>
      <c r="Q8" s="24" t="s">
        <v>20</v>
      </c>
      <c r="R8" s="24" t="s">
        <v>21</v>
      </c>
      <c r="S8" s="24" t="s">
        <v>22</v>
      </c>
      <c r="T8" s="29" t="s">
        <v>23</v>
      </c>
      <c r="U8" s="29" t="s">
        <v>24</v>
      </c>
      <c r="V8" s="29" t="s">
        <v>25</v>
      </c>
      <c r="W8" s="25" t="s">
        <v>26</v>
      </c>
    </row>
    <row r="9" spans="2:23" ht="18.75" customHeight="1" x14ac:dyDescent="0.25">
      <c r="B9" s="3"/>
      <c r="C9" s="1"/>
      <c r="D9" s="1"/>
      <c r="E9" s="1"/>
      <c r="F9" s="1"/>
      <c r="G9" s="1"/>
      <c r="H9" s="1"/>
      <c r="I9" s="1"/>
      <c r="J9" s="5">
        <f t="shared" ref="J9:S9" si="0">SUBTOTAL(9,J12:J117)</f>
        <v>28890120.5</v>
      </c>
      <c r="K9" s="5">
        <f t="shared" si="0"/>
        <v>2581584.7675000005</v>
      </c>
      <c r="L9" s="5">
        <f t="shared" si="0"/>
        <v>1809827.6150000002</v>
      </c>
      <c r="M9" s="5">
        <f t="shared" si="0"/>
        <v>9951596.3800000045</v>
      </c>
      <c r="N9" s="5">
        <f t="shared" si="0"/>
        <v>4320800.7350000003</v>
      </c>
      <c r="O9" s="5">
        <f t="shared" si="0"/>
        <v>1809827.6150000002</v>
      </c>
      <c r="P9" s="5">
        <f t="shared" si="0"/>
        <v>5834898.6199999992</v>
      </c>
      <c r="Q9" s="5">
        <f t="shared" si="0"/>
        <v>0</v>
      </c>
      <c r="R9" s="5">
        <f t="shared" si="0"/>
        <v>2581584.7675000005</v>
      </c>
      <c r="S9" s="5">
        <f t="shared" si="0"/>
        <v>0</v>
      </c>
      <c r="T9" s="30"/>
      <c r="U9" s="30"/>
      <c r="V9" s="30"/>
      <c r="W9" s="16">
        <f>SUBTOTAL(9,W12:W117)</f>
        <v>0</v>
      </c>
    </row>
    <row r="10" spans="2:23" hidden="1" x14ac:dyDescent="0.25">
      <c r="B10" s="13"/>
      <c r="C10" s="8"/>
      <c r="D10" s="8"/>
      <c r="E10" s="8"/>
      <c r="F10" s="8"/>
      <c r="G10" s="8"/>
      <c r="H10" s="8"/>
      <c r="I10" s="8"/>
      <c r="J10" s="8">
        <f>IF($F10=TiltakstyperKostnadskalkyle!$B$5,TiltakstyperKostnadskalkyle!$R$5*Handlingsplan!$H10,IF($F10=TiltakstyperKostnadskalkyle!$B$6,TiltakstyperKostnadskalkyle!$R$6*Handlingsplan!$H10,IF($F10=TiltakstyperKostnadskalkyle!$B$7,TiltakstyperKostnadskalkyle!$R$7*Handlingsplan!$H10,IF($F10=TiltakstyperKostnadskalkyle!$B$8,TiltakstyperKostnadskalkyle!$R$8*Handlingsplan!$H10,IF($F10=TiltakstyperKostnadskalkyle!$B$9,TiltakstyperKostnadskalkyle!$R$9*Handlingsplan!$H10,IF($F10=TiltakstyperKostnadskalkyle!$B$10,TiltakstyperKostnadskalkyle!$R$10*Handlingsplan!$H10,IF(F10=TiltakstyperKostnadskalkyle!$B$11,TiltakstyperKostnadskalkyle!$R$11*Handlingsplan!#REF!,IF($F10=TiltakstyperKostnadskalkyle!$B$12,TiltakstyperKostnadskalkyle!$R$12*Handlingsplan!$H10,IF($F10=TiltakstyperKostnadskalkyle!$B$13,TiltakstyperKostnadskalkyle!$R$13*Handlingsplan!$H10,IF($F10=TiltakstyperKostnadskalkyle!$B$14,TiltakstyperKostnadskalkyle!$R$14*Handlingsplan!$H10,IF($F10=TiltakstyperKostnadskalkyle!$B$15,TiltakstyperKostnadskalkyle!$R$15*Handlingsplan!H10,IF($F10=TiltakstyperKostnadskalkyle!$B$16,TiltakstyperKostnadskalkyle!$R$16*Handlingsplan!$H10,IF(F10=TiltakstyperKostnadskalkyle!$B$17,TiltakstyperKostnadskalkyle!$R$17*Handlingsplan!$H10,IF($F10=TiltakstyperKostnadskalkyle!$B$18,TiltakstyperKostnadskalkyle!$R$18*Handlingsplan!$H10,0))))))))))))))</f>
        <v>0</v>
      </c>
      <c r="K10" s="8" t="str">
        <f>IF($F10=TiltakstyperKostnadskalkyle!$B$5,($J10*TiltakstyperKostnadskalkyle!D$5)/100,
IF($F10=TiltakstyperKostnadskalkyle!$B$6,($J10*TiltakstyperKostnadskalkyle!D$6)/100,
IF($F10=TiltakstyperKostnadskalkyle!$B$7,($J10*TiltakstyperKostnadskalkyle!D$7)/100,
IF($F10=TiltakstyperKostnadskalkyle!$B$8,($J10*TiltakstyperKostnadskalkyle!D$8)/100,
IF($F10=TiltakstyperKostnadskalkyle!$B$9,($J10*TiltakstyperKostnadskalkyle!D$9)/100,
IF($F10=TiltakstyperKostnadskalkyle!$B$10,($J10*TiltakstyperKostnadskalkyle!D$10)/100,
IF($F10=TiltakstyperKostnadskalkyle!$B$11,($J10*TiltakstyperKostnadskalkyle!D$11)/100,
IF($F10=TiltakstyperKostnadskalkyle!$B$12,($J10*TiltakstyperKostnadskalkyle!D$12)/100,
IF($F10=TiltakstyperKostnadskalkyle!$B$13,($J10*TiltakstyperKostnadskalkyle!D$13)/100,
IF($F10=TiltakstyperKostnadskalkyle!$B$14,($J10*TiltakstyperKostnadskalkyle!D$14)/100,
IF($F10=TiltakstyperKostnadskalkyle!$B$15,($J10*TiltakstyperKostnadskalkyle!D$15)/100,
IF($F10=TiltakstyperKostnadskalkyle!$B$16,($J10*TiltakstyperKostnadskalkyle!D$16)/100,
IF($F10=TiltakstyperKostnadskalkyle!$B$17,($J10*TiltakstyperKostnadskalkyle!D$17)/100,
IF($F10=TiltakstyperKostnadskalkyle!$B$18,($J10*TiltakstyperKostnadskalkyle!D$18)/100,
"0"))))))))))))))</f>
        <v>0</v>
      </c>
      <c r="L10" s="8" t="str">
        <f>IF($F10=TiltakstyperKostnadskalkyle!$B$5,($J10*TiltakstyperKostnadskalkyle!E$5)/100,
IF($F10=TiltakstyperKostnadskalkyle!$B$6,($J10*TiltakstyperKostnadskalkyle!E$6)/100,
IF($F10=TiltakstyperKostnadskalkyle!$B$7,($J10*TiltakstyperKostnadskalkyle!E$7)/100,
IF($F10=TiltakstyperKostnadskalkyle!$B$8,($J10*TiltakstyperKostnadskalkyle!E$8)/100,
IF($F10=TiltakstyperKostnadskalkyle!$B$9,($J10*TiltakstyperKostnadskalkyle!E$9)/100,
IF($F10=TiltakstyperKostnadskalkyle!$B$10,($J10*TiltakstyperKostnadskalkyle!E$10)/100,
IF($F10=TiltakstyperKostnadskalkyle!$B$11,($J10*TiltakstyperKostnadskalkyle!E$11)/100,
IF($F10=TiltakstyperKostnadskalkyle!$B$12,($J10*TiltakstyperKostnadskalkyle!E$12)/100,
IF($F10=TiltakstyperKostnadskalkyle!$B$13,($J10*TiltakstyperKostnadskalkyle!E$13)/100,
IF($F10=TiltakstyperKostnadskalkyle!$B$14,($J10*TiltakstyperKostnadskalkyle!E$14)/100,
IF($F10=TiltakstyperKostnadskalkyle!$B$15,($J10*TiltakstyperKostnadskalkyle!E$15)/100,
IF($F10=TiltakstyperKostnadskalkyle!$B$16,($J10*TiltakstyperKostnadskalkyle!E$16)/100,
IF($F10=TiltakstyperKostnadskalkyle!$B$17,($J10*TiltakstyperKostnadskalkyle!E$17)/100,
IF($F10=TiltakstyperKostnadskalkyle!$B$18,($J10*TiltakstyperKostnadskalkyle!E$18)/100,
"0"))))))))))))))</f>
        <v>0</v>
      </c>
      <c r="M10" s="8" t="str">
        <f>IF($F10=TiltakstyperKostnadskalkyle!$B$5,($J10*TiltakstyperKostnadskalkyle!F$5)/100,
IF($F10=TiltakstyperKostnadskalkyle!$B$6,($J10*TiltakstyperKostnadskalkyle!F$6)/100,
IF($F10=TiltakstyperKostnadskalkyle!$B$7,($J10*TiltakstyperKostnadskalkyle!F$7)/100,
IF($F10=TiltakstyperKostnadskalkyle!$B$8,($J10*TiltakstyperKostnadskalkyle!F$8)/100,
IF($F10=TiltakstyperKostnadskalkyle!$B$9,($J10*TiltakstyperKostnadskalkyle!F$9)/100,
IF($F10=TiltakstyperKostnadskalkyle!$B$10,($J10*TiltakstyperKostnadskalkyle!F$10)/100,
IF($F10=TiltakstyperKostnadskalkyle!$B$11,($J10*TiltakstyperKostnadskalkyle!F$11)/100,
IF($F10=TiltakstyperKostnadskalkyle!$B$12,($J10*TiltakstyperKostnadskalkyle!F$12)/100,
IF($F10=TiltakstyperKostnadskalkyle!$B$13,($J10*TiltakstyperKostnadskalkyle!F$13)/100,
IF($F10=TiltakstyperKostnadskalkyle!$B$14,($J10*TiltakstyperKostnadskalkyle!F$14)/100,
IF($F10=TiltakstyperKostnadskalkyle!$B$15,($J10*TiltakstyperKostnadskalkyle!F$15)/100,
IF($F10=TiltakstyperKostnadskalkyle!$B$16,($J10*TiltakstyperKostnadskalkyle!F$16)/100,
IF($F10=TiltakstyperKostnadskalkyle!$B$17,($J10*TiltakstyperKostnadskalkyle!F$17)/100,
IF($F10=TiltakstyperKostnadskalkyle!$B$18,($J10*TiltakstyperKostnadskalkyle!F$18)/100,
"0"))))))))))))))</f>
        <v>0</v>
      </c>
      <c r="N10" s="8" t="str">
        <f>IF($F10=TiltakstyperKostnadskalkyle!$B$5,($J10*TiltakstyperKostnadskalkyle!G$5)/100,
IF($F10=TiltakstyperKostnadskalkyle!$B$6,($J10*TiltakstyperKostnadskalkyle!G$6)/100,
IF($F10=TiltakstyperKostnadskalkyle!$B$7,($J10*TiltakstyperKostnadskalkyle!G$7)/100,
IF($F10=TiltakstyperKostnadskalkyle!$B$8,($J10*TiltakstyperKostnadskalkyle!G$8)/100,
IF($F10=TiltakstyperKostnadskalkyle!$B$9,($J10*TiltakstyperKostnadskalkyle!G$9)/100,
IF($F10=TiltakstyperKostnadskalkyle!$B$10,($J10*TiltakstyperKostnadskalkyle!G$10)/100,
IF($F10=TiltakstyperKostnadskalkyle!$B$11,($J10*TiltakstyperKostnadskalkyle!G$11)/100,
IF($F10=TiltakstyperKostnadskalkyle!$B$12,($J10*TiltakstyperKostnadskalkyle!G$12)/100,
IF($F10=TiltakstyperKostnadskalkyle!$B$13,($J10*TiltakstyperKostnadskalkyle!G$13)/100,
IF($F10=TiltakstyperKostnadskalkyle!$B$14,($J10*TiltakstyperKostnadskalkyle!G$14)/100,
IF($F10=TiltakstyperKostnadskalkyle!$B$15,($J10*TiltakstyperKostnadskalkyle!G$15)/100,
IF($F10=TiltakstyperKostnadskalkyle!$B$16,($J10*TiltakstyperKostnadskalkyle!G$16)/100,
IF($F10=TiltakstyperKostnadskalkyle!$B$17,($J10*TiltakstyperKostnadskalkyle!G$17)/100,
IF($F10=TiltakstyperKostnadskalkyle!$B$18,($J10*TiltakstyperKostnadskalkyle!G$18)/100,
"0"))))))))))))))</f>
        <v>0</v>
      </c>
      <c r="O10" s="8" t="str">
        <f>IF($F10=TiltakstyperKostnadskalkyle!$B$5,($J10*TiltakstyperKostnadskalkyle!H$5)/100,
IF($F10=TiltakstyperKostnadskalkyle!$B$6,($J10*TiltakstyperKostnadskalkyle!H$6)/100,
IF($F10=TiltakstyperKostnadskalkyle!$B$7,($J10*TiltakstyperKostnadskalkyle!H$7)/100,
IF($F10=TiltakstyperKostnadskalkyle!$B$8,($J10*TiltakstyperKostnadskalkyle!H$8)/100,
IF($F10=TiltakstyperKostnadskalkyle!$B$9,($J10*TiltakstyperKostnadskalkyle!H$9)/100,
IF($F10=TiltakstyperKostnadskalkyle!$B$10,($J10*TiltakstyperKostnadskalkyle!H$10)/100,
IF($F10=TiltakstyperKostnadskalkyle!$B$11,($J10*TiltakstyperKostnadskalkyle!H$11)/100,
IF($F10=TiltakstyperKostnadskalkyle!$B$12,($J10*TiltakstyperKostnadskalkyle!H$12)/100,
IF($F10=TiltakstyperKostnadskalkyle!$B$13,($J10*TiltakstyperKostnadskalkyle!H$13)/100,
IF($F10=TiltakstyperKostnadskalkyle!$B$14,($J10*TiltakstyperKostnadskalkyle!H$14)/100,
IF($F10=TiltakstyperKostnadskalkyle!$B$15,($J10*TiltakstyperKostnadskalkyle!H$15)/100,
IF($F10=TiltakstyperKostnadskalkyle!$B$16,($J10*TiltakstyperKostnadskalkyle!H$16)/100,
IF($F10=TiltakstyperKostnadskalkyle!$B$17,($J10*TiltakstyperKostnadskalkyle!H$17)/100,
IF($F10=TiltakstyperKostnadskalkyle!$B$18,($J10*TiltakstyperKostnadskalkyle!H$18)/100,
"0"))))))))))))))</f>
        <v>0</v>
      </c>
      <c r="P10" s="8" t="str">
        <f>IF($F10=TiltakstyperKostnadskalkyle!$B$5,($J10*TiltakstyperKostnadskalkyle!I$5)/100,
IF($F10=TiltakstyperKostnadskalkyle!$B$6,($J10*TiltakstyperKostnadskalkyle!I$6)/100,
IF($F10=TiltakstyperKostnadskalkyle!$B$7,($J10*TiltakstyperKostnadskalkyle!I$7)/100,
IF($F10=TiltakstyperKostnadskalkyle!$B$8,($J10*TiltakstyperKostnadskalkyle!I$8)/100,
IF($F10=TiltakstyperKostnadskalkyle!$B$9,($J10*TiltakstyperKostnadskalkyle!I$9)/100,
IF($F10=TiltakstyperKostnadskalkyle!$B$10,($J10*TiltakstyperKostnadskalkyle!I$10)/100,
IF($F10=TiltakstyperKostnadskalkyle!$B$11,($J10*TiltakstyperKostnadskalkyle!I$11)/100,
IF($F10=TiltakstyperKostnadskalkyle!$B$12,($J10*TiltakstyperKostnadskalkyle!I$12)/100,
IF($F10=TiltakstyperKostnadskalkyle!$B$13,($J10*TiltakstyperKostnadskalkyle!I$13)/100,
IF($F10=TiltakstyperKostnadskalkyle!$B$14,($J10*TiltakstyperKostnadskalkyle!I$14)/100,
IF($F10=TiltakstyperKostnadskalkyle!$B$15,($J10*TiltakstyperKostnadskalkyle!I$15)/100,
IF($F10=TiltakstyperKostnadskalkyle!$B$16,($J10*TiltakstyperKostnadskalkyle!I$16)/100,
IF($F10=TiltakstyperKostnadskalkyle!$B$17,($J10*TiltakstyperKostnadskalkyle!I$17)/100,
IF($F10=TiltakstyperKostnadskalkyle!$B$18,($J10*TiltakstyperKostnadskalkyle!I$18)/100,
"0"))))))))))))))</f>
        <v>0</v>
      </c>
      <c r="Q10" s="8" t="str">
        <f>IF($F10=TiltakstyperKostnadskalkyle!$B$5,($J10*TiltakstyperKostnadskalkyle!J$5)/100,
IF($F10=TiltakstyperKostnadskalkyle!$B$6,($J10*TiltakstyperKostnadskalkyle!J$6)/100,
IF($F10=TiltakstyperKostnadskalkyle!$B$7,($J10*TiltakstyperKostnadskalkyle!J$7)/100,
IF($F10=TiltakstyperKostnadskalkyle!$B$8,($J10*TiltakstyperKostnadskalkyle!J$8)/100,
IF($F10=TiltakstyperKostnadskalkyle!$B$9,($J10*TiltakstyperKostnadskalkyle!J$9)/100,
IF($F10=TiltakstyperKostnadskalkyle!$B$10,($J10*TiltakstyperKostnadskalkyle!J$10)/100,
IF($F10=TiltakstyperKostnadskalkyle!$B$11,($J10*TiltakstyperKostnadskalkyle!J$11)/100,
IF($F10=TiltakstyperKostnadskalkyle!$B$12,($J10*TiltakstyperKostnadskalkyle!J$12)/100,
IF($F10=TiltakstyperKostnadskalkyle!$B$13,($J10*TiltakstyperKostnadskalkyle!J$13)/100,
IF($F10=TiltakstyperKostnadskalkyle!$B$14,($J10*TiltakstyperKostnadskalkyle!J$14)/100,
IF($F10=TiltakstyperKostnadskalkyle!$B$15,($J10*TiltakstyperKostnadskalkyle!J$15)/100,
IF($F10=TiltakstyperKostnadskalkyle!$B$16,($J10*TiltakstyperKostnadskalkyle!J$16)/100,
IF($F10=TiltakstyperKostnadskalkyle!$B$17,($J10*TiltakstyperKostnadskalkyle!J$17)/100,
IF($F10=TiltakstyperKostnadskalkyle!$B$18,($J10*TiltakstyperKostnadskalkyle!J$18)/100,
"0"))))))))))))))</f>
        <v>0</v>
      </c>
      <c r="R10" s="8" t="str">
        <f>IF($F10=TiltakstyperKostnadskalkyle!$B$5,($J10*TiltakstyperKostnadskalkyle!K$5)/100,
IF($F10=TiltakstyperKostnadskalkyle!$B$6,($J10*TiltakstyperKostnadskalkyle!K$6)/100,
IF($F10=TiltakstyperKostnadskalkyle!$B$7,($J10*TiltakstyperKostnadskalkyle!K$7)/100,
IF($F10=TiltakstyperKostnadskalkyle!$B$8,($J10*TiltakstyperKostnadskalkyle!K$8)/100,
IF($F10=TiltakstyperKostnadskalkyle!$B$9,($J10*TiltakstyperKostnadskalkyle!K$9)/100,
IF($F10=TiltakstyperKostnadskalkyle!$B$10,($J10*TiltakstyperKostnadskalkyle!K$10)/100,
IF($F10=TiltakstyperKostnadskalkyle!$B$11,($J10*TiltakstyperKostnadskalkyle!K$11)/100,
IF($F10=TiltakstyperKostnadskalkyle!$B$12,($J10*TiltakstyperKostnadskalkyle!K$12)/100,
IF($F10=TiltakstyperKostnadskalkyle!$B$13,($J10*TiltakstyperKostnadskalkyle!K$13)/100,
IF($F10=TiltakstyperKostnadskalkyle!$B$14,($J10*TiltakstyperKostnadskalkyle!K$14)/100,
IF($F10=TiltakstyperKostnadskalkyle!$B$15,($J10*TiltakstyperKostnadskalkyle!K$15)/100,
IF($F10=TiltakstyperKostnadskalkyle!$B$16,($J10*TiltakstyperKostnadskalkyle!K$16)/100,
IF($F10=TiltakstyperKostnadskalkyle!$B$17,($J10*TiltakstyperKostnadskalkyle!K$17)/100,
IF($F10=TiltakstyperKostnadskalkyle!$B$18,($J10*TiltakstyperKostnadskalkyle!K$18)/100,
"0"))))))))))))))</f>
        <v>0</v>
      </c>
      <c r="S10" s="8" t="str">
        <f>IF($F10=TiltakstyperKostnadskalkyle!$B$5,($J10*TiltakstyperKostnadskalkyle!M$5)/100,
IF($F10=TiltakstyperKostnadskalkyle!$B$6,($J10*TiltakstyperKostnadskalkyle!M$6)/100,
IF($F10=TiltakstyperKostnadskalkyle!$B$7,($J10*TiltakstyperKostnadskalkyle!M$7)/100,
IF($F10=TiltakstyperKostnadskalkyle!$B$8,($J10*TiltakstyperKostnadskalkyle!M$8)/100,
IF($F10=TiltakstyperKostnadskalkyle!$B$9,($J10*TiltakstyperKostnadskalkyle!M$9)/100,
IF($F10=TiltakstyperKostnadskalkyle!$B$10,($J10*TiltakstyperKostnadskalkyle!M$10)/100,
IF($F10=TiltakstyperKostnadskalkyle!$B$11,($J10*TiltakstyperKostnadskalkyle!M$11)/100,
IF($F10=TiltakstyperKostnadskalkyle!$B$12,($J10*TiltakstyperKostnadskalkyle!M$12)/100,
IF($F10=TiltakstyperKostnadskalkyle!$B$13,($J10*TiltakstyperKostnadskalkyle!M$13)/100,
IF($F10=TiltakstyperKostnadskalkyle!$B$14,($J10*TiltakstyperKostnadskalkyle!M$14)/100,
IF($F10=TiltakstyperKostnadskalkyle!$B$15,($J10*TiltakstyperKostnadskalkyle!M$15)/100,
IF($F10=TiltakstyperKostnadskalkyle!$B$16,($J10*TiltakstyperKostnadskalkyle!M$16)/100,
IF($F10=TiltakstyperKostnadskalkyle!$B$17,($J10*TiltakstyperKostnadskalkyle!M$17)/100,
IF($F10=TiltakstyperKostnadskalkyle!$B$18,($J10*TiltakstyperKostnadskalkyle!M$18)/100,
"0"))))))))))))))</f>
        <v>0</v>
      </c>
      <c r="T10" s="31" t="str">
        <f>IF($F10=TiltakstyperKostnadskalkyle!$B$5,($J10*TiltakstyperKostnadskalkyle!N$5)/100,
IF($F10=TiltakstyperKostnadskalkyle!$B$6,($J10*TiltakstyperKostnadskalkyle!N$6)/100,
IF($F10=TiltakstyperKostnadskalkyle!$B$7,($J10*TiltakstyperKostnadskalkyle!N$7)/100,
IF($F10=TiltakstyperKostnadskalkyle!$B$8,($J10*TiltakstyperKostnadskalkyle!N$8)/100,
IF($F10=TiltakstyperKostnadskalkyle!$B$9,($J10*TiltakstyperKostnadskalkyle!N$9)/100,
IF($F10=TiltakstyperKostnadskalkyle!$B$10,($J10*TiltakstyperKostnadskalkyle!N$10)/100,
IF($F10=TiltakstyperKostnadskalkyle!$B$11,($J10*TiltakstyperKostnadskalkyle!N$11)/100,
IF($F10=TiltakstyperKostnadskalkyle!$B$12,($J10*TiltakstyperKostnadskalkyle!N$12)/100,
IF($F10=TiltakstyperKostnadskalkyle!$B$13,($J10*TiltakstyperKostnadskalkyle!N$13)/100,
IF($F10=TiltakstyperKostnadskalkyle!$B$14,($J10*TiltakstyperKostnadskalkyle!N$14)/100,
IF($F10=TiltakstyperKostnadskalkyle!$B$15,($J10*TiltakstyperKostnadskalkyle!N$15)/100,
IF($F10=TiltakstyperKostnadskalkyle!$B$16,($J10*TiltakstyperKostnadskalkyle!N$16)/100,
IF($F10=TiltakstyperKostnadskalkyle!$B$17,($J10*TiltakstyperKostnadskalkyle!N$17)/100,
IF($F10=TiltakstyperKostnadskalkyle!$B$18,($J10*TiltakstyperKostnadskalkyle!N$18)/100,
"0"))))))))))))))</f>
        <v>0</v>
      </c>
      <c r="U10" s="31" t="str">
        <f>IF($F10=TiltakstyperKostnadskalkyle!$B$5,($J10*TiltakstyperKostnadskalkyle!O$5)/100,
IF($F10=TiltakstyperKostnadskalkyle!$B$6,($J10*TiltakstyperKostnadskalkyle!O$6)/100,
IF($F10=TiltakstyperKostnadskalkyle!$B$7,($J10*TiltakstyperKostnadskalkyle!O$7)/100,
IF($F10=TiltakstyperKostnadskalkyle!$B$8,($J10*TiltakstyperKostnadskalkyle!O$8)/100,
IF($F10=TiltakstyperKostnadskalkyle!$B$9,($J10*TiltakstyperKostnadskalkyle!O$9)/100,
IF($F10=TiltakstyperKostnadskalkyle!$B$10,($J10*TiltakstyperKostnadskalkyle!O$10)/100,
IF($F10=TiltakstyperKostnadskalkyle!$B$11,($J10*TiltakstyperKostnadskalkyle!O$11)/100,
IF($F10=TiltakstyperKostnadskalkyle!$B$12,($J10*TiltakstyperKostnadskalkyle!O$12)/100,
IF($F10=TiltakstyperKostnadskalkyle!$B$13,($J10*TiltakstyperKostnadskalkyle!O$13)/100,
IF($F10=TiltakstyperKostnadskalkyle!$B$14,($J10*TiltakstyperKostnadskalkyle!O$14)/100,
IF($F10=TiltakstyperKostnadskalkyle!$B$15,($J10*TiltakstyperKostnadskalkyle!O$15)/100,
IF($F10=TiltakstyperKostnadskalkyle!$B$16,($J10*TiltakstyperKostnadskalkyle!O$16)/100,
IF($F10=TiltakstyperKostnadskalkyle!$B$17,($J10*TiltakstyperKostnadskalkyle!O$17)/100,
IF($F10=TiltakstyperKostnadskalkyle!$B$18,($J10*TiltakstyperKostnadskalkyle!O$18)/100,
"0"))))))))))))))</f>
        <v>0</v>
      </c>
      <c r="V10" s="31" t="str">
        <f>IF($F10=TiltakstyperKostnadskalkyle!$B$5,($J10*TiltakstyperKostnadskalkyle!P$5)/100,
IF($F10=TiltakstyperKostnadskalkyle!$B$6,($J10*TiltakstyperKostnadskalkyle!P$6)/100,
IF($F10=TiltakstyperKostnadskalkyle!$B$7,($J10*TiltakstyperKostnadskalkyle!P$7)/100,
IF($F10=TiltakstyperKostnadskalkyle!$B$8,($J10*TiltakstyperKostnadskalkyle!P$8)/100,
IF($F10=TiltakstyperKostnadskalkyle!$B$9,($J10*TiltakstyperKostnadskalkyle!P$9)/100,
IF($F10=TiltakstyperKostnadskalkyle!$B$10,($J10*TiltakstyperKostnadskalkyle!P$10)/100,
IF($F10=TiltakstyperKostnadskalkyle!$B$11,($J10*TiltakstyperKostnadskalkyle!P$11)/100,
IF($F10=TiltakstyperKostnadskalkyle!$B$12,($J10*TiltakstyperKostnadskalkyle!P$12)/100,
IF($F10=TiltakstyperKostnadskalkyle!$B$13,($J10*TiltakstyperKostnadskalkyle!P$13)/100,
IF($F10=TiltakstyperKostnadskalkyle!$B$14,($J10*TiltakstyperKostnadskalkyle!P$14)/100,
IF($F10=TiltakstyperKostnadskalkyle!$B$15,($J10*TiltakstyperKostnadskalkyle!P$15)/100,
IF($F10=TiltakstyperKostnadskalkyle!$B$16,($J10*TiltakstyperKostnadskalkyle!P$16)/100,
IF($F10=TiltakstyperKostnadskalkyle!$B$17,($J10*TiltakstyperKostnadskalkyle!P$17)/100,
IF($F10=TiltakstyperKostnadskalkyle!$B$18,($J10*TiltakstyperKostnadskalkyle!P$18)/100,
"0"))))))))))))))</f>
        <v>0</v>
      </c>
      <c r="W10" s="14" t="str">
        <f>IF($F10=TiltakstyperKostnadskalkyle!$B$5,($J10*TiltakstyperKostnadskalkyle!P$5)/100,
IF($F10=TiltakstyperKostnadskalkyle!$B$6,($J10*TiltakstyperKostnadskalkyle!P$6)/100,
IF($F10=TiltakstyperKostnadskalkyle!$B$7,($J10*TiltakstyperKostnadskalkyle!P$7)/100,
IF($F10=TiltakstyperKostnadskalkyle!$B$8,($J10*TiltakstyperKostnadskalkyle!P$8)/100,
IF($F10=TiltakstyperKostnadskalkyle!$B$9,($J10*TiltakstyperKostnadskalkyle!P$9)/100,
IF($F10=TiltakstyperKostnadskalkyle!$B$10,($J10*TiltakstyperKostnadskalkyle!P$10)/100,
IF($F10=TiltakstyperKostnadskalkyle!$B$11,($J10*TiltakstyperKostnadskalkyle!P$11)/100,
IF($F10=TiltakstyperKostnadskalkyle!$B$12,($J10*TiltakstyperKostnadskalkyle!P$12)/100,
IF($F10=TiltakstyperKostnadskalkyle!$B$13,($J10*TiltakstyperKostnadskalkyle!P$13)/100,
IF($F10=TiltakstyperKostnadskalkyle!$B$14,($J10*TiltakstyperKostnadskalkyle!P$14)/100,
IF($F10=TiltakstyperKostnadskalkyle!$B$15,($J10*TiltakstyperKostnadskalkyle!P$15)/100,
IF($F10=TiltakstyperKostnadskalkyle!$B$16,($J10*TiltakstyperKostnadskalkyle!P$16)/100,
IF($F10=TiltakstyperKostnadskalkyle!$B$17,($J10*TiltakstyperKostnadskalkyle!P$17)/100,
IF($F10=TiltakstyperKostnadskalkyle!$B$18,($J10*TiltakstyperKostnadskalkyle!P$18)/100,
"0"))))))))))))))</f>
        <v>0</v>
      </c>
    </row>
    <row r="12" spans="2:23" x14ac:dyDescent="0.25">
      <c r="B12" s="19" t="s">
        <v>27</v>
      </c>
      <c r="C12" s="20" t="s">
        <v>32</v>
      </c>
      <c r="D12" s="20" t="s">
        <v>94</v>
      </c>
      <c r="E12" s="20" t="s">
        <v>33</v>
      </c>
      <c r="F12" s="20" t="s">
        <v>30</v>
      </c>
      <c r="G12" s="20">
        <v>2029</v>
      </c>
      <c r="H12" s="21">
        <v>124.6</v>
      </c>
      <c r="I12" s="27" t="s">
        <v>31</v>
      </c>
      <c r="J12" s="15">
        <v>170702</v>
      </c>
      <c r="K12" s="15">
        <v>2560.5300000000002</v>
      </c>
      <c r="L12" s="15">
        <v>5121.0600000000004</v>
      </c>
      <c r="M12" s="15">
        <v>34140.400000000001</v>
      </c>
      <c r="N12" s="15">
        <v>18777.22</v>
      </c>
      <c r="O12" s="15">
        <v>5121.0600000000004</v>
      </c>
      <c r="P12" s="15">
        <v>102421.2</v>
      </c>
      <c r="Q12" s="15">
        <v>0</v>
      </c>
      <c r="R12" s="15">
        <v>2560.5300000000002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</row>
    <row r="13" spans="2:23" x14ac:dyDescent="0.25">
      <c r="B13" s="19" t="s">
        <v>27</v>
      </c>
      <c r="C13" s="20" t="s">
        <v>32</v>
      </c>
      <c r="D13" s="20" t="s">
        <v>94</v>
      </c>
      <c r="E13" s="20" t="s">
        <v>35</v>
      </c>
      <c r="F13" s="20" t="s">
        <v>30</v>
      </c>
      <c r="G13" s="20">
        <v>2029</v>
      </c>
      <c r="H13" s="21">
        <v>57.8</v>
      </c>
      <c r="I13" s="27" t="s">
        <v>31</v>
      </c>
      <c r="J13" s="15">
        <v>79186</v>
      </c>
      <c r="K13" s="15">
        <v>1187.79</v>
      </c>
      <c r="L13" s="15">
        <v>2375.58</v>
      </c>
      <c r="M13" s="15">
        <v>15837.2</v>
      </c>
      <c r="N13" s="15">
        <v>8710.4599999999991</v>
      </c>
      <c r="O13" s="15">
        <v>2375.58</v>
      </c>
      <c r="P13" s="15">
        <v>47511.6</v>
      </c>
      <c r="Q13" s="15">
        <v>0</v>
      </c>
      <c r="R13" s="15">
        <v>1187.79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</row>
    <row r="14" spans="2:23" x14ac:dyDescent="0.25">
      <c r="B14" s="19" t="s">
        <v>27</v>
      </c>
      <c r="C14" s="20" t="s">
        <v>48</v>
      </c>
      <c r="D14" s="20" t="s">
        <v>98</v>
      </c>
      <c r="E14" s="20" t="s">
        <v>99</v>
      </c>
      <c r="F14" s="20" t="s">
        <v>43</v>
      </c>
      <c r="G14" s="20">
        <v>2029</v>
      </c>
      <c r="H14" s="21">
        <v>150</v>
      </c>
      <c r="I14" s="27" t="s">
        <v>31</v>
      </c>
      <c r="J14" s="15">
        <v>1875000</v>
      </c>
      <c r="K14" s="15">
        <v>253125</v>
      </c>
      <c r="L14" s="15">
        <v>131250</v>
      </c>
      <c r="M14" s="15">
        <v>731250</v>
      </c>
      <c r="N14" s="15">
        <v>300000</v>
      </c>
      <c r="O14" s="15">
        <v>131250</v>
      </c>
      <c r="P14" s="15">
        <v>75000</v>
      </c>
      <c r="Q14" s="15">
        <v>0</v>
      </c>
      <c r="R14" s="15">
        <v>253125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</row>
    <row r="15" spans="2:23" x14ac:dyDescent="0.25">
      <c r="B15" s="19" t="s">
        <v>27</v>
      </c>
      <c r="C15" s="20" t="s">
        <v>45</v>
      </c>
      <c r="D15" s="20" t="s">
        <v>98</v>
      </c>
      <c r="E15" s="20" t="s">
        <v>100</v>
      </c>
      <c r="F15" s="20" t="s">
        <v>43</v>
      </c>
      <c r="G15" s="20">
        <v>2029</v>
      </c>
      <c r="H15" s="21">
        <v>200</v>
      </c>
      <c r="I15" s="27" t="s">
        <v>31</v>
      </c>
      <c r="J15" s="15">
        <v>2500000</v>
      </c>
      <c r="K15" s="15">
        <v>337500</v>
      </c>
      <c r="L15" s="15">
        <v>175000</v>
      </c>
      <c r="M15" s="15">
        <v>975000</v>
      </c>
      <c r="N15" s="15">
        <v>400000</v>
      </c>
      <c r="O15" s="15">
        <v>175000</v>
      </c>
      <c r="P15" s="15">
        <v>100000</v>
      </c>
      <c r="Q15" s="15">
        <v>0</v>
      </c>
      <c r="R15" s="15">
        <v>337500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</row>
    <row r="16" spans="2:23" x14ac:dyDescent="0.25">
      <c r="B16" s="19" t="s">
        <v>27</v>
      </c>
      <c r="C16" s="18" t="s">
        <v>51</v>
      </c>
      <c r="D16" s="18" t="s">
        <v>50</v>
      </c>
      <c r="E16" s="18" t="s">
        <v>58</v>
      </c>
      <c r="F16" s="20" t="s">
        <v>30</v>
      </c>
      <c r="G16" s="18">
        <v>2025</v>
      </c>
      <c r="H16" s="21">
        <v>218.1</v>
      </c>
      <c r="I16" s="26" t="s">
        <v>31</v>
      </c>
      <c r="J16" s="15">
        <v>298797</v>
      </c>
      <c r="K16" s="15">
        <v>4481.9549999999999</v>
      </c>
      <c r="L16" s="15">
        <v>8963.91</v>
      </c>
      <c r="M16" s="15">
        <v>59759.4</v>
      </c>
      <c r="N16" s="15">
        <v>32867.67</v>
      </c>
      <c r="O16" s="15">
        <v>8963.91</v>
      </c>
      <c r="P16" s="15">
        <v>179278.2</v>
      </c>
      <c r="Q16" s="15">
        <v>0</v>
      </c>
      <c r="R16" s="15">
        <v>4481.9549999999999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</row>
    <row r="17" spans="2:23" x14ac:dyDescent="0.25">
      <c r="B17" s="19" t="s">
        <v>27</v>
      </c>
      <c r="C17" s="18" t="s">
        <v>37</v>
      </c>
      <c r="D17" s="18" t="s">
        <v>50</v>
      </c>
      <c r="E17" s="18" t="s">
        <v>38</v>
      </c>
      <c r="F17" s="20" t="s">
        <v>30</v>
      </c>
      <c r="G17" s="18">
        <v>2025</v>
      </c>
      <c r="H17" s="21">
        <v>567.9</v>
      </c>
      <c r="I17" s="26" t="s">
        <v>31</v>
      </c>
      <c r="J17" s="15">
        <v>778023</v>
      </c>
      <c r="K17" s="15">
        <v>11670.344999999999</v>
      </c>
      <c r="L17" s="15">
        <v>23340.69</v>
      </c>
      <c r="M17" s="15">
        <v>155604.6</v>
      </c>
      <c r="N17" s="15">
        <v>85582.53</v>
      </c>
      <c r="O17" s="15">
        <v>23340.69</v>
      </c>
      <c r="P17" s="15">
        <v>466813.8</v>
      </c>
      <c r="Q17" s="15">
        <v>0</v>
      </c>
      <c r="R17" s="15">
        <v>11670.344999999999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</row>
    <row r="18" spans="2:23" x14ac:dyDescent="0.25">
      <c r="B18" s="19" t="s">
        <v>27</v>
      </c>
      <c r="C18" s="20" t="s">
        <v>45</v>
      </c>
      <c r="D18" s="20" t="s">
        <v>81</v>
      </c>
      <c r="E18" s="20" t="s">
        <v>64</v>
      </c>
      <c r="F18" s="20" t="s">
        <v>30</v>
      </c>
      <c r="G18" s="20">
        <v>2025</v>
      </c>
      <c r="H18" s="21">
        <v>142.19999999999999</v>
      </c>
      <c r="I18" s="26" t="s">
        <v>31</v>
      </c>
      <c r="J18" s="15">
        <v>194813.99999999997</v>
      </c>
      <c r="K18" s="15">
        <v>2922.2099999999996</v>
      </c>
      <c r="L18" s="15">
        <v>5844.4199999999992</v>
      </c>
      <c r="M18" s="15">
        <v>38962.799999999996</v>
      </c>
      <c r="N18" s="15">
        <v>21429.539999999994</v>
      </c>
      <c r="O18" s="15">
        <v>5844.4199999999992</v>
      </c>
      <c r="P18" s="15">
        <v>116888.39999999998</v>
      </c>
      <c r="Q18" s="15">
        <v>0</v>
      </c>
      <c r="R18" s="15">
        <v>2922.2099999999996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</row>
    <row r="19" spans="2:23" x14ac:dyDescent="0.25">
      <c r="B19" s="19" t="s">
        <v>27</v>
      </c>
      <c r="C19" s="20" t="s">
        <v>45</v>
      </c>
      <c r="D19" s="20" t="s">
        <v>81</v>
      </c>
      <c r="E19" s="20" t="s">
        <v>66</v>
      </c>
      <c r="F19" s="20" t="s">
        <v>30</v>
      </c>
      <c r="G19" s="20">
        <v>2025</v>
      </c>
      <c r="H19" s="21">
        <v>216.2</v>
      </c>
      <c r="I19" s="26" t="s">
        <v>31</v>
      </c>
      <c r="J19" s="15">
        <v>296194</v>
      </c>
      <c r="K19" s="15">
        <v>4442.91</v>
      </c>
      <c r="L19" s="15">
        <v>8885.82</v>
      </c>
      <c r="M19" s="15">
        <v>59238.8</v>
      </c>
      <c r="N19" s="15">
        <v>32581.34</v>
      </c>
      <c r="O19" s="15">
        <v>8885.82</v>
      </c>
      <c r="P19" s="15">
        <v>177716.4</v>
      </c>
      <c r="Q19" s="15">
        <v>0</v>
      </c>
      <c r="R19" s="15">
        <v>4442.91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</row>
    <row r="20" spans="2:23" x14ac:dyDescent="0.25">
      <c r="B20" s="19" t="s">
        <v>27</v>
      </c>
      <c r="C20" s="20" t="s">
        <v>45</v>
      </c>
      <c r="D20" s="20" t="s">
        <v>81</v>
      </c>
      <c r="E20" s="20" t="s">
        <v>69</v>
      </c>
      <c r="F20" s="20" t="s">
        <v>30</v>
      </c>
      <c r="G20" s="20">
        <v>2025</v>
      </c>
      <c r="H20" s="21">
        <v>52.6</v>
      </c>
      <c r="I20" s="26" t="s">
        <v>31</v>
      </c>
      <c r="J20" s="15">
        <v>72062</v>
      </c>
      <c r="K20" s="15">
        <v>1080.93</v>
      </c>
      <c r="L20" s="15">
        <v>2161.86</v>
      </c>
      <c r="M20" s="15">
        <v>14412.4</v>
      </c>
      <c r="N20" s="15">
        <v>7926.82</v>
      </c>
      <c r="O20" s="15">
        <v>2161.86</v>
      </c>
      <c r="P20" s="15">
        <v>43237.2</v>
      </c>
      <c r="Q20" s="15">
        <v>0</v>
      </c>
      <c r="R20" s="15">
        <v>1080.93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</row>
    <row r="21" spans="2:23" x14ac:dyDescent="0.25">
      <c r="B21" s="19" t="s">
        <v>27</v>
      </c>
      <c r="C21" s="20" t="s">
        <v>45</v>
      </c>
      <c r="D21" s="20" t="s">
        <v>81</v>
      </c>
      <c r="E21" s="20" t="s">
        <v>70</v>
      </c>
      <c r="F21" s="20" t="s">
        <v>30</v>
      </c>
      <c r="G21" s="20">
        <v>2025</v>
      </c>
      <c r="H21" s="21">
        <v>111.8</v>
      </c>
      <c r="I21" s="26" t="s">
        <v>31</v>
      </c>
      <c r="J21" s="15">
        <v>153166</v>
      </c>
      <c r="K21" s="15">
        <v>2297.4899999999998</v>
      </c>
      <c r="L21" s="15">
        <v>4594.9799999999996</v>
      </c>
      <c r="M21" s="15">
        <v>30633.200000000001</v>
      </c>
      <c r="N21" s="15">
        <v>16848.259999999998</v>
      </c>
      <c r="O21" s="15">
        <v>4594.9799999999996</v>
      </c>
      <c r="P21" s="15">
        <v>91899.6</v>
      </c>
      <c r="Q21" s="15">
        <v>0</v>
      </c>
      <c r="R21" s="15">
        <v>2297.4899999999998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</row>
    <row r="22" spans="2:23" x14ac:dyDescent="0.25">
      <c r="B22" s="19" t="s">
        <v>27</v>
      </c>
      <c r="C22" s="20" t="s">
        <v>37</v>
      </c>
      <c r="D22" s="20" t="s">
        <v>83</v>
      </c>
      <c r="E22" s="20" t="s">
        <v>60</v>
      </c>
      <c r="F22" s="20" t="s">
        <v>30</v>
      </c>
      <c r="G22" s="20">
        <v>2025</v>
      </c>
      <c r="H22" s="21">
        <v>616.82000000000005</v>
      </c>
      <c r="I22" s="26" t="s">
        <v>31</v>
      </c>
      <c r="J22" s="15">
        <v>845043.4</v>
      </c>
      <c r="K22" s="15">
        <v>12675.651000000002</v>
      </c>
      <c r="L22" s="15">
        <v>25351.302000000003</v>
      </c>
      <c r="M22" s="15">
        <v>169008.68</v>
      </c>
      <c r="N22" s="15">
        <v>92954.774000000005</v>
      </c>
      <c r="O22" s="15">
        <v>25351.302000000003</v>
      </c>
      <c r="P22" s="15">
        <v>507026.04</v>
      </c>
      <c r="Q22" s="15">
        <v>0</v>
      </c>
      <c r="R22" s="15">
        <v>12675.651000000002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</row>
    <row r="23" spans="2:23" x14ac:dyDescent="0.25">
      <c r="B23" s="19" t="s">
        <v>27</v>
      </c>
      <c r="C23" s="20" t="s">
        <v>28</v>
      </c>
      <c r="D23" s="20" t="s">
        <v>83</v>
      </c>
      <c r="E23" s="20" t="s">
        <v>72</v>
      </c>
      <c r="F23" s="20" t="s">
        <v>30</v>
      </c>
      <c r="G23" s="20">
        <v>2026</v>
      </c>
      <c r="H23" s="21">
        <v>16.88</v>
      </c>
      <c r="I23" s="26" t="s">
        <v>31</v>
      </c>
      <c r="J23" s="15">
        <v>23125.599999999999</v>
      </c>
      <c r="K23" s="15">
        <v>346.88399999999996</v>
      </c>
      <c r="L23" s="15">
        <v>693.76799999999992</v>
      </c>
      <c r="M23" s="15">
        <v>4625.12</v>
      </c>
      <c r="N23" s="15">
        <v>2543.8159999999998</v>
      </c>
      <c r="O23" s="15">
        <v>693.76799999999992</v>
      </c>
      <c r="P23" s="15">
        <v>13875.36</v>
      </c>
      <c r="Q23" s="15">
        <v>0</v>
      </c>
      <c r="R23" s="15">
        <v>346.88399999999996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</row>
    <row r="24" spans="2:23" x14ac:dyDescent="0.25">
      <c r="B24" s="19" t="s">
        <v>27</v>
      </c>
      <c r="C24" s="20" t="s">
        <v>28</v>
      </c>
      <c r="D24" s="20" t="s">
        <v>83</v>
      </c>
      <c r="E24" s="20" t="s">
        <v>73</v>
      </c>
      <c r="F24" s="20" t="s">
        <v>30</v>
      </c>
      <c r="G24" s="20">
        <v>2026</v>
      </c>
      <c r="H24" s="21">
        <v>14.28</v>
      </c>
      <c r="I24" s="26" t="s">
        <v>31</v>
      </c>
      <c r="J24" s="15">
        <v>19563.599999999999</v>
      </c>
      <c r="K24" s="15">
        <v>293.45399999999995</v>
      </c>
      <c r="L24" s="15">
        <v>586.9079999999999</v>
      </c>
      <c r="M24" s="15">
        <v>3912.72</v>
      </c>
      <c r="N24" s="15">
        <v>2151.9959999999996</v>
      </c>
      <c r="O24" s="15">
        <v>586.9079999999999</v>
      </c>
      <c r="P24" s="15">
        <v>11738.16</v>
      </c>
      <c r="Q24" s="15">
        <v>0</v>
      </c>
      <c r="R24" s="15">
        <v>293.45399999999995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</row>
    <row r="25" spans="2:23" x14ac:dyDescent="0.25">
      <c r="B25" s="19" t="s">
        <v>27</v>
      </c>
      <c r="C25" s="20" t="s">
        <v>37</v>
      </c>
      <c r="D25" s="20" t="s">
        <v>83</v>
      </c>
      <c r="E25" s="20" t="s">
        <v>62</v>
      </c>
      <c r="F25" s="20" t="s">
        <v>30</v>
      </c>
      <c r="G25" s="20">
        <v>2026</v>
      </c>
      <c r="H25" s="21">
        <v>96.6</v>
      </c>
      <c r="I25" s="26" t="s">
        <v>31</v>
      </c>
      <c r="J25" s="15">
        <v>132342</v>
      </c>
      <c r="K25" s="15">
        <v>1985.13</v>
      </c>
      <c r="L25" s="15">
        <v>3970.26</v>
      </c>
      <c r="M25" s="15">
        <v>26468.400000000001</v>
      </c>
      <c r="N25" s="15">
        <v>14557.62</v>
      </c>
      <c r="O25" s="15">
        <v>3970.26</v>
      </c>
      <c r="P25" s="15">
        <v>79405.2</v>
      </c>
      <c r="Q25" s="15">
        <v>0</v>
      </c>
      <c r="R25" s="15">
        <v>1985.13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</row>
    <row r="26" spans="2:23" x14ac:dyDescent="0.25">
      <c r="B26" s="19" t="s">
        <v>27</v>
      </c>
      <c r="C26" s="20" t="s">
        <v>28</v>
      </c>
      <c r="D26" s="20" t="s">
        <v>83</v>
      </c>
      <c r="E26" s="20" t="s">
        <v>74</v>
      </c>
      <c r="F26" s="20" t="s">
        <v>30</v>
      </c>
      <c r="G26" s="20">
        <v>2026</v>
      </c>
      <c r="H26" s="21">
        <v>15.76</v>
      </c>
      <c r="I26" s="26" t="s">
        <v>31</v>
      </c>
      <c r="J26" s="15">
        <v>21591.200000000001</v>
      </c>
      <c r="K26" s="15">
        <v>323.86800000000005</v>
      </c>
      <c r="L26" s="15">
        <v>647.7360000000001</v>
      </c>
      <c r="M26" s="15">
        <v>4318.24</v>
      </c>
      <c r="N26" s="15">
        <v>2375.0320000000002</v>
      </c>
      <c r="O26" s="15">
        <v>647.7360000000001</v>
      </c>
      <c r="P26" s="15">
        <v>12954.72</v>
      </c>
      <c r="Q26" s="15">
        <v>0</v>
      </c>
      <c r="R26" s="15">
        <v>323.86800000000005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</row>
    <row r="27" spans="2:23" x14ac:dyDescent="0.25">
      <c r="B27" s="19" t="s">
        <v>27</v>
      </c>
      <c r="C27" s="20" t="s">
        <v>28</v>
      </c>
      <c r="D27" s="20" t="s">
        <v>83</v>
      </c>
      <c r="E27" s="20" t="s">
        <v>75</v>
      </c>
      <c r="F27" s="20" t="s">
        <v>30</v>
      </c>
      <c r="G27" s="20">
        <v>2025</v>
      </c>
      <c r="H27" s="21">
        <v>37.799999999999997</v>
      </c>
      <c r="I27" s="26" t="s">
        <v>31</v>
      </c>
      <c r="J27" s="15">
        <v>51785.999999999993</v>
      </c>
      <c r="K27" s="15">
        <v>776.78999999999985</v>
      </c>
      <c r="L27" s="15">
        <v>1553.5799999999997</v>
      </c>
      <c r="M27" s="15">
        <v>10357.199999999999</v>
      </c>
      <c r="N27" s="15">
        <v>5696.4599999999991</v>
      </c>
      <c r="O27" s="15">
        <v>1553.5799999999997</v>
      </c>
      <c r="P27" s="15">
        <v>31071.599999999995</v>
      </c>
      <c r="Q27" s="15">
        <v>0</v>
      </c>
      <c r="R27" s="15">
        <v>776.78999999999985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</row>
    <row r="28" spans="2:23" x14ac:dyDescent="0.25">
      <c r="B28" s="19" t="s">
        <v>27</v>
      </c>
      <c r="C28" s="20" t="s">
        <v>51</v>
      </c>
      <c r="D28" s="20" t="s">
        <v>83</v>
      </c>
      <c r="E28" s="20" t="s">
        <v>67</v>
      </c>
      <c r="F28" s="20" t="s">
        <v>30</v>
      </c>
      <c r="G28" s="20">
        <v>2026</v>
      </c>
      <c r="H28" s="21">
        <v>421.4</v>
      </c>
      <c r="I28" s="26" t="s">
        <v>31</v>
      </c>
      <c r="J28" s="15">
        <v>577318</v>
      </c>
      <c r="K28" s="15">
        <v>8659.77</v>
      </c>
      <c r="L28" s="15">
        <v>17319.54</v>
      </c>
      <c r="M28" s="15">
        <v>115463.6</v>
      </c>
      <c r="N28" s="15">
        <v>63504.98</v>
      </c>
      <c r="O28" s="15">
        <v>17319.54</v>
      </c>
      <c r="P28" s="15">
        <v>346390.8</v>
      </c>
      <c r="Q28" s="15">
        <v>0</v>
      </c>
      <c r="R28" s="15">
        <v>8659.77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</row>
    <row r="29" spans="2:23" x14ac:dyDescent="0.25">
      <c r="B29" s="19" t="s">
        <v>27</v>
      </c>
      <c r="C29" s="20" t="s">
        <v>28</v>
      </c>
      <c r="D29" s="20" t="s">
        <v>83</v>
      </c>
      <c r="E29" s="20" t="s">
        <v>76</v>
      </c>
      <c r="F29" s="20" t="s">
        <v>30</v>
      </c>
      <c r="G29" s="20">
        <v>2025</v>
      </c>
      <c r="H29" s="21">
        <v>79</v>
      </c>
      <c r="I29" s="26" t="s">
        <v>31</v>
      </c>
      <c r="J29" s="15">
        <v>108230</v>
      </c>
      <c r="K29" s="15">
        <v>1623.45</v>
      </c>
      <c r="L29" s="15">
        <v>3246.9</v>
      </c>
      <c r="M29" s="15">
        <v>21646</v>
      </c>
      <c r="N29" s="15">
        <v>11905.3</v>
      </c>
      <c r="O29" s="15">
        <v>3246.9</v>
      </c>
      <c r="P29" s="15">
        <v>64938</v>
      </c>
      <c r="Q29" s="15">
        <v>0</v>
      </c>
      <c r="R29" s="15">
        <v>1623.45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</row>
    <row r="30" spans="2:23" x14ac:dyDescent="0.25">
      <c r="B30" s="19" t="s">
        <v>27</v>
      </c>
      <c r="C30" s="20" t="s">
        <v>37</v>
      </c>
      <c r="D30" s="20" t="s">
        <v>83</v>
      </c>
      <c r="E30" s="20" t="s">
        <v>71</v>
      </c>
      <c r="F30" s="20" t="s">
        <v>30</v>
      </c>
      <c r="G30" s="20">
        <v>2026</v>
      </c>
      <c r="H30" s="21">
        <v>120.6</v>
      </c>
      <c r="I30" s="26" t="s">
        <v>31</v>
      </c>
      <c r="J30" s="15">
        <v>165222</v>
      </c>
      <c r="K30" s="15">
        <v>2478.33</v>
      </c>
      <c r="L30" s="15">
        <v>4956.66</v>
      </c>
      <c r="M30" s="15">
        <v>33044.400000000001</v>
      </c>
      <c r="N30" s="15">
        <v>18174.419999999998</v>
      </c>
      <c r="O30" s="15">
        <v>4956.66</v>
      </c>
      <c r="P30" s="15">
        <v>99133.2</v>
      </c>
      <c r="Q30" s="15">
        <v>0</v>
      </c>
      <c r="R30" s="15">
        <v>2478.33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</row>
    <row r="31" spans="2:23" x14ac:dyDescent="0.25">
      <c r="B31" s="19" t="s">
        <v>27</v>
      </c>
      <c r="C31" s="20" t="s">
        <v>28</v>
      </c>
      <c r="D31" s="20" t="s">
        <v>83</v>
      </c>
      <c r="E31" s="20" t="s">
        <v>29</v>
      </c>
      <c r="F31" s="20" t="s">
        <v>30</v>
      </c>
      <c r="G31" s="20">
        <v>2025</v>
      </c>
      <c r="H31" s="21">
        <v>345.5</v>
      </c>
      <c r="I31" s="26" t="s">
        <v>31</v>
      </c>
      <c r="J31" s="15">
        <v>473335</v>
      </c>
      <c r="K31" s="15">
        <v>7100.0249999999996</v>
      </c>
      <c r="L31" s="15">
        <v>14200.05</v>
      </c>
      <c r="M31" s="15">
        <v>94667</v>
      </c>
      <c r="N31" s="15">
        <v>52066.85</v>
      </c>
      <c r="O31" s="15">
        <v>14200.05</v>
      </c>
      <c r="P31" s="15">
        <v>284001</v>
      </c>
      <c r="Q31" s="15">
        <v>0</v>
      </c>
      <c r="R31" s="15">
        <v>7100.0249999999996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</row>
    <row r="32" spans="2:23" x14ac:dyDescent="0.25">
      <c r="B32" s="19" t="s">
        <v>27</v>
      </c>
      <c r="C32" s="20" t="s">
        <v>28</v>
      </c>
      <c r="D32" s="20" t="s">
        <v>83</v>
      </c>
      <c r="E32" s="20" t="s">
        <v>44</v>
      </c>
      <c r="F32" s="20" t="s">
        <v>30</v>
      </c>
      <c r="G32" s="20">
        <v>2026</v>
      </c>
      <c r="H32" s="21">
        <v>140.30000000000001</v>
      </c>
      <c r="I32" s="26" t="s">
        <v>31</v>
      </c>
      <c r="J32" s="15">
        <v>192211.00000000003</v>
      </c>
      <c r="K32" s="15">
        <v>2883.1650000000004</v>
      </c>
      <c r="L32" s="15">
        <v>5766.3300000000008</v>
      </c>
      <c r="M32" s="15">
        <v>38442.200000000004</v>
      </c>
      <c r="N32" s="15">
        <v>21143.210000000006</v>
      </c>
      <c r="O32" s="15">
        <v>5766.3300000000008</v>
      </c>
      <c r="P32" s="15">
        <v>115326.60000000002</v>
      </c>
      <c r="Q32" s="15">
        <v>0</v>
      </c>
      <c r="R32" s="15">
        <v>2883.1650000000004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</row>
    <row r="33" spans="2:23" x14ac:dyDescent="0.25">
      <c r="B33" s="19" t="s">
        <v>27</v>
      </c>
      <c r="C33" s="20" t="s">
        <v>28</v>
      </c>
      <c r="D33" s="20" t="s">
        <v>83</v>
      </c>
      <c r="E33" s="20" t="s">
        <v>77</v>
      </c>
      <c r="F33" s="20" t="s">
        <v>30</v>
      </c>
      <c r="G33" s="20">
        <v>2026</v>
      </c>
      <c r="H33" s="21">
        <v>32.799999999999997</v>
      </c>
      <c r="I33" s="26" t="s">
        <v>31</v>
      </c>
      <c r="J33" s="15">
        <v>44935.999999999993</v>
      </c>
      <c r="K33" s="15">
        <v>674.03999999999985</v>
      </c>
      <c r="L33" s="15">
        <v>1348.0799999999997</v>
      </c>
      <c r="M33" s="15">
        <v>8987.1999999999989</v>
      </c>
      <c r="N33" s="15">
        <v>4942.9599999999991</v>
      </c>
      <c r="O33" s="15">
        <v>1348.0799999999997</v>
      </c>
      <c r="P33" s="15">
        <v>26961.599999999995</v>
      </c>
      <c r="Q33" s="15">
        <v>0</v>
      </c>
      <c r="R33" s="15">
        <v>674.03999999999985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</row>
    <row r="34" spans="2:23" x14ac:dyDescent="0.25">
      <c r="B34" s="19" t="s">
        <v>27</v>
      </c>
      <c r="C34" s="20" t="s">
        <v>48</v>
      </c>
      <c r="D34" s="20" t="s">
        <v>83</v>
      </c>
      <c r="E34" s="20" t="s">
        <v>80</v>
      </c>
      <c r="F34" s="20" t="s">
        <v>30</v>
      </c>
      <c r="G34" s="20">
        <v>2026</v>
      </c>
      <c r="H34" s="21">
        <v>179.1</v>
      </c>
      <c r="I34" s="26" t="s">
        <v>31</v>
      </c>
      <c r="J34" s="15">
        <v>245367</v>
      </c>
      <c r="K34" s="15">
        <v>3680.5050000000001</v>
      </c>
      <c r="L34" s="15">
        <v>7361.01</v>
      </c>
      <c r="M34" s="15">
        <v>49073.4</v>
      </c>
      <c r="N34" s="15">
        <v>26990.37</v>
      </c>
      <c r="O34" s="15">
        <v>7361.01</v>
      </c>
      <c r="P34" s="15">
        <v>147220.20000000001</v>
      </c>
      <c r="Q34" s="15">
        <v>0</v>
      </c>
      <c r="R34" s="15">
        <v>3680.5050000000001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</row>
    <row r="35" spans="2:23" x14ac:dyDescent="0.25">
      <c r="B35" s="19" t="s">
        <v>27</v>
      </c>
      <c r="C35" s="20" t="s">
        <v>51</v>
      </c>
      <c r="D35" s="20" t="s">
        <v>85</v>
      </c>
      <c r="E35" s="20" t="s">
        <v>38</v>
      </c>
      <c r="F35" s="20" t="s">
        <v>34</v>
      </c>
      <c r="G35" s="20">
        <v>2025</v>
      </c>
      <c r="H35" s="21">
        <v>100</v>
      </c>
      <c r="I35" s="26" t="s">
        <v>31</v>
      </c>
      <c r="J35" s="15">
        <v>155760</v>
      </c>
      <c r="K35" s="15">
        <v>5451.6</v>
      </c>
      <c r="L35" s="15">
        <v>9345.6</v>
      </c>
      <c r="M35" s="15">
        <v>49843.199999999997</v>
      </c>
      <c r="N35" s="15">
        <v>51400.800000000003</v>
      </c>
      <c r="O35" s="15">
        <v>9345.6</v>
      </c>
      <c r="P35" s="15">
        <v>24921.599999999999</v>
      </c>
      <c r="Q35" s="15">
        <v>0</v>
      </c>
      <c r="R35" s="15">
        <v>5451.6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</row>
    <row r="36" spans="2:23" x14ac:dyDescent="0.25">
      <c r="B36" s="19" t="s">
        <v>27</v>
      </c>
      <c r="C36" s="20" t="s">
        <v>51</v>
      </c>
      <c r="D36" s="20" t="s">
        <v>85</v>
      </c>
      <c r="E36" s="20" t="s">
        <v>56</v>
      </c>
      <c r="F36" s="20" t="s">
        <v>34</v>
      </c>
      <c r="G36" s="20">
        <v>2025</v>
      </c>
      <c r="H36" s="21">
        <v>100</v>
      </c>
      <c r="I36" s="26" t="s">
        <v>31</v>
      </c>
      <c r="J36" s="15">
        <v>103620</v>
      </c>
      <c r="K36" s="15">
        <v>3626.7</v>
      </c>
      <c r="L36" s="15">
        <v>6217.2</v>
      </c>
      <c r="M36" s="15">
        <v>33158.400000000001</v>
      </c>
      <c r="N36" s="15">
        <v>34194.6</v>
      </c>
      <c r="O36" s="15">
        <v>6217.2</v>
      </c>
      <c r="P36" s="15">
        <v>16579.2</v>
      </c>
      <c r="Q36" s="15">
        <v>0</v>
      </c>
      <c r="R36" s="15">
        <v>3626.7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</row>
    <row r="37" spans="2:23" x14ac:dyDescent="0.25">
      <c r="B37" s="19" t="s">
        <v>27</v>
      </c>
      <c r="C37" s="20" t="s">
        <v>51</v>
      </c>
      <c r="D37" s="20" t="s">
        <v>85</v>
      </c>
      <c r="E37" s="20" t="s">
        <v>53</v>
      </c>
      <c r="F37" s="20" t="s">
        <v>34</v>
      </c>
      <c r="G37" s="20">
        <v>2025</v>
      </c>
      <c r="H37" s="21">
        <v>20</v>
      </c>
      <c r="I37" s="26" t="s">
        <v>31</v>
      </c>
      <c r="J37" s="15">
        <v>70840</v>
      </c>
      <c r="K37" s="15">
        <v>2479.4</v>
      </c>
      <c r="L37" s="15">
        <v>4250.3999999999996</v>
      </c>
      <c r="M37" s="15">
        <v>22668.799999999999</v>
      </c>
      <c r="N37" s="15">
        <v>23377.200000000001</v>
      </c>
      <c r="O37" s="15">
        <v>4250.3999999999996</v>
      </c>
      <c r="P37" s="15">
        <v>11334.4</v>
      </c>
      <c r="Q37" s="15">
        <v>0</v>
      </c>
      <c r="R37" s="15">
        <v>2479.4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</row>
    <row r="38" spans="2:23" x14ac:dyDescent="0.25">
      <c r="B38" s="19" t="s">
        <v>27</v>
      </c>
      <c r="C38" s="20" t="s">
        <v>87</v>
      </c>
      <c r="D38" s="20" t="s">
        <v>85</v>
      </c>
      <c r="E38" s="20" t="s">
        <v>63</v>
      </c>
      <c r="F38" s="20" t="s">
        <v>34</v>
      </c>
      <c r="G38" s="20">
        <v>2025</v>
      </c>
      <c r="H38" s="21">
        <v>10</v>
      </c>
      <c r="I38" s="26" t="s">
        <v>31</v>
      </c>
      <c r="J38" s="15">
        <v>24530</v>
      </c>
      <c r="K38" s="15">
        <v>858.55</v>
      </c>
      <c r="L38" s="15">
        <v>1471.8</v>
      </c>
      <c r="M38" s="15">
        <v>7849.6</v>
      </c>
      <c r="N38" s="15">
        <v>8094.9</v>
      </c>
      <c r="O38" s="15">
        <v>1471.8</v>
      </c>
      <c r="P38" s="15">
        <v>3924.8</v>
      </c>
      <c r="Q38" s="15">
        <v>0</v>
      </c>
      <c r="R38" s="15">
        <v>858.55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</row>
    <row r="39" spans="2:23" x14ac:dyDescent="0.25">
      <c r="B39" s="19" t="s">
        <v>27</v>
      </c>
      <c r="C39" s="20" t="s">
        <v>51</v>
      </c>
      <c r="D39" s="20" t="s">
        <v>85</v>
      </c>
      <c r="E39" s="20" t="s">
        <v>65</v>
      </c>
      <c r="F39" s="20" t="s">
        <v>34</v>
      </c>
      <c r="G39" s="20">
        <v>2025</v>
      </c>
      <c r="H39" s="21">
        <v>10</v>
      </c>
      <c r="I39" s="26" t="s">
        <v>31</v>
      </c>
      <c r="J39" s="15">
        <v>22990</v>
      </c>
      <c r="K39" s="15">
        <v>804.65</v>
      </c>
      <c r="L39" s="15">
        <v>1379.4</v>
      </c>
      <c r="M39" s="15">
        <v>7356.8</v>
      </c>
      <c r="N39" s="15">
        <v>7586.7</v>
      </c>
      <c r="O39" s="15">
        <v>1379.4</v>
      </c>
      <c r="P39" s="15">
        <v>3678.4</v>
      </c>
      <c r="Q39" s="15">
        <v>0</v>
      </c>
      <c r="R39" s="15">
        <v>804.65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</row>
    <row r="40" spans="2:23" x14ac:dyDescent="0.25">
      <c r="B40" s="19" t="s">
        <v>27</v>
      </c>
      <c r="C40" s="20" t="s">
        <v>89</v>
      </c>
      <c r="D40" s="20" t="s">
        <v>85</v>
      </c>
      <c r="E40" s="20" t="s">
        <v>68</v>
      </c>
      <c r="F40" s="20" t="s">
        <v>34</v>
      </c>
      <c r="G40" s="20">
        <v>2025</v>
      </c>
      <c r="H40" s="21">
        <v>19.5</v>
      </c>
      <c r="I40" s="26" t="s">
        <v>31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</row>
    <row r="41" spans="2:23" x14ac:dyDescent="0.25">
      <c r="B41" s="19" t="s">
        <v>27</v>
      </c>
      <c r="C41" s="20" t="s">
        <v>89</v>
      </c>
      <c r="D41" s="20" t="s">
        <v>85</v>
      </c>
      <c r="E41" s="20" t="s">
        <v>58</v>
      </c>
      <c r="F41" s="20" t="s">
        <v>34</v>
      </c>
      <c r="G41" s="20">
        <v>2025</v>
      </c>
      <c r="H41" s="21">
        <v>17</v>
      </c>
      <c r="I41" s="26" t="s">
        <v>31</v>
      </c>
      <c r="J41" s="15">
        <v>71500</v>
      </c>
      <c r="K41" s="15">
        <v>2502.5</v>
      </c>
      <c r="L41" s="15">
        <v>4290</v>
      </c>
      <c r="M41" s="15">
        <v>22880</v>
      </c>
      <c r="N41" s="15">
        <v>23595</v>
      </c>
      <c r="O41" s="15">
        <v>4290</v>
      </c>
      <c r="P41" s="15">
        <v>11440</v>
      </c>
      <c r="Q41" s="15">
        <v>0</v>
      </c>
      <c r="R41" s="15">
        <v>2502.5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</row>
    <row r="42" spans="2:23" x14ac:dyDescent="0.25">
      <c r="B42" s="19" t="s">
        <v>27</v>
      </c>
      <c r="C42" s="20" t="s">
        <v>45</v>
      </c>
      <c r="D42" s="20" t="s">
        <v>85</v>
      </c>
      <c r="E42" s="20" t="s">
        <v>67</v>
      </c>
      <c r="F42" s="20" t="s">
        <v>34</v>
      </c>
      <c r="G42" s="20">
        <v>2025</v>
      </c>
      <c r="H42" s="21">
        <v>100</v>
      </c>
      <c r="I42" s="26" t="s">
        <v>31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</row>
    <row r="43" spans="2:23" x14ac:dyDescent="0.25">
      <c r="B43" s="19" t="s">
        <v>27</v>
      </c>
      <c r="C43" s="20" t="s">
        <v>48</v>
      </c>
      <c r="D43" s="20" t="s">
        <v>85</v>
      </c>
      <c r="E43" s="20" t="s">
        <v>71</v>
      </c>
      <c r="F43" s="20" t="s">
        <v>34</v>
      </c>
      <c r="G43" s="20">
        <v>2025</v>
      </c>
      <c r="H43" s="21">
        <v>11</v>
      </c>
      <c r="I43" s="26" t="s">
        <v>31</v>
      </c>
      <c r="J43" s="15">
        <v>11000</v>
      </c>
      <c r="K43" s="15">
        <v>385</v>
      </c>
      <c r="L43" s="15">
        <v>660</v>
      </c>
      <c r="M43" s="15">
        <v>3520</v>
      </c>
      <c r="N43" s="15">
        <v>3630</v>
      </c>
      <c r="O43" s="15">
        <v>660</v>
      </c>
      <c r="P43" s="15">
        <v>1760</v>
      </c>
      <c r="Q43" s="15">
        <v>0</v>
      </c>
      <c r="R43" s="15">
        <v>385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</row>
    <row r="44" spans="2:23" x14ac:dyDescent="0.25">
      <c r="B44" s="19" t="s">
        <v>27</v>
      </c>
      <c r="C44" s="20" t="s">
        <v>48</v>
      </c>
      <c r="D44" s="20" t="s">
        <v>85</v>
      </c>
      <c r="E44" s="20" t="s">
        <v>62</v>
      </c>
      <c r="F44" s="20" t="s">
        <v>34</v>
      </c>
      <c r="G44" s="20">
        <v>2025</v>
      </c>
      <c r="H44" s="21">
        <v>32</v>
      </c>
      <c r="I44" s="26" t="s">
        <v>31</v>
      </c>
      <c r="J44" s="15">
        <v>13750</v>
      </c>
      <c r="K44" s="15">
        <v>481.25</v>
      </c>
      <c r="L44" s="15">
        <v>825</v>
      </c>
      <c r="M44" s="15">
        <v>4400</v>
      </c>
      <c r="N44" s="15">
        <v>4537.5</v>
      </c>
      <c r="O44" s="15">
        <v>825</v>
      </c>
      <c r="P44" s="15">
        <v>2200</v>
      </c>
      <c r="Q44" s="15">
        <v>0</v>
      </c>
      <c r="R44" s="15">
        <v>481.25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</row>
    <row r="45" spans="2:23" x14ac:dyDescent="0.25">
      <c r="B45" s="19" t="s">
        <v>27</v>
      </c>
      <c r="C45" s="20" t="s">
        <v>45</v>
      </c>
      <c r="D45" s="20" t="s">
        <v>85</v>
      </c>
      <c r="E45" s="20" t="s">
        <v>42</v>
      </c>
      <c r="F45" s="20" t="s">
        <v>34</v>
      </c>
      <c r="G45" s="20">
        <v>2025</v>
      </c>
      <c r="H45" s="21">
        <v>184</v>
      </c>
      <c r="I45" s="26" t="s">
        <v>31</v>
      </c>
      <c r="J45" s="15">
        <v>14630</v>
      </c>
      <c r="K45" s="15">
        <v>512.04999999999995</v>
      </c>
      <c r="L45" s="15">
        <v>877.8</v>
      </c>
      <c r="M45" s="15">
        <v>4681.6000000000004</v>
      </c>
      <c r="N45" s="15">
        <v>4827.8999999999996</v>
      </c>
      <c r="O45" s="15">
        <v>877.8</v>
      </c>
      <c r="P45" s="15">
        <v>2340.8000000000002</v>
      </c>
      <c r="Q45" s="15">
        <v>0</v>
      </c>
      <c r="R45" s="15">
        <v>512.04999999999995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</row>
    <row r="46" spans="2:23" x14ac:dyDescent="0.25">
      <c r="B46" s="19" t="s">
        <v>27</v>
      </c>
      <c r="C46" s="20" t="s">
        <v>48</v>
      </c>
      <c r="D46" s="20" t="s">
        <v>85</v>
      </c>
      <c r="E46" s="20" t="s">
        <v>41</v>
      </c>
      <c r="F46" s="20" t="s">
        <v>34</v>
      </c>
      <c r="G46" s="20">
        <v>2025</v>
      </c>
      <c r="H46" s="21">
        <v>60</v>
      </c>
      <c r="I46" s="26" t="s">
        <v>31</v>
      </c>
      <c r="J46" s="15">
        <v>13090</v>
      </c>
      <c r="K46" s="15">
        <v>458.15</v>
      </c>
      <c r="L46" s="15">
        <v>785.4</v>
      </c>
      <c r="M46" s="15">
        <v>4188.8</v>
      </c>
      <c r="N46" s="15">
        <v>4319.7</v>
      </c>
      <c r="O46" s="15">
        <v>785.4</v>
      </c>
      <c r="P46" s="15">
        <v>2094.4</v>
      </c>
      <c r="Q46" s="15">
        <v>0</v>
      </c>
      <c r="R46" s="15">
        <v>458.15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</row>
    <row r="47" spans="2:23" x14ac:dyDescent="0.25">
      <c r="B47" s="19" t="s">
        <v>27</v>
      </c>
      <c r="C47" s="20" t="s">
        <v>45</v>
      </c>
      <c r="D47" s="20" t="s">
        <v>85</v>
      </c>
      <c r="E47" s="20" t="s">
        <v>78</v>
      </c>
      <c r="F47" s="20" t="s">
        <v>34</v>
      </c>
      <c r="G47" s="20">
        <v>2025</v>
      </c>
      <c r="H47" s="21">
        <v>100</v>
      </c>
      <c r="I47" s="26" t="s">
        <v>31</v>
      </c>
      <c r="J47" s="15">
        <v>24970</v>
      </c>
      <c r="K47" s="15">
        <v>873.95</v>
      </c>
      <c r="L47" s="15">
        <v>1498.2</v>
      </c>
      <c r="M47" s="15">
        <v>7990.4</v>
      </c>
      <c r="N47" s="15">
        <v>8240.1</v>
      </c>
      <c r="O47" s="15">
        <v>1498.2</v>
      </c>
      <c r="P47" s="15">
        <v>3995.2</v>
      </c>
      <c r="Q47" s="15">
        <v>0</v>
      </c>
      <c r="R47" s="15">
        <v>873.95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</row>
    <row r="48" spans="2:23" x14ac:dyDescent="0.25">
      <c r="B48" s="19" t="s">
        <v>27</v>
      </c>
      <c r="C48" s="20" t="s">
        <v>37</v>
      </c>
      <c r="D48" s="20" t="s">
        <v>85</v>
      </c>
      <c r="E48" s="20" t="s">
        <v>80</v>
      </c>
      <c r="F48" s="20" t="s">
        <v>34</v>
      </c>
      <c r="G48" s="20">
        <v>2025</v>
      </c>
      <c r="H48" s="21">
        <v>100</v>
      </c>
      <c r="I48" s="26" t="s">
        <v>31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</row>
    <row r="49" spans="2:23" x14ac:dyDescent="0.25">
      <c r="B49" s="19" t="s">
        <v>27</v>
      </c>
      <c r="C49" s="20" t="s">
        <v>28</v>
      </c>
      <c r="D49" s="20" t="s">
        <v>85</v>
      </c>
      <c r="E49" s="20" t="s">
        <v>88</v>
      </c>
      <c r="F49" s="20" t="s">
        <v>34</v>
      </c>
      <c r="G49" s="20">
        <v>2025</v>
      </c>
      <c r="H49" s="21">
        <v>73</v>
      </c>
      <c r="I49" s="26" t="s">
        <v>31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</row>
    <row r="50" spans="2:23" x14ac:dyDescent="0.25">
      <c r="B50" s="19" t="s">
        <v>27</v>
      </c>
      <c r="C50" s="20" t="s">
        <v>32</v>
      </c>
      <c r="D50" s="20" t="s">
        <v>85</v>
      </c>
      <c r="E50" s="20" t="s">
        <v>55</v>
      </c>
      <c r="F50" s="20" t="s">
        <v>34</v>
      </c>
      <c r="G50" s="20">
        <v>2025</v>
      </c>
      <c r="H50" s="21">
        <v>35</v>
      </c>
      <c r="I50" s="26" t="s">
        <v>31</v>
      </c>
      <c r="J50" s="15">
        <v>1650</v>
      </c>
      <c r="K50" s="15">
        <v>57.75</v>
      </c>
      <c r="L50" s="15">
        <v>99</v>
      </c>
      <c r="M50" s="15">
        <v>528</v>
      </c>
      <c r="N50" s="15">
        <v>544.5</v>
      </c>
      <c r="O50" s="15">
        <v>99</v>
      </c>
      <c r="P50" s="15">
        <v>264</v>
      </c>
      <c r="Q50" s="15">
        <v>0</v>
      </c>
      <c r="R50" s="15">
        <v>57.75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</row>
    <row r="51" spans="2:23" x14ac:dyDescent="0.25">
      <c r="B51" s="19" t="s">
        <v>27</v>
      </c>
      <c r="C51" s="20" t="s">
        <v>32</v>
      </c>
      <c r="D51" s="20" t="s">
        <v>85</v>
      </c>
      <c r="E51" s="20" t="s">
        <v>44</v>
      </c>
      <c r="F51" s="20" t="s">
        <v>34</v>
      </c>
      <c r="G51" s="20">
        <v>2025</v>
      </c>
      <c r="H51" s="21">
        <v>60</v>
      </c>
      <c r="I51" s="26" t="s">
        <v>31</v>
      </c>
      <c r="J51" s="15">
        <v>5830</v>
      </c>
      <c r="K51" s="15">
        <v>204.05</v>
      </c>
      <c r="L51" s="15">
        <v>349.8</v>
      </c>
      <c r="M51" s="15">
        <v>1865.6</v>
      </c>
      <c r="N51" s="15">
        <v>1923.9</v>
      </c>
      <c r="O51" s="15">
        <v>349.8</v>
      </c>
      <c r="P51" s="15">
        <v>932.8</v>
      </c>
      <c r="Q51" s="15">
        <v>0</v>
      </c>
      <c r="R51" s="15">
        <v>204.05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</row>
    <row r="52" spans="2:23" x14ac:dyDescent="0.25">
      <c r="B52" s="19" t="s">
        <v>27</v>
      </c>
      <c r="C52" s="20" t="s">
        <v>51</v>
      </c>
      <c r="D52" s="20" t="s">
        <v>85</v>
      </c>
      <c r="E52" s="20" t="s">
        <v>147</v>
      </c>
      <c r="F52" s="20" t="s">
        <v>34</v>
      </c>
      <c r="G52" s="20">
        <v>2025</v>
      </c>
      <c r="H52" s="21">
        <v>100</v>
      </c>
      <c r="I52" s="26" t="s">
        <v>31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</row>
    <row r="53" spans="2:23" x14ac:dyDescent="0.25">
      <c r="B53" s="19" t="s">
        <v>27</v>
      </c>
      <c r="C53" s="20" t="s">
        <v>51</v>
      </c>
      <c r="D53" s="20" t="s">
        <v>86</v>
      </c>
      <c r="E53" s="20" t="s">
        <v>63</v>
      </c>
      <c r="F53" s="20" t="s">
        <v>30</v>
      </c>
      <c r="G53" s="20">
        <v>2025</v>
      </c>
      <c r="H53" s="21">
        <v>64.400000000000006</v>
      </c>
      <c r="I53" s="26" t="s">
        <v>31</v>
      </c>
      <c r="J53" s="15">
        <v>88228.000000000015</v>
      </c>
      <c r="K53" s="15">
        <v>1323.4200000000003</v>
      </c>
      <c r="L53" s="15">
        <v>2646.8400000000006</v>
      </c>
      <c r="M53" s="15">
        <v>17645.600000000002</v>
      </c>
      <c r="N53" s="15">
        <v>9705.0800000000017</v>
      </c>
      <c r="O53" s="15">
        <v>2646.8400000000006</v>
      </c>
      <c r="P53" s="15">
        <v>52936.80000000001</v>
      </c>
      <c r="Q53" s="15">
        <v>0</v>
      </c>
      <c r="R53" s="15">
        <v>1323.4200000000003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</row>
    <row r="54" spans="2:23" x14ac:dyDescent="0.25">
      <c r="B54" s="19" t="s">
        <v>27</v>
      </c>
      <c r="C54" s="20" t="s">
        <v>37</v>
      </c>
      <c r="D54" s="20" t="s">
        <v>86</v>
      </c>
      <c r="E54" s="20" t="s">
        <v>65</v>
      </c>
      <c r="F54" s="20" t="s">
        <v>30</v>
      </c>
      <c r="G54" s="20">
        <v>2025</v>
      </c>
      <c r="H54" s="21">
        <v>52</v>
      </c>
      <c r="I54" s="27" t="s">
        <v>31</v>
      </c>
      <c r="J54" s="15">
        <v>71240</v>
      </c>
      <c r="K54" s="15">
        <v>1068.5999999999999</v>
      </c>
      <c r="L54" s="15">
        <v>2137.1999999999998</v>
      </c>
      <c r="M54" s="15">
        <v>14248</v>
      </c>
      <c r="N54" s="15">
        <v>7836.4</v>
      </c>
      <c r="O54" s="15">
        <v>2137.1999999999998</v>
      </c>
      <c r="P54" s="15">
        <v>42744</v>
      </c>
      <c r="Q54" s="15">
        <v>0</v>
      </c>
      <c r="R54" s="15">
        <v>1068.5999999999999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</row>
    <row r="55" spans="2:23" x14ac:dyDescent="0.25">
      <c r="B55" s="19" t="s">
        <v>27</v>
      </c>
      <c r="C55" s="20" t="s">
        <v>48</v>
      </c>
      <c r="D55" s="20" t="s">
        <v>86</v>
      </c>
      <c r="E55" s="20" t="s">
        <v>68</v>
      </c>
      <c r="F55" s="20" t="s">
        <v>30</v>
      </c>
      <c r="G55" s="20">
        <v>2025</v>
      </c>
      <c r="H55" s="21">
        <v>141.6</v>
      </c>
      <c r="I55" s="27" t="s">
        <v>31</v>
      </c>
      <c r="J55" s="15">
        <v>193992</v>
      </c>
      <c r="K55" s="15">
        <v>2909.88</v>
      </c>
      <c r="L55" s="15">
        <v>5819.76</v>
      </c>
      <c r="M55" s="15">
        <v>38798.400000000001</v>
      </c>
      <c r="N55" s="15">
        <v>21339.119999999999</v>
      </c>
      <c r="O55" s="15">
        <v>5819.76</v>
      </c>
      <c r="P55" s="15">
        <v>116395.2</v>
      </c>
      <c r="Q55" s="15">
        <v>0</v>
      </c>
      <c r="R55" s="15">
        <v>2909.88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</row>
    <row r="56" spans="2:23" x14ac:dyDescent="0.25">
      <c r="B56" s="19" t="s">
        <v>27</v>
      </c>
      <c r="C56" s="20" t="s">
        <v>28</v>
      </c>
      <c r="D56" s="20" t="s">
        <v>86</v>
      </c>
      <c r="E56" s="20" t="s">
        <v>88</v>
      </c>
      <c r="F56" s="20" t="s">
        <v>30</v>
      </c>
      <c r="G56" s="20">
        <v>2026</v>
      </c>
      <c r="H56" s="21">
        <v>94.2</v>
      </c>
      <c r="I56" s="27" t="s">
        <v>31</v>
      </c>
      <c r="J56" s="15">
        <v>129054</v>
      </c>
      <c r="K56" s="15">
        <v>1935.81</v>
      </c>
      <c r="L56" s="15">
        <v>3871.62</v>
      </c>
      <c r="M56" s="15">
        <v>25810.799999999999</v>
      </c>
      <c r="N56" s="15">
        <v>14195.94</v>
      </c>
      <c r="O56" s="15">
        <v>3871.62</v>
      </c>
      <c r="P56" s="15">
        <v>77432.399999999994</v>
      </c>
      <c r="Q56" s="15">
        <v>0</v>
      </c>
      <c r="R56" s="15">
        <v>1935.81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</row>
    <row r="57" spans="2:23" x14ac:dyDescent="0.25">
      <c r="B57" s="19" t="s">
        <v>27</v>
      </c>
      <c r="C57" s="20" t="s">
        <v>51</v>
      </c>
      <c r="D57" s="20" t="s">
        <v>86</v>
      </c>
      <c r="E57" s="20" t="s">
        <v>57</v>
      </c>
      <c r="F57" s="20" t="s">
        <v>30</v>
      </c>
      <c r="G57" s="20">
        <v>2026</v>
      </c>
      <c r="H57" s="21">
        <v>64.400000000000006</v>
      </c>
      <c r="I57" s="27" t="s">
        <v>31</v>
      </c>
      <c r="J57" s="15">
        <v>88228.000000000015</v>
      </c>
      <c r="K57" s="15">
        <v>1323.4200000000003</v>
      </c>
      <c r="L57" s="15">
        <v>2646.8400000000006</v>
      </c>
      <c r="M57" s="15">
        <v>17645.600000000002</v>
      </c>
      <c r="N57" s="15">
        <v>9705.0800000000017</v>
      </c>
      <c r="O57" s="15">
        <v>2646.8400000000006</v>
      </c>
      <c r="P57" s="15">
        <v>52936.80000000001</v>
      </c>
      <c r="Q57" s="15">
        <v>0</v>
      </c>
      <c r="R57" s="15">
        <v>1323.4200000000003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</row>
    <row r="58" spans="2:23" x14ac:dyDescent="0.25">
      <c r="B58" s="19" t="s">
        <v>27</v>
      </c>
      <c r="C58" s="20" t="s">
        <v>51</v>
      </c>
      <c r="D58" s="20" t="s">
        <v>86</v>
      </c>
      <c r="E58" s="20" t="s">
        <v>55</v>
      </c>
      <c r="F58" s="20" t="s">
        <v>30</v>
      </c>
      <c r="G58" s="20">
        <v>2026</v>
      </c>
      <c r="H58" s="21">
        <v>22.3</v>
      </c>
      <c r="I58" s="27" t="s">
        <v>31</v>
      </c>
      <c r="J58" s="15">
        <v>30551</v>
      </c>
      <c r="K58" s="15">
        <v>458.26499999999999</v>
      </c>
      <c r="L58" s="15">
        <v>916.53</v>
      </c>
      <c r="M58" s="15">
        <v>6110.2</v>
      </c>
      <c r="N58" s="15">
        <v>3360.61</v>
      </c>
      <c r="O58" s="15">
        <v>916.53</v>
      </c>
      <c r="P58" s="15">
        <v>18330.599999999999</v>
      </c>
      <c r="Q58" s="15">
        <v>0</v>
      </c>
      <c r="R58" s="15">
        <v>458.26499999999999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</row>
    <row r="59" spans="2:23" x14ac:dyDescent="0.25">
      <c r="B59" s="19" t="s">
        <v>27</v>
      </c>
      <c r="C59" s="20" t="s">
        <v>51</v>
      </c>
      <c r="D59" s="20" t="s">
        <v>86</v>
      </c>
      <c r="E59" s="20" t="s">
        <v>59</v>
      </c>
      <c r="F59" s="20" t="s">
        <v>30</v>
      </c>
      <c r="G59" s="20">
        <v>2026</v>
      </c>
      <c r="H59" s="21">
        <v>20.9</v>
      </c>
      <c r="I59" s="27" t="s">
        <v>31</v>
      </c>
      <c r="J59" s="15">
        <v>28632.999999999996</v>
      </c>
      <c r="K59" s="15">
        <v>429.49499999999995</v>
      </c>
      <c r="L59" s="15">
        <v>858.9899999999999</v>
      </c>
      <c r="M59" s="15">
        <v>5726.5999999999985</v>
      </c>
      <c r="N59" s="15">
        <v>3149.6299999999992</v>
      </c>
      <c r="O59" s="15">
        <v>858.9899999999999</v>
      </c>
      <c r="P59" s="15">
        <v>17179.8</v>
      </c>
      <c r="Q59" s="15">
        <v>0</v>
      </c>
      <c r="R59" s="15">
        <v>429.49499999999995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</row>
    <row r="60" spans="2:23" x14ac:dyDescent="0.25">
      <c r="B60" s="19" t="s">
        <v>27</v>
      </c>
      <c r="C60" s="20" t="s">
        <v>51</v>
      </c>
      <c r="D60" s="20" t="s">
        <v>86</v>
      </c>
      <c r="E60" s="20" t="s">
        <v>49</v>
      </c>
      <c r="F60" s="20" t="s">
        <v>39</v>
      </c>
      <c r="G60" s="20">
        <v>2025</v>
      </c>
      <c r="H60" s="21">
        <v>0</v>
      </c>
      <c r="I60" s="27" t="s">
        <v>31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</row>
    <row r="61" spans="2:23" x14ac:dyDescent="0.25">
      <c r="B61" s="19" t="s">
        <v>27</v>
      </c>
      <c r="C61" s="20" t="s">
        <v>51</v>
      </c>
      <c r="D61" s="20" t="s">
        <v>86</v>
      </c>
      <c r="E61" s="20" t="s">
        <v>38</v>
      </c>
      <c r="F61" s="20" t="s">
        <v>39</v>
      </c>
      <c r="G61" s="20">
        <v>2025</v>
      </c>
      <c r="H61" s="21">
        <v>65</v>
      </c>
      <c r="I61" s="27" t="s">
        <v>31</v>
      </c>
      <c r="J61" s="15">
        <v>975000</v>
      </c>
      <c r="K61" s="15">
        <v>58500</v>
      </c>
      <c r="L61" s="15">
        <v>117000</v>
      </c>
      <c r="M61" s="15">
        <v>536250</v>
      </c>
      <c r="N61" s="15">
        <v>78000</v>
      </c>
      <c r="O61" s="15">
        <v>117000</v>
      </c>
      <c r="P61" s="15">
        <v>9750</v>
      </c>
      <c r="Q61" s="15">
        <v>0</v>
      </c>
      <c r="R61" s="15">
        <v>58500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</row>
    <row r="62" spans="2:23" x14ac:dyDescent="0.25">
      <c r="B62" s="19" t="s">
        <v>27</v>
      </c>
      <c r="C62" s="20" t="s">
        <v>51</v>
      </c>
      <c r="D62" s="20" t="s">
        <v>86</v>
      </c>
      <c r="E62" s="20" t="s">
        <v>74</v>
      </c>
      <c r="F62" s="20" t="s">
        <v>43</v>
      </c>
      <c r="G62" s="20">
        <v>2025</v>
      </c>
      <c r="H62" s="21">
        <v>0</v>
      </c>
      <c r="I62" s="27" t="s">
        <v>31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</row>
    <row r="63" spans="2:23" x14ac:dyDescent="0.25">
      <c r="B63" s="19" t="s">
        <v>27</v>
      </c>
      <c r="C63" s="20" t="s">
        <v>51</v>
      </c>
      <c r="D63" s="20" t="s">
        <v>86</v>
      </c>
      <c r="E63" s="20" t="s">
        <v>63</v>
      </c>
      <c r="F63" s="20" t="s">
        <v>43</v>
      </c>
      <c r="G63" s="20">
        <v>2025</v>
      </c>
      <c r="H63" s="21">
        <v>10</v>
      </c>
      <c r="I63" s="27" t="s">
        <v>31</v>
      </c>
      <c r="J63" s="15">
        <v>125000</v>
      </c>
      <c r="K63" s="15">
        <v>16875</v>
      </c>
      <c r="L63" s="15">
        <v>8750</v>
      </c>
      <c r="M63" s="15">
        <v>48750</v>
      </c>
      <c r="N63" s="15">
        <v>20000</v>
      </c>
      <c r="O63" s="15">
        <v>8750</v>
      </c>
      <c r="P63" s="15">
        <v>5000</v>
      </c>
      <c r="Q63" s="15">
        <v>0</v>
      </c>
      <c r="R63" s="15">
        <v>16875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</row>
    <row r="64" spans="2:23" x14ac:dyDescent="0.25">
      <c r="B64" s="19" t="s">
        <v>27</v>
      </c>
      <c r="C64" s="20" t="s">
        <v>51</v>
      </c>
      <c r="D64" s="20" t="s">
        <v>86</v>
      </c>
      <c r="E64" s="20" t="s">
        <v>65</v>
      </c>
      <c r="F64" s="20" t="s">
        <v>43</v>
      </c>
      <c r="G64" s="20">
        <v>2025</v>
      </c>
      <c r="H64" s="21">
        <v>12.5</v>
      </c>
      <c r="I64" s="27" t="s">
        <v>31</v>
      </c>
      <c r="J64" s="15">
        <v>156250</v>
      </c>
      <c r="K64" s="15">
        <v>21093.75</v>
      </c>
      <c r="L64" s="15">
        <v>10937.5</v>
      </c>
      <c r="M64" s="15">
        <v>60937.5</v>
      </c>
      <c r="N64" s="15">
        <v>25000</v>
      </c>
      <c r="O64" s="15">
        <v>10937.5</v>
      </c>
      <c r="P64" s="15">
        <v>6250</v>
      </c>
      <c r="Q64" s="15">
        <v>0</v>
      </c>
      <c r="R64" s="15">
        <v>21093.75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</row>
    <row r="65" spans="2:23" x14ac:dyDescent="0.25">
      <c r="B65" s="19" t="s">
        <v>27</v>
      </c>
      <c r="C65" s="20" t="s">
        <v>51</v>
      </c>
      <c r="D65" s="20" t="s">
        <v>86</v>
      </c>
      <c r="E65" s="20" t="s">
        <v>68</v>
      </c>
      <c r="F65" s="20" t="s">
        <v>43</v>
      </c>
      <c r="G65" s="20">
        <v>2025</v>
      </c>
      <c r="H65" s="21">
        <v>13.3</v>
      </c>
      <c r="I65" s="27" t="s">
        <v>31</v>
      </c>
      <c r="J65" s="15">
        <v>166250</v>
      </c>
      <c r="K65" s="15">
        <v>22443.75</v>
      </c>
      <c r="L65" s="15">
        <v>11637.5</v>
      </c>
      <c r="M65" s="15">
        <v>64837.5</v>
      </c>
      <c r="N65" s="15">
        <v>26600</v>
      </c>
      <c r="O65" s="15">
        <v>11637.5</v>
      </c>
      <c r="P65" s="15">
        <v>6650</v>
      </c>
      <c r="Q65" s="15">
        <v>0</v>
      </c>
      <c r="R65" s="15">
        <v>22443.75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</row>
    <row r="66" spans="2:23" x14ac:dyDescent="0.25">
      <c r="B66" s="19" t="s">
        <v>27</v>
      </c>
      <c r="C66" s="20" t="s">
        <v>51</v>
      </c>
      <c r="D66" s="20" t="s">
        <v>86</v>
      </c>
      <c r="E66" s="20" t="s">
        <v>58</v>
      </c>
      <c r="F66" s="20" t="s">
        <v>43</v>
      </c>
      <c r="G66" s="20">
        <v>2025</v>
      </c>
      <c r="H66" s="21">
        <v>11.9</v>
      </c>
      <c r="I66" s="27" t="s">
        <v>31</v>
      </c>
      <c r="J66" s="15">
        <v>148750</v>
      </c>
      <c r="K66" s="15">
        <v>20081.25</v>
      </c>
      <c r="L66" s="15">
        <v>10412.5</v>
      </c>
      <c r="M66" s="15">
        <v>58012.5</v>
      </c>
      <c r="N66" s="15">
        <v>23800</v>
      </c>
      <c r="O66" s="15">
        <v>10412.5</v>
      </c>
      <c r="P66" s="15">
        <v>5950</v>
      </c>
      <c r="Q66" s="15">
        <v>0</v>
      </c>
      <c r="R66" s="15">
        <v>20081.25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</row>
    <row r="67" spans="2:23" x14ac:dyDescent="0.25">
      <c r="B67" s="19" t="s">
        <v>27</v>
      </c>
      <c r="C67" s="20" t="s">
        <v>48</v>
      </c>
      <c r="D67" s="20" t="s">
        <v>86</v>
      </c>
      <c r="E67" s="20" t="s">
        <v>52</v>
      </c>
      <c r="F67" s="20" t="s">
        <v>43</v>
      </c>
      <c r="G67" s="20">
        <v>2025</v>
      </c>
      <c r="H67" s="21">
        <v>22.7</v>
      </c>
      <c r="I67" s="27" t="s">
        <v>31</v>
      </c>
      <c r="J67" s="15">
        <v>283750</v>
      </c>
      <c r="K67" s="15">
        <v>38306.25</v>
      </c>
      <c r="L67" s="15">
        <v>19862.5</v>
      </c>
      <c r="M67" s="15">
        <v>110662.5</v>
      </c>
      <c r="N67" s="15">
        <v>45400</v>
      </c>
      <c r="O67" s="15">
        <v>19862.5</v>
      </c>
      <c r="P67" s="15">
        <v>11350</v>
      </c>
      <c r="Q67" s="15">
        <v>0</v>
      </c>
      <c r="R67" s="15">
        <v>38306.25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</row>
    <row r="68" spans="2:23" x14ac:dyDescent="0.25">
      <c r="B68" s="19" t="s">
        <v>27</v>
      </c>
      <c r="C68" s="20" t="s">
        <v>48</v>
      </c>
      <c r="D68" s="20" t="s">
        <v>86</v>
      </c>
      <c r="E68" s="20" t="s">
        <v>53</v>
      </c>
      <c r="F68" s="20" t="s">
        <v>43</v>
      </c>
      <c r="G68" s="20">
        <v>2025</v>
      </c>
      <c r="H68" s="21">
        <v>0</v>
      </c>
      <c r="I68" s="27" t="s">
        <v>31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</row>
    <row r="69" spans="2:23" x14ac:dyDescent="0.25">
      <c r="B69" s="19" t="s">
        <v>27</v>
      </c>
      <c r="C69" s="20" t="s">
        <v>48</v>
      </c>
      <c r="D69" s="20" t="s">
        <v>86</v>
      </c>
      <c r="E69" s="20" t="s">
        <v>57</v>
      </c>
      <c r="F69" s="20" t="s">
        <v>43</v>
      </c>
      <c r="G69" s="20">
        <v>2025</v>
      </c>
      <c r="H69" s="21">
        <v>0</v>
      </c>
      <c r="I69" s="27" t="s">
        <v>31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</row>
    <row r="70" spans="2:23" x14ac:dyDescent="0.25">
      <c r="B70" s="19" t="s">
        <v>27</v>
      </c>
      <c r="C70" s="20" t="s">
        <v>45</v>
      </c>
      <c r="D70" s="20" t="s">
        <v>86</v>
      </c>
      <c r="E70" s="20" t="s">
        <v>55</v>
      </c>
      <c r="F70" s="20" t="s">
        <v>43</v>
      </c>
      <c r="G70" s="20">
        <v>2025</v>
      </c>
      <c r="H70" s="21">
        <v>1.5</v>
      </c>
      <c r="I70" s="27" t="s">
        <v>31</v>
      </c>
      <c r="J70" s="15">
        <v>18750</v>
      </c>
      <c r="K70" s="15">
        <v>2531.25</v>
      </c>
      <c r="L70" s="15">
        <v>1312.5</v>
      </c>
      <c r="M70" s="15">
        <v>7312.5</v>
      </c>
      <c r="N70" s="15">
        <v>3000</v>
      </c>
      <c r="O70" s="15">
        <v>1312.5</v>
      </c>
      <c r="P70" s="15">
        <v>750</v>
      </c>
      <c r="Q70" s="15">
        <v>0</v>
      </c>
      <c r="R70" s="15">
        <v>2531.25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</row>
    <row r="71" spans="2:23" x14ac:dyDescent="0.25">
      <c r="B71" s="19" t="s">
        <v>27</v>
      </c>
      <c r="C71" s="20" t="s">
        <v>45</v>
      </c>
      <c r="D71" s="20" t="s">
        <v>86</v>
      </c>
      <c r="E71" s="20" t="s">
        <v>59</v>
      </c>
      <c r="F71" s="20" t="s">
        <v>43</v>
      </c>
      <c r="G71" s="20">
        <v>2025</v>
      </c>
      <c r="H71" s="21">
        <v>5.3</v>
      </c>
      <c r="I71" s="27" t="s">
        <v>31</v>
      </c>
      <c r="J71" s="15">
        <v>66250</v>
      </c>
      <c r="K71" s="15">
        <v>8943.75</v>
      </c>
      <c r="L71" s="15">
        <v>4637.5</v>
      </c>
      <c r="M71" s="15">
        <v>25837.5</v>
      </c>
      <c r="N71" s="15">
        <v>10600</v>
      </c>
      <c r="O71" s="15">
        <v>4637.5</v>
      </c>
      <c r="P71" s="15">
        <v>2650</v>
      </c>
      <c r="Q71" s="15">
        <v>0</v>
      </c>
      <c r="R71" s="15">
        <v>8943.75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</row>
    <row r="72" spans="2:23" x14ac:dyDescent="0.25">
      <c r="B72" s="19" t="s">
        <v>27</v>
      </c>
      <c r="C72" s="20" t="s">
        <v>48</v>
      </c>
      <c r="D72" s="20" t="s">
        <v>86</v>
      </c>
      <c r="E72" s="20" t="s">
        <v>56</v>
      </c>
      <c r="F72" s="20" t="s">
        <v>43</v>
      </c>
      <c r="G72" s="20">
        <v>2025</v>
      </c>
      <c r="H72" s="21">
        <v>0</v>
      </c>
      <c r="I72" s="27" t="s">
        <v>31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</row>
    <row r="73" spans="2:23" x14ac:dyDescent="0.25">
      <c r="B73" s="19" t="s">
        <v>27</v>
      </c>
      <c r="C73" s="20" t="s">
        <v>45</v>
      </c>
      <c r="D73" s="20" t="s">
        <v>90</v>
      </c>
      <c r="E73" s="20" t="s">
        <v>36</v>
      </c>
      <c r="F73" s="20" t="s">
        <v>61</v>
      </c>
      <c r="G73" s="20">
        <v>2025</v>
      </c>
      <c r="H73" s="21">
        <v>3971</v>
      </c>
      <c r="I73" s="27" t="s">
        <v>31</v>
      </c>
      <c r="J73" s="15">
        <v>222376</v>
      </c>
      <c r="K73" s="15">
        <v>6671.28</v>
      </c>
      <c r="L73" s="15">
        <v>17790.080000000002</v>
      </c>
      <c r="M73" s="15">
        <v>71160.320000000007</v>
      </c>
      <c r="N73" s="15">
        <v>62265.279999999999</v>
      </c>
      <c r="O73" s="15">
        <v>17790.080000000002</v>
      </c>
      <c r="P73" s="15">
        <v>40027.68</v>
      </c>
      <c r="Q73" s="15">
        <v>0</v>
      </c>
      <c r="R73" s="15">
        <v>6671.28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</row>
    <row r="74" spans="2:23" x14ac:dyDescent="0.25">
      <c r="B74" s="19" t="s">
        <v>27</v>
      </c>
      <c r="C74" s="20" t="s">
        <v>45</v>
      </c>
      <c r="D74" s="20" t="s">
        <v>91</v>
      </c>
      <c r="E74" s="20" t="s">
        <v>41</v>
      </c>
      <c r="F74" s="20" t="s">
        <v>30</v>
      </c>
      <c r="G74" s="20">
        <v>2027</v>
      </c>
      <c r="H74" s="21">
        <v>114</v>
      </c>
      <c r="I74" s="27" t="s">
        <v>31</v>
      </c>
      <c r="J74" s="15">
        <v>156180</v>
      </c>
      <c r="K74" s="15">
        <v>2342.6999999999998</v>
      </c>
      <c r="L74" s="15">
        <v>4685.3999999999996</v>
      </c>
      <c r="M74" s="15">
        <v>31236</v>
      </c>
      <c r="N74" s="15">
        <v>17179.8</v>
      </c>
      <c r="O74" s="15">
        <v>4685.3999999999996</v>
      </c>
      <c r="P74" s="15">
        <v>93708</v>
      </c>
      <c r="Q74" s="15">
        <v>0</v>
      </c>
      <c r="R74" s="15">
        <v>2342.6999999999998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</row>
    <row r="75" spans="2:23" x14ac:dyDescent="0.25">
      <c r="B75" s="19" t="s">
        <v>27</v>
      </c>
      <c r="C75" s="20" t="s">
        <v>45</v>
      </c>
      <c r="D75" s="20" t="s">
        <v>91</v>
      </c>
      <c r="E75" s="20" t="s">
        <v>78</v>
      </c>
      <c r="F75" s="20" t="s">
        <v>30</v>
      </c>
      <c r="G75" s="20">
        <v>2027</v>
      </c>
      <c r="H75" s="21">
        <v>431.3</v>
      </c>
      <c r="I75" s="27" t="s">
        <v>31</v>
      </c>
      <c r="J75" s="15">
        <v>590881</v>
      </c>
      <c r="K75" s="15">
        <v>8863.2150000000001</v>
      </c>
      <c r="L75" s="15">
        <v>17726.43</v>
      </c>
      <c r="M75" s="15">
        <v>118176.2</v>
      </c>
      <c r="N75" s="15">
        <v>64996.91</v>
      </c>
      <c r="O75" s="15">
        <v>17726.43</v>
      </c>
      <c r="P75" s="15">
        <v>354528.6</v>
      </c>
      <c r="Q75" s="15">
        <v>0</v>
      </c>
      <c r="R75" s="15">
        <v>8863.2150000000001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2:23" x14ac:dyDescent="0.25">
      <c r="B76" s="19" t="s">
        <v>27</v>
      </c>
      <c r="C76" s="20" t="s">
        <v>45</v>
      </c>
      <c r="D76" s="20" t="s">
        <v>91</v>
      </c>
      <c r="E76" s="20" t="s">
        <v>54</v>
      </c>
      <c r="F76" s="20" t="s">
        <v>30</v>
      </c>
      <c r="G76" s="20">
        <v>2027</v>
      </c>
      <c r="H76" s="21">
        <v>20.75</v>
      </c>
      <c r="I76" s="27" t="s">
        <v>31</v>
      </c>
      <c r="J76" s="15">
        <v>28427.5</v>
      </c>
      <c r="K76" s="15">
        <v>426.41250000000002</v>
      </c>
      <c r="L76" s="15">
        <v>852.82500000000005</v>
      </c>
      <c r="M76" s="15">
        <v>5685.5</v>
      </c>
      <c r="N76" s="15">
        <v>3127.0250000000001</v>
      </c>
      <c r="O76" s="15">
        <v>852.82500000000005</v>
      </c>
      <c r="P76" s="15">
        <v>17056.5</v>
      </c>
      <c r="Q76" s="15">
        <v>0</v>
      </c>
      <c r="R76" s="15">
        <v>426.41250000000002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</row>
    <row r="77" spans="2:23" x14ac:dyDescent="0.25">
      <c r="B77" s="19" t="s">
        <v>27</v>
      </c>
      <c r="C77" s="20" t="s">
        <v>45</v>
      </c>
      <c r="D77" s="20" t="s">
        <v>91</v>
      </c>
      <c r="E77" s="20" t="s">
        <v>47</v>
      </c>
      <c r="F77" s="20" t="s">
        <v>30</v>
      </c>
      <c r="G77" s="20">
        <v>2027</v>
      </c>
      <c r="H77" s="21">
        <v>97.57</v>
      </c>
      <c r="I77" s="27" t="s">
        <v>31</v>
      </c>
      <c r="J77" s="15">
        <v>133670.9</v>
      </c>
      <c r="K77" s="15">
        <v>2005.0634999999997</v>
      </c>
      <c r="L77" s="15">
        <v>4010.1269999999995</v>
      </c>
      <c r="M77" s="15">
        <v>26734.18</v>
      </c>
      <c r="N77" s="15">
        <v>14703.798999999999</v>
      </c>
      <c r="O77" s="15">
        <v>4010.1269999999995</v>
      </c>
      <c r="P77" s="15">
        <v>80202.539999999994</v>
      </c>
      <c r="Q77" s="15">
        <v>0</v>
      </c>
      <c r="R77" s="15">
        <v>2005.0634999999997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</row>
    <row r="78" spans="2:23" x14ac:dyDescent="0.25">
      <c r="B78" s="19" t="s">
        <v>27</v>
      </c>
      <c r="C78" s="20" t="s">
        <v>45</v>
      </c>
      <c r="D78" s="20" t="s">
        <v>91</v>
      </c>
      <c r="E78" s="20" t="s">
        <v>79</v>
      </c>
      <c r="F78" s="20" t="s">
        <v>30</v>
      </c>
      <c r="G78" s="20">
        <v>2027</v>
      </c>
      <c r="H78" s="21">
        <v>30</v>
      </c>
      <c r="I78" s="27" t="s">
        <v>31</v>
      </c>
      <c r="J78" s="15">
        <v>41100</v>
      </c>
      <c r="K78" s="15">
        <v>616.5</v>
      </c>
      <c r="L78" s="15">
        <v>1233</v>
      </c>
      <c r="M78" s="15">
        <v>8220</v>
      </c>
      <c r="N78" s="15">
        <v>4521</v>
      </c>
      <c r="O78" s="15">
        <v>1233</v>
      </c>
      <c r="P78" s="15">
        <v>24660</v>
      </c>
      <c r="Q78" s="15">
        <v>0</v>
      </c>
      <c r="R78" s="15">
        <v>616.5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</row>
    <row r="79" spans="2:23" x14ac:dyDescent="0.25">
      <c r="B79" s="19" t="s">
        <v>27</v>
      </c>
      <c r="C79" s="20" t="s">
        <v>28</v>
      </c>
      <c r="D79" s="20" t="s">
        <v>91</v>
      </c>
      <c r="E79" s="20" t="s">
        <v>46</v>
      </c>
      <c r="F79" s="20" t="s">
        <v>30</v>
      </c>
      <c r="G79" s="20">
        <v>2027</v>
      </c>
      <c r="H79" s="21">
        <v>238.47</v>
      </c>
      <c r="I79" s="27" t="s">
        <v>31</v>
      </c>
      <c r="J79" s="15">
        <v>326703.90000000002</v>
      </c>
      <c r="K79" s="15">
        <v>4900.5585000000001</v>
      </c>
      <c r="L79" s="15">
        <v>9801.1170000000002</v>
      </c>
      <c r="M79" s="15">
        <v>65340.78</v>
      </c>
      <c r="N79" s="15">
        <v>35937.429000000004</v>
      </c>
      <c r="O79" s="15">
        <v>9801.1170000000002</v>
      </c>
      <c r="P79" s="15">
        <v>196022.34</v>
      </c>
      <c r="Q79" s="15">
        <v>0</v>
      </c>
      <c r="R79" s="15">
        <v>4900.5585000000001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</row>
    <row r="80" spans="2:23" x14ac:dyDescent="0.25">
      <c r="B80" s="19" t="s">
        <v>27</v>
      </c>
      <c r="C80" s="20" t="s">
        <v>28</v>
      </c>
      <c r="D80" s="20" t="s">
        <v>91</v>
      </c>
      <c r="E80" s="20" t="s">
        <v>78</v>
      </c>
      <c r="F80" s="20" t="s">
        <v>92</v>
      </c>
      <c r="G80" s="20">
        <v>2026</v>
      </c>
      <c r="H80" s="21">
        <v>50</v>
      </c>
      <c r="I80" s="27" t="s">
        <v>31</v>
      </c>
      <c r="J80" s="15">
        <v>625000</v>
      </c>
      <c r="K80" s="15">
        <v>50000</v>
      </c>
      <c r="L80" s="15">
        <v>50000</v>
      </c>
      <c r="M80" s="15">
        <v>262500</v>
      </c>
      <c r="N80" s="15">
        <v>131250</v>
      </c>
      <c r="O80" s="15">
        <v>50000</v>
      </c>
      <c r="P80" s="15">
        <v>31250</v>
      </c>
      <c r="Q80" s="15">
        <v>0</v>
      </c>
      <c r="R80" s="15">
        <v>50000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</row>
    <row r="81" spans="2:23" x14ac:dyDescent="0.25">
      <c r="B81" s="19" t="s">
        <v>27</v>
      </c>
      <c r="C81" s="20" t="s">
        <v>28</v>
      </c>
      <c r="D81" s="20" t="s">
        <v>91</v>
      </c>
      <c r="E81" s="20" t="s">
        <v>54</v>
      </c>
      <c r="F81" s="20" t="s">
        <v>43</v>
      </c>
      <c r="G81" s="20">
        <v>2026</v>
      </c>
      <c r="H81" s="21">
        <v>20</v>
      </c>
      <c r="I81" s="27" t="s">
        <v>31</v>
      </c>
      <c r="J81" s="15">
        <v>250000</v>
      </c>
      <c r="K81" s="15">
        <v>33750</v>
      </c>
      <c r="L81" s="15">
        <v>17500</v>
      </c>
      <c r="M81" s="15">
        <v>97500</v>
      </c>
      <c r="N81" s="15">
        <v>40000</v>
      </c>
      <c r="O81" s="15">
        <v>17500</v>
      </c>
      <c r="P81" s="15">
        <v>10000</v>
      </c>
      <c r="Q81" s="15">
        <v>0</v>
      </c>
      <c r="R81" s="15">
        <v>33750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</row>
    <row r="82" spans="2:23" x14ac:dyDescent="0.25">
      <c r="B82" s="19" t="s">
        <v>27</v>
      </c>
      <c r="C82" s="20" t="s">
        <v>28</v>
      </c>
      <c r="D82" s="20" t="s">
        <v>91</v>
      </c>
      <c r="E82" s="20" t="s">
        <v>33</v>
      </c>
      <c r="F82" s="20" t="s">
        <v>43</v>
      </c>
      <c r="G82" s="20">
        <v>2026</v>
      </c>
      <c r="H82" s="21">
        <v>15</v>
      </c>
      <c r="I82" s="27" t="s">
        <v>31</v>
      </c>
      <c r="J82" s="15">
        <v>187500</v>
      </c>
      <c r="K82" s="15">
        <v>25312.5</v>
      </c>
      <c r="L82" s="15">
        <v>13125</v>
      </c>
      <c r="M82" s="15">
        <v>73125</v>
      </c>
      <c r="N82" s="15">
        <v>30000</v>
      </c>
      <c r="O82" s="15">
        <v>13125</v>
      </c>
      <c r="P82" s="15">
        <v>7500</v>
      </c>
      <c r="Q82" s="15">
        <v>0</v>
      </c>
      <c r="R82" s="15">
        <v>25312.5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</row>
    <row r="83" spans="2:23" x14ac:dyDescent="0.25">
      <c r="B83" s="19" t="s">
        <v>27</v>
      </c>
      <c r="C83" s="20" t="s">
        <v>28</v>
      </c>
      <c r="D83" s="20" t="s">
        <v>91</v>
      </c>
      <c r="E83" s="20" t="s">
        <v>35</v>
      </c>
      <c r="F83" s="20" t="s">
        <v>43</v>
      </c>
      <c r="G83" s="20">
        <v>2026</v>
      </c>
      <c r="H83" s="21">
        <v>20</v>
      </c>
      <c r="I83" s="27" t="s">
        <v>31</v>
      </c>
      <c r="J83" s="15">
        <v>250000</v>
      </c>
      <c r="K83" s="15">
        <v>33750</v>
      </c>
      <c r="L83" s="15">
        <v>17500</v>
      </c>
      <c r="M83" s="15">
        <v>97500</v>
      </c>
      <c r="N83" s="15">
        <v>40000</v>
      </c>
      <c r="O83" s="15">
        <v>17500</v>
      </c>
      <c r="P83" s="15">
        <v>10000</v>
      </c>
      <c r="Q83" s="15">
        <v>0</v>
      </c>
      <c r="R83" s="15">
        <v>33750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</row>
    <row r="84" spans="2:23" x14ac:dyDescent="0.25">
      <c r="B84" s="19" t="s">
        <v>27</v>
      </c>
      <c r="C84" s="20" t="s">
        <v>28</v>
      </c>
      <c r="D84" s="20" t="s">
        <v>91</v>
      </c>
      <c r="E84" s="20" t="s">
        <v>47</v>
      </c>
      <c r="F84" s="20" t="s">
        <v>43</v>
      </c>
      <c r="G84" s="20">
        <v>2026</v>
      </c>
      <c r="H84" s="21">
        <v>15</v>
      </c>
      <c r="I84" s="27" t="s">
        <v>31</v>
      </c>
      <c r="J84" s="15">
        <v>187500</v>
      </c>
      <c r="K84" s="15">
        <v>25312.5</v>
      </c>
      <c r="L84" s="15">
        <v>13125</v>
      </c>
      <c r="M84" s="15">
        <v>73125</v>
      </c>
      <c r="N84" s="15">
        <v>30000</v>
      </c>
      <c r="O84" s="15">
        <v>13125</v>
      </c>
      <c r="P84" s="15">
        <v>7500</v>
      </c>
      <c r="Q84" s="15">
        <v>0</v>
      </c>
      <c r="R84" s="15">
        <v>25312.5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</row>
    <row r="85" spans="2:23" x14ac:dyDescent="0.25">
      <c r="B85" s="19" t="s">
        <v>27</v>
      </c>
      <c r="C85" s="20" t="s">
        <v>28</v>
      </c>
      <c r="D85" s="20" t="s">
        <v>91</v>
      </c>
      <c r="E85" s="20" t="s">
        <v>64</v>
      </c>
      <c r="F85" s="20" t="s">
        <v>43</v>
      </c>
      <c r="G85" s="20">
        <v>2026</v>
      </c>
      <c r="H85" s="21">
        <v>20</v>
      </c>
      <c r="I85" s="27" t="s">
        <v>31</v>
      </c>
      <c r="J85" s="15">
        <v>250000</v>
      </c>
      <c r="K85" s="15">
        <v>33750</v>
      </c>
      <c r="L85" s="15">
        <v>17500</v>
      </c>
      <c r="M85" s="15">
        <v>97500</v>
      </c>
      <c r="N85" s="15">
        <v>40000</v>
      </c>
      <c r="O85" s="15">
        <v>17500</v>
      </c>
      <c r="P85" s="15">
        <v>10000</v>
      </c>
      <c r="Q85" s="15">
        <v>0</v>
      </c>
      <c r="R85" s="15">
        <v>33750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</row>
    <row r="86" spans="2:23" x14ac:dyDescent="0.25">
      <c r="B86" s="19" t="s">
        <v>27</v>
      </c>
      <c r="C86" s="20" t="s">
        <v>37</v>
      </c>
      <c r="D86" s="20" t="s">
        <v>91</v>
      </c>
      <c r="E86" s="20" t="s">
        <v>79</v>
      </c>
      <c r="F86" s="20" t="s">
        <v>43</v>
      </c>
      <c r="G86" s="20">
        <v>2026</v>
      </c>
      <c r="H86" s="21">
        <v>20</v>
      </c>
      <c r="I86" s="27" t="s">
        <v>31</v>
      </c>
      <c r="J86" s="15">
        <v>250000</v>
      </c>
      <c r="K86" s="15">
        <v>33750</v>
      </c>
      <c r="L86" s="15">
        <v>17500</v>
      </c>
      <c r="M86" s="15">
        <v>97500</v>
      </c>
      <c r="N86" s="15">
        <v>40000</v>
      </c>
      <c r="O86" s="15">
        <v>17500</v>
      </c>
      <c r="P86" s="15">
        <v>10000</v>
      </c>
      <c r="Q86" s="15">
        <v>0</v>
      </c>
      <c r="R86" s="15">
        <v>33750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</row>
    <row r="87" spans="2:23" x14ac:dyDescent="0.25">
      <c r="B87" s="19" t="s">
        <v>27</v>
      </c>
      <c r="C87" s="20" t="s">
        <v>37</v>
      </c>
      <c r="D87" s="20" t="s">
        <v>91</v>
      </c>
      <c r="E87" s="20" t="s">
        <v>66</v>
      </c>
      <c r="F87" s="20" t="s">
        <v>43</v>
      </c>
      <c r="G87" s="20">
        <v>2026</v>
      </c>
      <c r="H87" s="21">
        <v>33</v>
      </c>
      <c r="I87" s="27" t="s">
        <v>31</v>
      </c>
      <c r="J87" s="15">
        <v>412500</v>
      </c>
      <c r="K87" s="15">
        <v>55687.5</v>
      </c>
      <c r="L87" s="15">
        <v>28875</v>
      </c>
      <c r="M87" s="15">
        <v>160875</v>
      </c>
      <c r="N87" s="15">
        <v>66000</v>
      </c>
      <c r="O87" s="15">
        <v>28875</v>
      </c>
      <c r="P87" s="15">
        <v>16500</v>
      </c>
      <c r="Q87" s="15">
        <v>0</v>
      </c>
      <c r="R87" s="15">
        <v>55687.5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</row>
    <row r="88" spans="2:23" x14ac:dyDescent="0.25">
      <c r="B88" s="19" t="s">
        <v>27</v>
      </c>
      <c r="C88" s="20" t="s">
        <v>37</v>
      </c>
      <c r="D88" s="20" t="s">
        <v>91</v>
      </c>
      <c r="E88" s="20" t="s">
        <v>46</v>
      </c>
      <c r="F88" s="20" t="s">
        <v>43</v>
      </c>
      <c r="G88" s="20">
        <v>2026</v>
      </c>
      <c r="H88" s="21">
        <v>10</v>
      </c>
      <c r="I88" s="27" t="s">
        <v>31</v>
      </c>
      <c r="J88" s="15">
        <v>125000</v>
      </c>
      <c r="K88" s="15">
        <v>16875</v>
      </c>
      <c r="L88" s="15">
        <v>8750</v>
      </c>
      <c r="M88" s="15">
        <v>48750</v>
      </c>
      <c r="N88" s="15">
        <v>20000</v>
      </c>
      <c r="O88" s="15">
        <v>8750</v>
      </c>
      <c r="P88" s="15">
        <v>5000</v>
      </c>
      <c r="Q88" s="15">
        <v>0</v>
      </c>
      <c r="R88" s="15">
        <v>16875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</row>
    <row r="89" spans="2:23" x14ac:dyDescent="0.25">
      <c r="B89" s="19" t="s">
        <v>27</v>
      </c>
      <c r="C89" s="20" t="s">
        <v>37</v>
      </c>
      <c r="D89" s="20" t="s">
        <v>91</v>
      </c>
      <c r="E89" s="20" t="s">
        <v>41</v>
      </c>
      <c r="F89" s="20" t="s">
        <v>43</v>
      </c>
      <c r="G89" s="20">
        <v>2026</v>
      </c>
      <c r="H89" s="21">
        <v>14</v>
      </c>
      <c r="I89" s="27" t="s">
        <v>31</v>
      </c>
      <c r="J89" s="15">
        <v>175000</v>
      </c>
      <c r="K89" s="15">
        <v>23625</v>
      </c>
      <c r="L89" s="15">
        <v>12250</v>
      </c>
      <c r="M89" s="15">
        <v>68250</v>
      </c>
      <c r="N89" s="15">
        <v>28000</v>
      </c>
      <c r="O89" s="15">
        <v>12250</v>
      </c>
      <c r="P89" s="15">
        <v>7000</v>
      </c>
      <c r="Q89" s="15">
        <v>0</v>
      </c>
      <c r="R89" s="15">
        <v>23625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</row>
    <row r="90" spans="2:23" x14ac:dyDescent="0.25">
      <c r="B90" s="19" t="s">
        <v>27</v>
      </c>
      <c r="C90" s="20" t="s">
        <v>37</v>
      </c>
      <c r="D90" s="20" t="s">
        <v>91</v>
      </c>
      <c r="E90" s="20" t="s">
        <v>69</v>
      </c>
      <c r="F90" s="20" t="s">
        <v>43</v>
      </c>
      <c r="G90" s="20">
        <v>2026</v>
      </c>
      <c r="H90" s="21">
        <v>14</v>
      </c>
      <c r="I90" s="27" t="s">
        <v>31</v>
      </c>
      <c r="J90" s="15">
        <v>175000</v>
      </c>
      <c r="K90" s="15">
        <v>23625</v>
      </c>
      <c r="L90" s="15">
        <v>12250</v>
      </c>
      <c r="M90" s="15">
        <v>68250</v>
      </c>
      <c r="N90" s="15">
        <v>28000</v>
      </c>
      <c r="O90" s="15">
        <v>12250</v>
      </c>
      <c r="P90" s="15">
        <v>7000</v>
      </c>
      <c r="Q90" s="15">
        <v>0</v>
      </c>
      <c r="R90" s="15">
        <v>23625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</row>
    <row r="91" spans="2:23" x14ac:dyDescent="0.25">
      <c r="B91" s="19" t="s">
        <v>27</v>
      </c>
      <c r="C91" s="20" t="s">
        <v>89</v>
      </c>
      <c r="D91" s="20" t="s">
        <v>91</v>
      </c>
      <c r="E91" s="20" t="s">
        <v>70</v>
      </c>
      <c r="F91" s="20" t="s">
        <v>43</v>
      </c>
      <c r="G91" s="20">
        <v>2026</v>
      </c>
      <c r="H91" s="21">
        <v>20</v>
      </c>
      <c r="I91" s="27" t="s">
        <v>31</v>
      </c>
      <c r="J91" s="15">
        <v>250000</v>
      </c>
      <c r="K91" s="15">
        <v>33750</v>
      </c>
      <c r="L91" s="15">
        <v>17500</v>
      </c>
      <c r="M91" s="15">
        <v>97500</v>
      </c>
      <c r="N91" s="15">
        <v>40000</v>
      </c>
      <c r="O91" s="15">
        <v>17500</v>
      </c>
      <c r="P91" s="15">
        <v>10000</v>
      </c>
      <c r="Q91" s="15">
        <v>0</v>
      </c>
      <c r="R91" s="15">
        <v>33750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</row>
    <row r="92" spans="2:23" x14ac:dyDescent="0.25">
      <c r="B92" s="19" t="s">
        <v>27</v>
      </c>
      <c r="C92" s="20" t="s">
        <v>51</v>
      </c>
      <c r="D92" s="20" t="s">
        <v>91</v>
      </c>
      <c r="E92" s="20" t="s">
        <v>38</v>
      </c>
      <c r="F92" s="20" t="s">
        <v>43</v>
      </c>
      <c r="G92" s="20">
        <v>2026</v>
      </c>
      <c r="H92" s="21">
        <v>100</v>
      </c>
      <c r="I92" s="27" t="s">
        <v>31</v>
      </c>
      <c r="J92" s="15">
        <v>1250000</v>
      </c>
      <c r="K92" s="15">
        <v>168750</v>
      </c>
      <c r="L92" s="15">
        <v>87500</v>
      </c>
      <c r="M92" s="15">
        <v>487500</v>
      </c>
      <c r="N92" s="15">
        <v>200000</v>
      </c>
      <c r="O92" s="15">
        <v>87500</v>
      </c>
      <c r="P92" s="15">
        <v>50000</v>
      </c>
      <c r="Q92" s="15">
        <v>0</v>
      </c>
      <c r="R92" s="15">
        <v>168750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</row>
    <row r="93" spans="2:23" x14ac:dyDescent="0.25">
      <c r="B93" s="19" t="s">
        <v>27</v>
      </c>
      <c r="C93" s="20" t="s">
        <v>48</v>
      </c>
      <c r="D93" s="20" t="s">
        <v>93</v>
      </c>
      <c r="E93" s="20" t="s">
        <v>42</v>
      </c>
      <c r="F93" s="20" t="s">
        <v>30</v>
      </c>
      <c r="G93" s="20">
        <v>2028</v>
      </c>
      <c r="H93" s="21">
        <v>496.52000000000004</v>
      </c>
      <c r="I93" s="27" t="s">
        <v>31</v>
      </c>
      <c r="J93" s="15">
        <v>680232.4</v>
      </c>
      <c r="K93" s="15">
        <v>10203.486000000001</v>
      </c>
      <c r="L93" s="15">
        <v>20406.972000000002</v>
      </c>
      <c r="M93" s="15">
        <v>136046.48000000001</v>
      </c>
      <c r="N93" s="15">
        <v>74825.563999999998</v>
      </c>
      <c r="O93" s="15">
        <v>20406.972000000002</v>
      </c>
      <c r="P93" s="15">
        <v>408139.44</v>
      </c>
      <c r="Q93" s="15">
        <v>0</v>
      </c>
      <c r="R93" s="15">
        <v>10203.486000000001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</row>
    <row r="94" spans="2:23" x14ac:dyDescent="0.25">
      <c r="B94" s="19" t="s">
        <v>27</v>
      </c>
      <c r="C94" s="20" t="s">
        <v>45</v>
      </c>
      <c r="D94" s="20" t="s">
        <v>93</v>
      </c>
      <c r="E94" s="20" t="s">
        <v>36</v>
      </c>
      <c r="F94" s="20" t="s">
        <v>30</v>
      </c>
      <c r="G94" s="20">
        <v>2028</v>
      </c>
      <c r="H94" s="21">
        <v>199.6</v>
      </c>
      <c r="I94" s="27" t="s">
        <v>31</v>
      </c>
      <c r="J94" s="15">
        <v>273452</v>
      </c>
      <c r="K94" s="15">
        <v>4101.78</v>
      </c>
      <c r="L94" s="15">
        <v>8203.56</v>
      </c>
      <c r="M94" s="15">
        <v>54690.400000000001</v>
      </c>
      <c r="N94" s="15">
        <v>30079.72</v>
      </c>
      <c r="O94" s="15">
        <v>8203.56</v>
      </c>
      <c r="P94" s="15">
        <v>164071.20000000001</v>
      </c>
      <c r="Q94" s="15">
        <v>0</v>
      </c>
      <c r="R94" s="15">
        <v>4101.78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</row>
    <row r="95" spans="2:23" x14ac:dyDescent="0.25">
      <c r="B95" s="19" t="s">
        <v>27</v>
      </c>
      <c r="C95" s="20" t="s">
        <v>84</v>
      </c>
      <c r="D95" s="20" t="s">
        <v>93</v>
      </c>
      <c r="E95" s="20" t="s">
        <v>38</v>
      </c>
      <c r="F95" s="20" t="s">
        <v>39</v>
      </c>
      <c r="G95" s="20">
        <v>2027</v>
      </c>
      <c r="H95" s="21">
        <v>65</v>
      </c>
      <c r="I95" s="27" t="s">
        <v>31</v>
      </c>
      <c r="J95" s="15">
        <v>975000</v>
      </c>
      <c r="K95" s="15">
        <v>58500</v>
      </c>
      <c r="L95" s="15">
        <v>117000</v>
      </c>
      <c r="M95" s="15">
        <v>536250</v>
      </c>
      <c r="N95" s="15">
        <v>78000</v>
      </c>
      <c r="O95" s="15">
        <v>117000</v>
      </c>
      <c r="P95" s="15">
        <v>9750</v>
      </c>
      <c r="Q95" s="15">
        <v>0</v>
      </c>
      <c r="R95" s="15">
        <v>58500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</row>
    <row r="96" spans="2:23" x14ac:dyDescent="0.25">
      <c r="B96" s="19" t="s">
        <v>27</v>
      </c>
      <c r="C96" s="20" t="s">
        <v>84</v>
      </c>
      <c r="D96" s="20" t="s">
        <v>93</v>
      </c>
      <c r="E96" s="20" t="s">
        <v>29</v>
      </c>
      <c r="F96" s="20" t="s">
        <v>43</v>
      </c>
      <c r="G96" s="20">
        <v>2027</v>
      </c>
      <c r="H96" s="21">
        <v>30</v>
      </c>
      <c r="I96" s="27" t="s">
        <v>31</v>
      </c>
      <c r="J96" s="15">
        <v>375000</v>
      </c>
      <c r="K96" s="15">
        <v>50625</v>
      </c>
      <c r="L96" s="15">
        <v>26250</v>
      </c>
      <c r="M96" s="15">
        <v>146250</v>
      </c>
      <c r="N96" s="15">
        <v>60000</v>
      </c>
      <c r="O96" s="15">
        <v>26250</v>
      </c>
      <c r="P96" s="15">
        <v>15000</v>
      </c>
      <c r="Q96" s="15">
        <v>0</v>
      </c>
      <c r="R96" s="15">
        <v>50625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</row>
    <row r="97" spans="2:23" x14ac:dyDescent="0.25">
      <c r="B97" s="19" t="s">
        <v>27</v>
      </c>
      <c r="C97" s="20" t="s">
        <v>84</v>
      </c>
      <c r="D97" s="20" t="s">
        <v>93</v>
      </c>
      <c r="E97" s="20" t="s">
        <v>76</v>
      </c>
      <c r="F97" s="20" t="s">
        <v>43</v>
      </c>
      <c r="G97" s="20">
        <v>2027</v>
      </c>
      <c r="H97" s="21">
        <v>10</v>
      </c>
      <c r="I97" s="27" t="s">
        <v>31</v>
      </c>
      <c r="J97" s="15">
        <v>125000</v>
      </c>
      <c r="K97" s="15">
        <v>16875</v>
      </c>
      <c r="L97" s="15">
        <v>8750</v>
      </c>
      <c r="M97" s="15">
        <v>48750</v>
      </c>
      <c r="N97" s="15">
        <v>20000</v>
      </c>
      <c r="O97" s="15">
        <v>8750</v>
      </c>
      <c r="P97" s="15">
        <v>5000</v>
      </c>
      <c r="Q97" s="15">
        <v>0</v>
      </c>
      <c r="R97" s="15">
        <v>16875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</row>
    <row r="98" spans="2:23" x14ac:dyDescent="0.25">
      <c r="B98" s="19" t="s">
        <v>27</v>
      </c>
      <c r="C98" s="20" t="s">
        <v>84</v>
      </c>
      <c r="D98" s="20" t="s">
        <v>93</v>
      </c>
      <c r="E98" s="20" t="s">
        <v>72</v>
      </c>
      <c r="F98" s="20" t="s">
        <v>43</v>
      </c>
      <c r="G98" s="20">
        <v>2027</v>
      </c>
      <c r="H98" s="21">
        <v>10</v>
      </c>
      <c r="I98" s="27" t="s">
        <v>31</v>
      </c>
      <c r="J98" s="15">
        <v>125000</v>
      </c>
      <c r="K98" s="15">
        <v>16875</v>
      </c>
      <c r="L98" s="15">
        <v>8750</v>
      </c>
      <c r="M98" s="15">
        <v>48750</v>
      </c>
      <c r="N98" s="15">
        <v>20000</v>
      </c>
      <c r="O98" s="15">
        <v>8750</v>
      </c>
      <c r="P98" s="15">
        <v>5000</v>
      </c>
      <c r="Q98" s="15">
        <v>0</v>
      </c>
      <c r="R98" s="15">
        <v>16875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</row>
    <row r="99" spans="2:23" x14ac:dyDescent="0.25">
      <c r="B99" s="19" t="s">
        <v>27</v>
      </c>
      <c r="C99" s="20" t="s">
        <v>84</v>
      </c>
      <c r="D99" s="20" t="s">
        <v>93</v>
      </c>
      <c r="E99" s="20" t="s">
        <v>73</v>
      </c>
      <c r="F99" s="20" t="s">
        <v>43</v>
      </c>
      <c r="G99" s="20">
        <v>2027</v>
      </c>
      <c r="H99" s="21">
        <v>10</v>
      </c>
      <c r="I99" s="27" t="s">
        <v>31</v>
      </c>
      <c r="J99" s="15">
        <v>125000</v>
      </c>
      <c r="K99" s="15">
        <v>16875</v>
      </c>
      <c r="L99" s="15">
        <v>8750</v>
      </c>
      <c r="M99" s="15">
        <v>48750</v>
      </c>
      <c r="N99" s="15">
        <v>20000</v>
      </c>
      <c r="O99" s="15">
        <v>8750</v>
      </c>
      <c r="P99" s="15">
        <v>5000</v>
      </c>
      <c r="Q99" s="15">
        <v>0</v>
      </c>
      <c r="R99" s="15">
        <v>16875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</row>
    <row r="100" spans="2:23" x14ac:dyDescent="0.25">
      <c r="B100" s="19" t="s">
        <v>27</v>
      </c>
      <c r="C100" s="20" t="s">
        <v>84</v>
      </c>
      <c r="D100" s="20" t="s">
        <v>93</v>
      </c>
      <c r="E100" s="20" t="s">
        <v>44</v>
      </c>
      <c r="F100" s="20" t="s">
        <v>43</v>
      </c>
      <c r="G100" s="20">
        <v>2027</v>
      </c>
      <c r="H100" s="21">
        <v>20</v>
      </c>
      <c r="I100" s="27" t="s">
        <v>31</v>
      </c>
      <c r="J100" s="15">
        <v>250000</v>
      </c>
      <c r="K100" s="15">
        <v>33750</v>
      </c>
      <c r="L100" s="15">
        <v>17500</v>
      </c>
      <c r="M100" s="15">
        <v>97500</v>
      </c>
      <c r="N100" s="15">
        <v>40000</v>
      </c>
      <c r="O100" s="15">
        <v>17500</v>
      </c>
      <c r="P100" s="15">
        <v>10000</v>
      </c>
      <c r="Q100" s="15">
        <v>0</v>
      </c>
      <c r="R100" s="15">
        <v>33750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</row>
    <row r="101" spans="2:23" x14ac:dyDescent="0.25">
      <c r="B101" s="19" t="s">
        <v>27</v>
      </c>
      <c r="C101" s="20" t="s">
        <v>84</v>
      </c>
      <c r="D101" s="20" t="s">
        <v>93</v>
      </c>
      <c r="E101" s="20" t="s">
        <v>36</v>
      </c>
      <c r="F101" s="20" t="s">
        <v>43</v>
      </c>
      <c r="G101" s="20">
        <v>2027</v>
      </c>
      <c r="H101" s="21">
        <v>40</v>
      </c>
      <c r="I101" s="27" t="s">
        <v>31</v>
      </c>
      <c r="J101" s="15">
        <v>500000</v>
      </c>
      <c r="K101" s="15">
        <v>67500</v>
      </c>
      <c r="L101" s="15">
        <v>35000</v>
      </c>
      <c r="M101" s="15">
        <v>195000</v>
      </c>
      <c r="N101" s="15">
        <v>80000</v>
      </c>
      <c r="O101" s="15">
        <v>35000</v>
      </c>
      <c r="P101" s="15">
        <v>20000</v>
      </c>
      <c r="Q101" s="15">
        <v>0</v>
      </c>
      <c r="R101" s="15">
        <v>67500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</row>
    <row r="102" spans="2:23" x14ac:dyDescent="0.25">
      <c r="B102" s="19" t="s">
        <v>27</v>
      </c>
      <c r="C102" s="20" t="s">
        <v>84</v>
      </c>
      <c r="D102" s="20" t="s">
        <v>93</v>
      </c>
      <c r="E102" s="20" t="s">
        <v>77</v>
      </c>
      <c r="F102" s="20" t="s">
        <v>43</v>
      </c>
      <c r="G102" s="20">
        <v>2027</v>
      </c>
      <c r="H102" s="21">
        <v>20</v>
      </c>
      <c r="I102" s="27" t="s">
        <v>31</v>
      </c>
      <c r="J102" s="15">
        <v>250000</v>
      </c>
      <c r="K102" s="15">
        <v>33750</v>
      </c>
      <c r="L102" s="15">
        <v>17500</v>
      </c>
      <c r="M102" s="15">
        <v>97500</v>
      </c>
      <c r="N102" s="15">
        <v>40000</v>
      </c>
      <c r="O102" s="15">
        <v>17500</v>
      </c>
      <c r="P102" s="15">
        <v>10000</v>
      </c>
      <c r="Q102" s="15">
        <v>0</v>
      </c>
      <c r="R102" s="15">
        <v>33750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</row>
    <row r="103" spans="2:23" x14ac:dyDescent="0.25">
      <c r="B103" s="19" t="s">
        <v>27</v>
      </c>
      <c r="C103" s="20" t="s">
        <v>84</v>
      </c>
      <c r="D103" s="20" t="s">
        <v>93</v>
      </c>
      <c r="E103" s="20" t="s">
        <v>67</v>
      </c>
      <c r="F103" s="20" t="s">
        <v>43</v>
      </c>
      <c r="G103" s="20">
        <v>2027</v>
      </c>
      <c r="H103" s="21">
        <v>30</v>
      </c>
      <c r="I103" s="27" t="s">
        <v>31</v>
      </c>
      <c r="J103" s="15">
        <v>375000</v>
      </c>
      <c r="K103" s="15">
        <v>50625</v>
      </c>
      <c r="L103" s="15">
        <v>26250</v>
      </c>
      <c r="M103" s="15">
        <v>146250</v>
      </c>
      <c r="N103" s="15">
        <v>60000</v>
      </c>
      <c r="O103" s="15">
        <v>26250</v>
      </c>
      <c r="P103" s="15">
        <v>15000</v>
      </c>
      <c r="Q103" s="15">
        <v>0</v>
      </c>
      <c r="R103" s="15">
        <v>50625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</row>
    <row r="104" spans="2:23" x14ac:dyDescent="0.25">
      <c r="B104" s="19" t="s">
        <v>27</v>
      </c>
      <c r="C104" s="20" t="s">
        <v>84</v>
      </c>
      <c r="D104" s="20" t="s">
        <v>93</v>
      </c>
      <c r="E104" s="20" t="s">
        <v>71</v>
      </c>
      <c r="F104" s="20" t="s">
        <v>43</v>
      </c>
      <c r="G104" s="20">
        <v>2027</v>
      </c>
      <c r="H104" s="21">
        <v>20</v>
      </c>
      <c r="I104" s="27" t="s">
        <v>31</v>
      </c>
      <c r="J104" s="15">
        <v>250000</v>
      </c>
      <c r="K104" s="15">
        <v>33750</v>
      </c>
      <c r="L104" s="15">
        <v>17500</v>
      </c>
      <c r="M104" s="15">
        <v>97500</v>
      </c>
      <c r="N104" s="15">
        <v>40000</v>
      </c>
      <c r="O104" s="15">
        <v>17500</v>
      </c>
      <c r="P104" s="15">
        <v>10000</v>
      </c>
      <c r="Q104" s="15">
        <v>0</v>
      </c>
      <c r="R104" s="15">
        <v>33750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</row>
    <row r="105" spans="2:23" x14ac:dyDescent="0.25">
      <c r="B105" s="19" t="s">
        <v>27</v>
      </c>
      <c r="C105" s="20" t="s">
        <v>84</v>
      </c>
      <c r="D105" s="20" t="s">
        <v>93</v>
      </c>
      <c r="E105" s="20" t="s">
        <v>62</v>
      </c>
      <c r="F105" s="20" t="s">
        <v>43</v>
      </c>
      <c r="G105" s="20">
        <v>2027</v>
      </c>
      <c r="H105" s="21">
        <v>20</v>
      </c>
      <c r="I105" s="27" t="s">
        <v>31</v>
      </c>
      <c r="J105" s="15">
        <v>250000</v>
      </c>
      <c r="K105" s="15">
        <v>33750</v>
      </c>
      <c r="L105" s="15">
        <v>17500</v>
      </c>
      <c r="M105" s="15">
        <v>97500</v>
      </c>
      <c r="N105" s="15">
        <v>40000</v>
      </c>
      <c r="O105" s="15">
        <v>17500</v>
      </c>
      <c r="P105" s="15">
        <v>10000</v>
      </c>
      <c r="Q105" s="15">
        <v>0</v>
      </c>
      <c r="R105" s="15">
        <v>33750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</row>
    <row r="106" spans="2:23" x14ac:dyDescent="0.25">
      <c r="B106" s="19" t="s">
        <v>27</v>
      </c>
      <c r="C106" s="20" t="s">
        <v>84</v>
      </c>
      <c r="D106" s="20" t="s">
        <v>93</v>
      </c>
      <c r="E106" s="20" t="s">
        <v>42</v>
      </c>
      <c r="F106" s="20" t="s">
        <v>43</v>
      </c>
      <c r="G106" s="20">
        <v>2027</v>
      </c>
      <c r="H106" s="21">
        <v>50</v>
      </c>
      <c r="I106" s="27" t="s">
        <v>31</v>
      </c>
      <c r="J106" s="15">
        <v>625000</v>
      </c>
      <c r="K106" s="15">
        <v>84375</v>
      </c>
      <c r="L106" s="15">
        <v>43750</v>
      </c>
      <c r="M106" s="15">
        <v>243750</v>
      </c>
      <c r="N106" s="15">
        <v>100000</v>
      </c>
      <c r="O106" s="15">
        <v>43750</v>
      </c>
      <c r="P106" s="15">
        <v>25000</v>
      </c>
      <c r="Q106" s="15">
        <v>0</v>
      </c>
      <c r="R106" s="15">
        <v>84375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</row>
    <row r="107" spans="2:23" x14ac:dyDescent="0.25">
      <c r="B107" s="19" t="s">
        <v>27</v>
      </c>
      <c r="C107" s="20" t="s">
        <v>84</v>
      </c>
      <c r="D107" s="20" t="s">
        <v>93</v>
      </c>
      <c r="E107" s="20" t="s">
        <v>60</v>
      </c>
      <c r="F107" s="20" t="s">
        <v>43</v>
      </c>
      <c r="G107" s="20">
        <v>2027</v>
      </c>
      <c r="H107" s="21">
        <v>40</v>
      </c>
      <c r="I107" s="27" t="s">
        <v>31</v>
      </c>
      <c r="J107" s="15">
        <v>500000</v>
      </c>
      <c r="K107" s="15">
        <v>67500</v>
      </c>
      <c r="L107" s="15">
        <v>35000</v>
      </c>
      <c r="M107" s="15">
        <v>195000</v>
      </c>
      <c r="N107" s="15">
        <v>80000</v>
      </c>
      <c r="O107" s="15">
        <v>35000</v>
      </c>
      <c r="P107" s="15">
        <v>20000</v>
      </c>
      <c r="Q107" s="15">
        <v>0</v>
      </c>
      <c r="R107" s="15">
        <v>67500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</row>
    <row r="108" spans="2:23" x14ac:dyDescent="0.25">
      <c r="B108" s="19" t="s">
        <v>27</v>
      </c>
      <c r="C108" s="20" t="s">
        <v>84</v>
      </c>
      <c r="D108" s="20" t="s">
        <v>94</v>
      </c>
      <c r="E108" s="20" t="s">
        <v>33</v>
      </c>
      <c r="F108" s="20" t="s">
        <v>30</v>
      </c>
      <c r="G108" s="20">
        <v>2029</v>
      </c>
      <c r="H108" s="21">
        <v>124.6</v>
      </c>
      <c r="I108" s="27" t="s">
        <v>31</v>
      </c>
      <c r="J108" s="15">
        <v>170702</v>
      </c>
      <c r="K108" s="15">
        <v>2560.5300000000002</v>
      </c>
      <c r="L108" s="15">
        <v>5121.0600000000004</v>
      </c>
      <c r="M108" s="15">
        <v>34140.400000000001</v>
      </c>
      <c r="N108" s="15">
        <v>18777.22</v>
      </c>
      <c r="O108" s="15">
        <v>5121.0600000000004</v>
      </c>
      <c r="P108" s="15">
        <v>102421.2</v>
      </c>
      <c r="Q108" s="15">
        <v>0</v>
      </c>
      <c r="R108" s="15">
        <v>2560.5300000000002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</row>
    <row r="109" spans="2:23" x14ac:dyDescent="0.25">
      <c r="B109" s="19" t="s">
        <v>27</v>
      </c>
      <c r="C109" s="20" t="s">
        <v>84</v>
      </c>
      <c r="D109" s="20" t="s">
        <v>94</v>
      </c>
      <c r="E109" s="20" t="s">
        <v>35</v>
      </c>
      <c r="F109" s="20" t="s">
        <v>30</v>
      </c>
      <c r="G109" s="20">
        <v>2029</v>
      </c>
      <c r="H109" s="21">
        <v>57.8</v>
      </c>
      <c r="I109" s="27" t="s">
        <v>31</v>
      </c>
      <c r="J109" s="15">
        <v>79186</v>
      </c>
      <c r="K109" s="15">
        <v>1187.79</v>
      </c>
      <c r="L109" s="15">
        <v>2375.58</v>
      </c>
      <c r="M109" s="15">
        <v>15837.2</v>
      </c>
      <c r="N109" s="15">
        <v>8710.4599999999991</v>
      </c>
      <c r="O109" s="15">
        <v>2375.58</v>
      </c>
      <c r="P109" s="15">
        <v>47511.6</v>
      </c>
      <c r="Q109" s="15">
        <v>0</v>
      </c>
      <c r="R109" s="15">
        <v>1187.79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</row>
    <row r="110" spans="2:23" x14ac:dyDescent="0.25">
      <c r="B110" s="19" t="s">
        <v>27</v>
      </c>
      <c r="C110" s="20" t="s">
        <v>84</v>
      </c>
      <c r="D110" s="20" t="s">
        <v>94</v>
      </c>
      <c r="E110" s="20" t="s">
        <v>52</v>
      </c>
      <c r="F110" s="20" t="s">
        <v>61</v>
      </c>
      <c r="G110" s="20">
        <v>2028</v>
      </c>
      <c r="H110" s="21">
        <v>445</v>
      </c>
      <c r="I110" s="27" t="s">
        <v>31</v>
      </c>
      <c r="J110" s="15">
        <v>24920</v>
      </c>
      <c r="K110" s="15">
        <v>747.6</v>
      </c>
      <c r="L110" s="15">
        <v>1993.6</v>
      </c>
      <c r="M110" s="15">
        <v>7974.4</v>
      </c>
      <c r="N110" s="15">
        <v>6977.6</v>
      </c>
      <c r="O110" s="15">
        <v>1993.6</v>
      </c>
      <c r="P110" s="15">
        <v>4485.6000000000004</v>
      </c>
      <c r="Q110" s="15">
        <v>0</v>
      </c>
      <c r="R110" s="15">
        <v>747.6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</row>
    <row r="111" spans="2:23" x14ac:dyDescent="0.25">
      <c r="B111" s="19" t="s">
        <v>27</v>
      </c>
      <c r="C111" s="20" t="s">
        <v>84</v>
      </c>
      <c r="D111" s="20" t="s">
        <v>94</v>
      </c>
      <c r="E111" s="20" t="s">
        <v>33</v>
      </c>
      <c r="F111" s="20" t="s">
        <v>61</v>
      </c>
      <c r="G111" s="20">
        <v>2028</v>
      </c>
      <c r="H111" s="21">
        <v>5453</v>
      </c>
      <c r="I111" s="27" t="s">
        <v>31</v>
      </c>
      <c r="J111" s="15">
        <v>305368</v>
      </c>
      <c r="K111" s="15">
        <v>9161.0400000000009</v>
      </c>
      <c r="L111" s="15">
        <v>24429.439999999999</v>
      </c>
      <c r="M111" s="15">
        <v>97717.759999999995</v>
      </c>
      <c r="N111" s="15">
        <v>85503.039999999994</v>
      </c>
      <c r="O111" s="15">
        <v>24429.439999999999</v>
      </c>
      <c r="P111" s="15">
        <v>54966.239999999998</v>
      </c>
      <c r="Q111" s="15">
        <v>0</v>
      </c>
      <c r="R111" s="15">
        <v>9161.0400000000009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</row>
    <row r="112" spans="2:23" x14ac:dyDescent="0.25">
      <c r="B112" s="19" t="s">
        <v>27</v>
      </c>
      <c r="C112" s="20" t="s">
        <v>84</v>
      </c>
      <c r="D112" s="20" t="s">
        <v>94</v>
      </c>
      <c r="E112" s="20" t="s">
        <v>35</v>
      </c>
      <c r="F112" s="20" t="s">
        <v>61</v>
      </c>
      <c r="G112" s="20">
        <v>2028</v>
      </c>
      <c r="H112" s="21">
        <v>9707</v>
      </c>
      <c r="I112" s="27" t="s">
        <v>31</v>
      </c>
      <c r="J112" s="15">
        <v>543592</v>
      </c>
      <c r="K112" s="15">
        <v>16307.76</v>
      </c>
      <c r="L112" s="15">
        <v>43487.360000000001</v>
      </c>
      <c r="M112" s="15">
        <v>173949.44</v>
      </c>
      <c r="N112" s="15">
        <v>152205.76000000001</v>
      </c>
      <c r="O112" s="15">
        <v>43487.360000000001</v>
      </c>
      <c r="P112" s="15">
        <v>97846.56</v>
      </c>
      <c r="Q112" s="15">
        <v>0</v>
      </c>
      <c r="R112" s="15">
        <v>16307.76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</row>
    <row r="113" spans="2:23" x14ac:dyDescent="0.25">
      <c r="B113" s="19" t="s">
        <v>27</v>
      </c>
      <c r="C113" s="20" t="s">
        <v>28</v>
      </c>
      <c r="D113" s="20" t="s">
        <v>94</v>
      </c>
      <c r="E113" s="20" t="s">
        <v>57</v>
      </c>
      <c r="F113" s="20" t="s">
        <v>61</v>
      </c>
      <c r="G113" s="20">
        <v>2028</v>
      </c>
      <c r="H113" s="21">
        <v>513</v>
      </c>
      <c r="I113" s="27" t="s">
        <v>31</v>
      </c>
      <c r="J113" s="15">
        <v>28728</v>
      </c>
      <c r="K113" s="15">
        <v>861.84</v>
      </c>
      <c r="L113" s="15">
        <v>2298.2399999999998</v>
      </c>
      <c r="M113" s="15">
        <v>9192.9599999999991</v>
      </c>
      <c r="N113" s="15">
        <v>8043.84</v>
      </c>
      <c r="O113" s="15">
        <v>2298.2399999999998</v>
      </c>
      <c r="P113" s="15">
        <v>5171.04</v>
      </c>
      <c r="Q113" s="15">
        <v>0</v>
      </c>
      <c r="R113" s="15">
        <v>861.84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</row>
    <row r="114" spans="2:23" x14ac:dyDescent="0.25">
      <c r="B114" s="19" t="s">
        <v>27</v>
      </c>
      <c r="C114" s="20" t="s">
        <v>51</v>
      </c>
      <c r="D114" s="20" t="s">
        <v>95</v>
      </c>
      <c r="E114" s="20" t="s">
        <v>96</v>
      </c>
      <c r="F114" s="20" t="s">
        <v>43</v>
      </c>
      <c r="G114" s="20">
        <v>2028</v>
      </c>
      <c r="H114" s="21">
        <v>150</v>
      </c>
      <c r="I114" s="27" t="s">
        <v>31</v>
      </c>
      <c r="J114" s="15">
        <v>1875000</v>
      </c>
      <c r="K114" s="15">
        <v>253125</v>
      </c>
      <c r="L114" s="15">
        <v>131250</v>
      </c>
      <c r="M114" s="15">
        <v>731250</v>
      </c>
      <c r="N114" s="15">
        <v>300000</v>
      </c>
      <c r="O114" s="15">
        <v>131250</v>
      </c>
      <c r="P114" s="15">
        <v>75000</v>
      </c>
      <c r="Q114" s="15">
        <v>0</v>
      </c>
      <c r="R114" s="15">
        <v>253125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</row>
    <row r="115" spans="2:23" x14ac:dyDescent="0.25">
      <c r="B115" s="19" t="s">
        <v>27</v>
      </c>
      <c r="C115" s="20" t="s">
        <v>32</v>
      </c>
      <c r="D115" s="20" t="s">
        <v>95</v>
      </c>
      <c r="E115" s="20" t="s">
        <v>97</v>
      </c>
      <c r="F115" s="20" t="s">
        <v>43</v>
      </c>
      <c r="G115" s="20">
        <v>2028</v>
      </c>
      <c r="H115" s="21">
        <v>150</v>
      </c>
      <c r="I115" s="27" t="s">
        <v>31</v>
      </c>
      <c r="J115" s="15">
        <v>1875000</v>
      </c>
      <c r="K115" s="15">
        <v>253125</v>
      </c>
      <c r="L115" s="15">
        <v>131250</v>
      </c>
      <c r="M115" s="15">
        <v>731250</v>
      </c>
      <c r="N115" s="15">
        <v>300000</v>
      </c>
      <c r="O115" s="15">
        <v>131250</v>
      </c>
      <c r="P115" s="15">
        <v>75000</v>
      </c>
      <c r="Q115" s="15">
        <v>0</v>
      </c>
      <c r="R115" s="15">
        <v>253125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</row>
    <row r="116" spans="2:23" x14ac:dyDescent="0.25">
      <c r="B116" s="19"/>
      <c r="C116" s="20"/>
      <c r="D116" s="20"/>
      <c r="E116" s="20"/>
      <c r="F116" s="20"/>
      <c r="G116" s="20"/>
      <c r="H116" s="21"/>
      <c r="I116" s="27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spans="2:23" x14ac:dyDescent="0.25">
      <c r="B117" s="19"/>
      <c r="C117" s="20"/>
      <c r="D117" s="20"/>
      <c r="E117" s="20"/>
      <c r="F117" s="20"/>
      <c r="G117" s="20"/>
      <c r="H117" s="21"/>
      <c r="I117" s="27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</sheetData>
  <autoFilter ref="D11:W118" xr:uid="{00000000-0001-0000-0000-000000000000}">
    <sortState xmlns:xlrd2="http://schemas.microsoft.com/office/spreadsheetml/2017/richdata2" ref="D16:W115">
      <sortCondition ref="D11:D118"/>
    </sortState>
  </autoFilter>
  <sortState xmlns:xlrd2="http://schemas.microsoft.com/office/spreadsheetml/2017/richdata2" ref="B10:V11">
    <sortCondition ref="G10:G1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B4:R30"/>
  <sheetViews>
    <sheetView zoomScale="85" zoomScaleNormal="85" workbookViewId="0">
      <selection activeCell="B6" sqref="B6"/>
    </sheetView>
  </sheetViews>
  <sheetFormatPr baseColWidth="10" defaultColWidth="11.42578125" defaultRowHeight="15" x14ac:dyDescent="0.25"/>
  <cols>
    <col min="1" max="1" width="4.5703125" customWidth="1"/>
    <col min="2" max="2" width="54.85546875" bestFit="1" customWidth="1"/>
    <col min="3" max="3" width="89.28515625" bestFit="1" customWidth="1"/>
    <col min="4" max="16" width="5.7109375" customWidth="1"/>
    <col min="17" max="17" width="9.5703125" customWidth="1"/>
    <col min="18" max="18" width="13.140625" bestFit="1" customWidth="1"/>
  </cols>
  <sheetData>
    <row r="4" spans="2:18" x14ac:dyDescent="0.25">
      <c r="B4" s="7" t="s">
        <v>101</v>
      </c>
      <c r="C4" s="7" t="s">
        <v>102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  <c r="K4" s="7" t="s">
        <v>21</v>
      </c>
      <c r="L4" s="7" t="s">
        <v>22</v>
      </c>
      <c r="M4" s="7" t="s">
        <v>23</v>
      </c>
      <c r="N4" s="7" t="s">
        <v>24</v>
      </c>
      <c r="O4" s="7" t="s">
        <v>25</v>
      </c>
      <c r="P4" s="7" t="s">
        <v>26</v>
      </c>
      <c r="Q4" s="7" t="s">
        <v>103</v>
      </c>
      <c r="R4" s="7" t="s">
        <v>104</v>
      </c>
    </row>
    <row r="5" spans="2:18" x14ac:dyDescent="0.25">
      <c r="B5" t="s">
        <v>105</v>
      </c>
      <c r="C5" t="s">
        <v>106</v>
      </c>
      <c r="D5" s="10">
        <v>4</v>
      </c>
      <c r="E5" s="10">
        <v>12</v>
      </c>
      <c r="F5" s="10">
        <v>35</v>
      </c>
      <c r="G5" s="10">
        <v>27</v>
      </c>
      <c r="H5" s="10">
        <v>12</v>
      </c>
      <c r="I5" s="10">
        <v>6</v>
      </c>
      <c r="J5" s="10">
        <v>0</v>
      </c>
      <c r="K5" s="10">
        <v>4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f>SUM(D5:P5)</f>
        <v>100</v>
      </c>
    </row>
    <row r="6" spans="2:18" x14ac:dyDescent="0.25">
      <c r="B6" t="s">
        <v>39</v>
      </c>
      <c r="C6" t="s">
        <v>107</v>
      </c>
      <c r="D6" s="10">
        <v>6</v>
      </c>
      <c r="E6" s="10">
        <v>12</v>
      </c>
      <c r="F6" s="10">
        <v>55</v>
      </c>
      <c r="G6" s="10">
        <v>8</v>
      </c>
      <c r="H6" s="10">
        <v>12</v>
      </c>
      <c r="I6" s="10">
        <v>1</v>
      </c>
      <c r="J6" s="10">
        <v>0</v>
      </c>
      <c r="K6" s="10">
        <v>6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f>SUM(D6:P6)</f>
        <v>100</v>
      </c>
      <c r="R6" s="9">
        <v>15000</v>
      </c>
    </row>
    <row r="7" spans="2:18" x14ac:dyDescent="0.25">
      <c r="B7" t="s">
        <v>40</v>
      </c>
      <c r="C7" t="s">
        <v>108</v>
      </c>
      <c r="D7" s="10">
        <v>8</v>
      </c>
      <c r="E7" s="10">
        <v>8</v>
      </c>
      <c r="F7" s="10">
        <v>42</v>
      </c>
      <c r="G7" s="10">
        <v>21</v>
      </c>
      <c r="H7" s="10">
        <v>8</v>
      </c>
      <c r="I7" s="10">
        <v>5</v>
      </c>
      <c r="J7" s="10">
        <v>0</v>
      </c>
      <c r="K7" s="10">
        <v>8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f t="shared" ref="Q7:Q18" si="0">SUM(D7:P7)</f>
        <v>100</v>
      </c>
      <c r="R7" s="9">
        <v>12500</v>
      </c>
    </row>
    <row r="8" spans="2:18" x14ac:dyDescent="0.25">
      <c r="B8" t="s">
        <v>92</v>
      </c>
      <c r="C8" t="s">
        <v>109</v>
      </c>
      <c r="D8" s="10">
        <v>8</v>
      </c>
      <c r="E8" s="10">
        <v>8</v>
      </c>
      <c r="F8" s="10">
        <v>42</v>
      </c>
      <c r="G8" s="10">
        <v>21</v>
      </c>
      <c r="H8" s="10">
        <v>8</v>
      </c>
      <c r="I8" s="10">
        <v>5</v>
      </c>
      <c r="J8" s="10">
        <v>0</v>
      </c>
      <c r="K8" s="10">
        <v>8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f t="shared" ref="Q8" si="1">SUM(D8:P8)</f>
        <v>100</v>
      </c>
      <c r="R8" s="9">
        <v>12500</v>
      </c>
    </row>
    <row r="9" spans="2:18" x14ac:dyDescent="0.25">
      <c r="B9" t="s">
        <v>43</v>
      </c>
      <c r="C9" t="s">
        <v>110</v>
      </c>
      <c r="D9" s="10">
        <v>13.5</v>
      </c>
      <c r="E9" s="10">
        <v>7</v>
      </c>
      <c r="F9" s="10">
        <v>39</v>
      </c>
      <c r="G9" s="10">
        <v>16</v>
      </c>
      <c r="H9" s="10">
        <v>7</v>
      </c>
      <c r="I9" s="10">
        <v>4</v>
      </c>
      <c r="J9" s="10">
        <v>0</v>
      </c>
      <c r="K9" s="10">
        <v>13.5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f t="shared" si="0"/>
        <v>100</v>
      </c>
      <c r="R9" s="9">
        <v>12500</v>
      </c>
    </row>
    <row r="10" spans="2:18" x14ac:dyDescent="0.25">
      <c r="B10" t="s">
        <v>82</v>
      </c>
      <c r="C10" t="s">
        <v>111</v>
      </c>
      <c r="D10" s="10">
        <v>13.5</v>
      </c>
      <c r="E10" s="10">
        <v>7</v>
      </c>
      <c r="F10" s="10">
        <v>39</v>
      </c>
      <c r="G10" s="10">
        <v>16</v>
      </c>
      <c r="H10" s="10">
        <v>7</v>
      </c>
      <c r="I10" s="10">
        <v>4</v>
      </c>
      <c r="J10" s="10">
        <v>0</v>
      </c>
      <c r="K10" s="10">
        <v>13.5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f t="shared" ref="Q10" si="2">SUM(D10:P10)</f>
        <v>100</v>
      </c>
      <c r="R10" s="9">
        <v>12500</v>
      </c>
    </row>
    <row r="11" spans="2:18" x14ac:dyDescent="0.25">
      <c r="B11" t="s">
        <v>34</v>
      </c>
      <c r="C11" t="s">
        <v>112</v>
      </c>
      <c r="D11" s="10">
        <v>3.5</v>
      </c>
      <c r="E11" s="10">
        <v>6</v>
      </c>
      <c r="F11" s="10">
        <v>32</v>
      </c>
      <c r="G11" s="10">
        <v>33</v>
      </c>
      <c r="H11" s="10">
        <v>6</v>
      </c>
      <c r="I11" s="10">
        <v>16</v>
      </c>
      <c r="J11" s="10">
        <v>0</v>
      </c>
      <c r="K11" s="10">
        <v>3.5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f t="shared" si="0"/>
        <v>100</v>
      </c>
      <c r="R11" s="9">
        <v>1100</v>
      </c>
    </row>
    <row r="12" spans="2:18" x14ac:dyDescent="0.25">
      <c r="B12" t="s">
        <v>30</v>
      </c>
      <c r="C12" t="s">
        <v>113</v>
      </c>
      <c r="D12" s="10">
        <v>1.5</v>
      </c>
      <c r="E12" s="10">
        <v>3</v>
      </c>
      <c r="F12" s="10">
        <v>20</v>
      </c>
      <c r="G12" s="10">
        <v>11</v>
      </c>
      <c r="H12" s="10">
        <v>3</v>
      </c>
      <c r="I12" s="10">
        <v>60</v>
      </c>
      <c r="J12" s="10">
        <v>0</v>
      </c>
      <c r="K12" s="10">
        <v>1.5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f>SUM(D12:P12)</f>
        <v>100</v>
      </c>
      <c r="R12" s="9">
        <v>1370</v>
      </c>
    </row>
    <row r="13" spans="2:18" x14ac:dyDescent="0.25">
      <c r="B13" t="s">
        <v>61</v>
      </c>
      <c r="C13" t="s">
        <v>114</v>
      </c>
      <c r="D13" s="10">
        <v>3</v>
      </c>
      <c r="E13" s="10">
        <v>8</v>
      </c>
      <c r="F13" s="10">
        <v>32</v>
      </c>
      <c r="G13" s="10">
        <v>28</v>
      </c>
      <c r="H13" s="10">
        <v>8</v>
      </c>
      <c r="I13" s="10">
        <v>18</v>
      </c>
      <c r="J13" s="10">
        <v>0</v>
      </c>
      <c r="K13" s="10">
        <v>3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f t="shared" si="0"/>
        <v>100</v>
      </c>
      <c r="R13" s="9">
        <v>56</v>
      </c>
    </row>
    <row r="14" spans="2:18" x14ac:dyDescent="0.25">
      <c r="B14" t="s">
        <v>115</v>
      </c>
      <c r="C14" t="s">
        <v>116</v>
      </c>
      <c r="D14" s="10">
        <v>7</v>
      </c>
      <c r="E14" s="10">
        <v>14</v>
      </c>
      <c r="F14" s="10">
        <v>50</v>
      </c>
      <c r="G14" s="10">
        <v>6</v>
      </c>
      <c r="H14" s="10">
        <v>14</v>
      </c>
      <c r="I14" s="10">
        <v>2</v>
      </c>
      <c r="J14" s="10">
        <v>0</v>
      </c>
      <c r="K14" s="10">
        <v>7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f t="shared" si="0"/>
        <v>100</v>
      </c>
      <c r="R14" s="9">
        <v>1000</v>
      </c>
    </row>
    <row r="15" spans="2:18" x14ac:dyDescent="0.25">
      <c r="B15" t="s">
        <v>117</v>
      </c>
      <c r="C15" t="s">
        <v>118</v>
      </c>
      <c r="D15" s="10">
        <v>8</v>
      </c>
      <c r="E15" s="10">
        <v>14</v>
      </c>
      <c r="F15" s="10">
        <v>32</v>
      </c>
      <c r="G15" s="10">
        <v>14</v>
      </c>
      <c r="H15" s="10">
        <v>14</v>
      </c>
      <c r="I15" s="10">
        <v>10</v>
      </c>
      <c r="J15" s="10">
        <v>0</v>
      </c>
      <c r="K15" s="10">
        <v>8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f t="shared" si="0"/>
        <v>100</v>
      </c>
      <c r="R15" s="9">
        <v>500</v>
      </c>
    </row>
    <row r="16" spans="2:18" x14ac:dyDescent="0.25">
      <c r="B16" t="s">
        <v>119</v>
      </c>
      <c r="C16" t="s">
        <v>120</v>
      </c>
      <c r="D16" s="10">
        <v>4</v>
      </c>
      <c r="E16" s="10">
        <v>3</v>
      </c>
      <c r="F16" s="10">
        <v>28</v>
      </c>
      <c r="G16" s="10">
        <v>12</v>
      </c>
      <c r="H16" s="10">
        <v>3</v>
      </c>
      <c r="I16" s="10">
        <v>6</v>
      </c>
      <c r="J16" s="10">
        <v>0</v>
      </c>
      <c r="K16" s="10">
        <v>4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f t="shared" si="0"/>
        <v>60</v>
      </c>
      <c r="R16" s="9">
        <v>3000</v>
      </c>
    </row>
    <row r="17" spans="2:18" x14ac:dyDescent="0.25">
      <c r="B17" t="s">
        <v>121</v>
      </c>
      <c r="C17" t="s">
        <v>122</v>
      </c>
      <c r="D17" s="10">
        <v>2</v>
      </c>
      <c r="E17" s="10">
        <v>2</v>
      </c>
      <c r="F17" s="10">
        <v>2</v>
      </c>
      <c r="G17" s="10">
        <v>2</v>
      </c>
      <c r="H17" s="10">
        <v>2</v>
      </c>
      <c r="I17" s="10">
        <v>2</v>
      </c>
      <c r="J17" s="10">
        <v>0</v>
      </c>
      <c r="K17" s="10">
        <v>2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f t="shared" si="0"/>
        <v>14</v>
      </c>
      <c r="R17" s="9">
        <v>5000</v>
      </c>
    </row>
    <row r="18" spans="2:18" x14ac:dyDescent="0.25">
      <c r="B18" t="s">
        <v>123</v>
      </c>
      <c r="C18" t="s">
        <v>124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f t="shared" si="0"/>
        <v>0</v>
      </c>
      <c r="R18" s="9"/>
    </row>
    <row r="19" spans="2:18" x14ac:dyDescent="0.25">
      <c r="B19" t="s">
        <v>125</v>
      </c>
      <c r="C19" t="s">
        <v>126</v>
      </c>
    </row>
    <row r="20" spans="2:18" x14ac:dyDescent="0.25">
      <c r="B20" t="s">
        <v>127</v>
      </c>
      <c r="C20" t="s">
        <v>128</v>
      </c>
    </row>
    <row r="21" spans="2:18" x14ac:dyDescent="0.25">
      <c r="B21" t="s">
        <v>129</v>
      </c>
      <c r="C21" t="s">
        <v>130</v>
      </c>
    </row>
    <row r="27" spans="2:18" x14ac:dyDescent="0.25">
      <c r="B27" s="32" t="s">
        <v>131</v>
      </c>
      <c r="C27" s="17"/>
    </row>
    <row r="28" spans="2:18" x14ac:dyDescent="0.25">
      <c r="B28" t="s">
        <v>132</v>
      </c>
    </row>
    <row r="29" spans="2:18" x14ac:dyDescent="0.25">
      <c r="B29" t="s">
        <v>133</v>
      </c>
    </row>
    <row r="30" spans="2:18" x14ac:dyDescent="0.25">
      <c r="B30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B2:C14"/>
  <sheetViews>
    <sheetView workbookViewId="0">
      <selection activeCell="B14" sqref="B14"/>
    </sheetView>
  </sheetViews>
  <sheetFormatPr baseColWidth="10" defaultColWidth="11.42578125" defaultRowHeight="15" x14ac:dyDescent="0.25"/>
  <cols>
    <col min="3" max="3" width="23" bestFit="1" customWidth="1"/>
  </cols>
  <sheetData>
    <row r="2" spans="2:3" x14ac:dyDescent="0.25">
      <c r="B2" t="s">
        <v>14</v>
      </c>
      <c r="C2" t="s">
        <v>135</v>
      </c>
    </row>
    <row r="3" spans="2:3" x14ac:dyDescent="0.25">
      <c r="B3" t="s">
        <v>15</v>
      </c>
      <c r="C3" t="s">
        <v>136</v>
      </c>
    </row>
    <row r="4" spans="2:3" x14ac:dyDescent="0.25">
      <c r="B4" t="s">
        <v>16</v>
      </c>
      <c r="C4" t="s">
        <v>137</v>
      </c>
    </row>
    <row r="5" spans="2:3" x14ac:dyDescent="0.25">
      <c r="B5" t="s">
        <v>17</v>
      </c>
      <c r="C5" t="s">
        <v>138</v>
      </c>
    </row>
    <row r="6" spans="2:3" x14ac:dyDescent="0.25">
      <c r="B6" t="s">
        <v>18</v>
      </c>
      <c r="C6" t="s">
        <v>139</v>
      </c>
    </row>
    <row r="7" spans="2:3" x14ac:dyDescent="0.25">
      <c r="B7" t="s">
        <v>19</v>
      </c>
      <c r="C7" t="s">
        <v>140</v>
      </c>
    </row>
    <row r="8" spans="2:3" x14ac:dyDescent="0.25">
      <c r="B8" t="s">
        <v>20</v>
      </c>
      <c r="C8" t="s">
        <v>141</v>
      </c>
    </row>
    <row r="9" spans="2:3" x14ac:dyDescent="0.25">
      <c r="B9" t="s">
        <v>21</v>
      </c>
      <c r="C9" t="s">
        <v>142</v>
      </c>
    </row>
    <row r="10" spans="2:3" x14ac:dyDescent="0.25">
      <c r="B10" t="s">
        <v>22</v>
      </c>
      <c r="C10" t="s">
        <v>143</v>
      </c>
    </row>
    <row r="11" spans="2:3" x14ac:dyDescent="0.25">
      <c r="B11" t="s">
        <v>23</v>
      </c>
      <c r="C11" t="s">
        <v>23</v>
      </c>
    </row>
    <row r="12" spans="2:3" x14ac:dyDescent="0.25">
      <c r="B12" t="s">
        <v>24</v>
      </c>
      <c r="C12" t="s">
        <v>144</v>
      </c>
    </row>
    <row r="13" spans="2:3" x14ac:dyDescent="0.25">
      <c r="B13" t="s">
        <v>25</v>
      </c>
      <c r="C13" t="s">
        <v>145</v>
      </c>
    </row>
    <row r="14" spans="2:3" x14ac:dyDescent="0.25">
      <c r="B14" t="s">
        <v>26</v>
      </c>
      <c r="C14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"/>
  <sheetViews>
    <sheetView workbookViewId="0">
      <selection activeCell="B48" sqref="B48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BA28C6112AC7439D314E381F6E508C" ma:contentTypeVersion="18" ma:contentTypeDescription="Opprett et nytt dokument." ma:contentTypeScope="" ma:versionID="42b41ee11b87f6b9911fa9607a5fb901">
  <xsd:schema xmlns:xsd="http://www.w3.org/2001/XMLSchema" xmlns:xs="http://www.w3.org/2001/XMLSchema" xmlns:p="http://schemas.microsoft.com/office/2006/metadata/properties" xmlns:ns2="58771952-ae0f-4c04-b13d-339b7cc3ced1" xmlns:ns3="20f02052-9985-489d-adfb-dd32e82bca8b" xmlns:ns4="8ae5ad45-4e29-4d1d-9321-7100209e479b" targetNamespace="http://schemas.microsoft.com/office/2006/metadata/properties" ma:root="true" ma:fieldsID="19ae19b96d3f28b67d4a2be0b6b9b151" ns2:_="" ns3:_="" ns4:_="">
    <xsd:import namespace="58771952-ae0f-4c04-b13d-339b7cc3ced1"/>
    <xsd:import namespace="20f02052-9985-489d-adfb-dd32e82bca8b"/>
    <xsd:import namespace="8ae5ad45-4e29-4d1d-9321-7100209e4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test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771952-ae0f-4c04-b13d-339b7cc3c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598a948a-a94c-4e58-bc8a-0f21f01cf9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test" ma:index="24" nillable="true" ma:displayName="Tilbakemelding" ma:description="- Må sende inn reseksjoneringen på ny&#10;- ordner med  øvrige mangler&#10;Tlf 02.11.23 med Odd Rasmussen" ma:format="Dropdown" ma:internalName="test">
      <xsd:simpleType>
        <xsd:restriction base="dms:Text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02052-9985-489d-adfb-dd32e82bca8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5ad45-4e29-4d1d-9321-7100209e479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da46affe-880d-41b4-9e2c-b7fbd93ad039}" ma:internalName="TaxCatchAll" ma:showField="CatchAllData" ma:web="20f02052-9985-489d-adfb-dd32e82bca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771952-ae0f-4c04-b13d-339b7cc3ced1">
      <Terms xmlns="http://schemas.microsoft.com/office/infopath/2007/PartnerControls"/>
    </lcf76f155ced4ddcb4097134ff3c332f>
    <TaxCatchAll xmlns="8ae5ad45-4e29-4d1d-9321-7100209e479b" xsi:nil="true"/>
    <test xmlns="58771952-ae0f-4c04-b13d-339b7cc3ced1" xsi:nil="true"/>
  </documentManagement>
</p:properties>
</file>

<file path=customXml/itemProps1.xml><?xml version="1.0" encoding="utf-8"?>
<ds:datastoreItem xmlns:ds="http://schemas.openxmlformats.org/officeDocument/2006/customXml" ds:itemID="{E9292112-5AC9-4A2D-9790-F79E049B1C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466473-00D1-447B-B79A-FD289EE5BD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771952-ae0f-4c04-b13d-339b7cc3ced1"/>
    <ds:schemaRef ds:uri="20f02052-9985-489d-adfb-dd32e82bca8b"/>
    <ds:schemaRef ds:uri="8ae5ad45-4e29-4d1d-9321-7100209e47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9D2755-8B41-44FE-85FA-5C1D7C3E0BCD}">
  <ds:schemaRefs>
    <ds:schemaRef ds:uri="http://purl.org/dc/elements/1.1/"/>
    <ds:schemaRef ds:uri="8ae5ad45-4e29-4d1d-9321-7100209e479b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0f02052-9985-489d-adfb-dd32e82bca8b"/>
    <ds:schemaRef ds:uri="58771952-ae0f-4c04-b13d-339b7cc3ced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Handlingsplan</vt:lpstr>
      <vt:lpstr>TiltakstyperKostnadskalkyle</vt:lpstr>
      <vt:lpstr>Partskoder</vt:lpstr>
      <vt:lpstr>Brukerveiledning</vt:lpstr>
    </vt:vector>
  </TitlesOfParts>
  <Manager/>
  <Company>Statens Kartverk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Mal for handlingsplanen</dc:title>
  <dc:subject/>
  <dc:creator>Kartverket Troms og Finnmark</dc:creator>
  <cp:keywords>Handlingsplan til fylkesgeodataplan for Troms og Finnmark 2025 - 2028</cp:keywords>
  <dc:description/>
  <cp:lastModifiedBy>June Breistein</cp:lastModifiedBy>
  <cp:revision/>
  <dcterms:created xsi:type="dcterms:W3CDTF">2018-05-09T06:44:37Z</dcterms:created>
  <dcterms:modified xsi:type="dcterms:W3CDTF">2024-12-09T07:12:57Z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0x0101000BBA28C6112AC7439D314E381F6E508C</vt:lpwstr>
  </property>
  <property fmtid="{D5CDD505-2E9C-101B-9397-08002B2CF9AE}" pid="3" name="Dokumenttype">
    <vt:lpwstr>21;#Mal|3fc1a7e9-6a65-4dd5-8839-f85bf636d28e</vt:lpwstr>
  </property>
  <property fmtid="{D5CDD505-2E9C-101B-9397-08002B2CF9AE}" pid="4" name="Enhet">
    <vt:lpwstr>24;#Land - Avdeling - Fylkes|b1c6a373-782f-4bf0-a4c2-9220148aa53f</vt:lpwstr>
  </property>
  <property fmtid="{D5CDD505-2E9C-101B-9397-08002B2CF9AE}" pid="5" name="Tittel">
    <vt:lpwstr>Mal for handlingsplanen</vt:lpwstr>
  </property>
  <property fmtid="{D5CDD505-2E9C-101B-9397-08002B2CF9AE}" pid="6" name="Dokumenttype_0">
    <vt:lpwstr>Mal|3fc1a7e9-6a65-4dd5-8839-f85bf636d28e</vt:lpwstr>
  </property>
  <property fmtid="{D5CDD505-2E9C-101B-9397-08002B2CF9AE}" pid="7" name="Enhet_0">
    <vt:lpwstr>Land - Avdeling - Fylkes|b1c6a373-782f-4bf0-a4c2-9220148aa53f</vt:lpwstr>
  </property>
  <property fmtid="{D5CDD505-2E9C-101B-9397-08002B2CF9AE}" pid="8" name="Order">
    <vt:r8>8700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TriggerFlowInfo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b432e6af579246dfb5152a142994d9f2">
    <vt:lpwstr>Land - Avdeling - Fylkes|b1c6a373-782f-4bf0-a4c2-9220148aa53f</vt:lpwstr>
  </property>
  <property fmtid="{D5CDD505-2E9C-101B-9397-08002B2CF9AE}" pid="16" name="d962e12e53ac488eaa4c752d63b077cd">
    <vt:lpwstr>Mal|3fc1a7e9-6a65-4dd5-8839-f85bf636d28e</vt:lpwstr>
  </property>
  <property fmtid="{D5CDD505-2E9C-101B-9397-08002B2CF9AE}" pid="17" name="TaxCatchAll">
    <vt:lpwstr>24;#;#21;#</vt:lpwstr>
  </property>
  <property fmtid="{D5CDD505-2E9C-101B-9397-08002B2CF9AE}" pid="18" name="MediaServiceImageTags">
    <vt:lpwstr/>
  </property>
</Properties>
</file>