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2.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kartverket-my.sharepoint.com/personal/june_breistein_kartverket_no/Documents/2-Innlandet/Geodataplaner-INNL/Geodataplan-Innlandet-2025-28/"/>
    </mc:Choice>
  </mc:AlternateContent>
  <xr:revisionPtr revIDLastSave="0" documentId="8_{1E3DD745-9D86-4CA1-AD84-1C904687DE9E}" xr6:coauthVersionLast="47" xr6:coauthVersionMax="47" xr10:uidLastSave="{00000000-0000-0000-0000-000000000000}"/>
  <bookViews>
    <workbookView xWindow="38280" yWindow="-120" windowWidth="38640" windowHeight="21240" xr2:uid="{00000000-000D-0000-FFFF-FFFF00000000}"/>
  </bookViews>
  <sheets>
    <sheet name="Handlingsplan" sheetId="7" r:id="rId1"/>
    <sheet name="TiltakstyperKostnadskalkyle" sheetId="8" r:id="rId2"/>
    <sheet name="Partskoder" sheetId="3" r:id="rId3"/>
    <sheet name="Brukerveiledning" sheetId="5" r:id="rId4"/>
    <sheet name="Kap 4.1.1" sheetId="18" r:id="rId5"/>
    <sheet name="Kap 4.1.2" sheetId="10" r:id="rId6"/>
    <sheet name="Kap 4.1.3" sheetId="12" r:id="rId7"/>
    <sheet name="Kap 4.1.4" sheetId="13" r:id="rId8"/>
    <sheet name="Kap 4.2" sheetId="16" r:id="rId9"/>
    <sheet name="Kap 4.3" sheetId="21" r:id="rId10"/>
    <sheet name="Kap 4.4" sheetId="19" r:id="rId11"/>
    <sheet name="Kap 5" sheetId="20" r:id="rId12"/>
  </sheets>
  <definedNames>
    <definedName name="_xlnm._FilterDatabase" localSheetId="0" hidden="1">Handlingsplan!$B$9:$W$410</definedName>
    <definedName name="_xlnm._FilterDatabase" localSheetId="4" hidden="1">'Kap 4.1.1'!$A$1:$J$27</definedName>
    <definedName name="_xlnm._FilterDatabase" localSheetId="5" hidden="1">'Kap 4.1.2'!$A$1:$K$8</definedName>
    <definedName name="_xlnm._FilterDatabase" localSheetId="6" hidden="1">'Kap 4.1.3'!$A$1:$L$5</definedName>
    <definedName name="_xlnm._FilterDatabase" localSheetId="9" hidden="1">'Kap 4.3'!$A$1:$A$22</definedName>
    <definedName name="_xlnm.Print_Area" localSheetId="0">Handlingsplan!$C$2:$W$240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4" i="7" l="1"/>
  <c r="J192" i="7"/>
  <c r="J191" i="7"/>
  <c r="J190" i="7"/>
  <c r="J189" i="7"/>
  <c r="J188" i="7"/>
  <c r="J187" i="7"/>
  <c r="J186" i="7"/>
  <c r="J185" i="7"/>
  <c r="J184" i="7"/>
  <c r="J183" i="7"/>
  <c r="J182" i="7"/>
  <c r="J181" i="7"/>
  <c r="J180" i="7"/>
  <c r="J179" i="7"/>
  <c r="J178" i="7"/>
  <c r="J177" i="7"/>
  <c r="J176" i="7"/>
  <c r="J175" i="7"/>
  <c r="J174" i="7"/>
  <c r="J173" i="7"/>
  <c r="J172" i="7"/>
  <c r="J171" i="7"/>
  <c r="J170" i="7"/>
  <c r="J169" i="7"/>
  <c r="J168" i="7"/>
  <c r="J167" i="7"/>
  <c r="J166" i="7"/>
  <c r="J165" i="7"/>
  <c r="J164" i="7"/>
  <c r="J163" i="7"/>
  <c r="J162" i="7"/>
  <c r="J161" i="7"/>
  <c r="J160" i="7"/>
  <c r="J159" i="7"/>
  <c r="J158" i="7"/>
  <c r="J157" i="7"/>
  <c r="J156" i="7"/>
  <c r="J155" i="7"/>
  <c r="J151" i="7"/>
  <c r="J150" i="7"/>
  <c r="J149" i="7"/>
  <c r="J148" i="7"/>
  <c r="J147" i="7"/>
  <c r="J146" i="7"/>
  <c r="J145" i="7"/>
  <c r="J141" i="7"/>
  <c r="J140" i="7"/>
  <c r="J139" i="7"/>
  <c r="J138" i="7"/>
  <c r="J137" i="7"/>
  <c r="J136" i="7"/>
  <c r="J135" i="7"/>
  <c r="J134" i="7"/>
  <c r="J131" i="7"/>
  <c r="J130" i="7"/>
  <c r="J129" i="7"/>
  <c r="J128" i="7"/>
  <c r="J127" i="7"/>
  <c r="J126" i="7"/>
  <c r="J125" i="7"/>
  <c r="J124" i="7"/>
  <c r="J123" i="7"/>
  <c r="J122" i="7"/>
  <c r="J120" i="7"/>
  <c r="J119" i="7"/>
  <c r="J118" i="7"/>
  <c r="J117" i="7"/>
  <c r="J116" i="7"/>
  <c r="J115" i="7"/>
  <c r="J114" i="7"/>
  <c r="J113" i="7"/>
  <c r="J112" i="7"/>
  <c r="J111" i="7"/>
  <c r="J110" i="7"/>
  <c r="J109" i="7"/>
  <c r="J108" i="7"/>
  <c r="J107" i="7"/>
  <c r="J106" i="7"/>
  <c r="J105" i="7"/>
  <c r="J104" i="7"/>
  <c r="J103" i="7"/>
  <c r="J102" i="7"/>
  <c r="J101" i="7"/>
  <c r="J100" i="7"/>
  <c r="J99" i="7"/>
  <c r="J98" i="7"/>
  <c r="J97" i="7"/>
  <c r="J96" i="7"/>
  <c r="J94" i="7"/>
  <c r="J93" i="7"/>
  <c r="J92" i="7"/>
  <c r="J91" i="7"/>
  <c r="J90" i="7"/>
  <c r="J89" i="7"/>
  <c r="J88" i="7"/>
  <c r="J87" i="7"/>
  <c r="J86" i="7"/>
  <c r="J85" i="7"/>
  <c r="J84" i="7"/>
  <c r="J83" i="7"/>
  <c r="J82" i="7"/>
  <c r="J81" i="7"/>
  <c r="J80" i="7"/>
  <c r="J79" i="7"/>
  <c r="J78" i="7"/>
  <c r="J77" i="7"/>
  <c r="J76" i="7"/>
  <c r="J75" i="7"/>
  <c r="J74" i="7"/>
  <c r="J73" i="7"/>
  <c r="J72" i="7"/>
  <c r="J71" i="7"/>
  <c r="J70" i="7"/>
  <c r="J69" i="7"/>
  <c r="J68" i="7"/>
  <c r="J67" i="7"/>
  <c r="J66" i="7"/>
  <c r="J65" i="7"/>
  <c r="J64" i="7"/>
  <c r="J63" i="7"/>
  <c r="J62" i="7"/>
  <c r="J61" i="7"/>
  <c r="J60" i="7"/>
  <c r="J58" i="7"/>
  <c r="J57" i="7"/>
  <c r="J56" i="7"/>
  <c r="J54" i="7"/>
  <c r="J53" i="7"/>
  <c r="J52" i="7"/>
  <c r="J51" i="7"/>
  <c r="J50" i="7"/>
  <c r="J49" i="7"/>
  <c r="J48" i="7"/>
  <c r="J47" i="7"/>
  <c r="J46" i="7"/>
  <c r="J45" i="7"/>
  <c r="J44" i="7"/>
  <c r="J43" i="7"/>
  <c r="J42" i="7"/>
  <c r="J41" i="7"/>
  <c r="J40" i="7"/>
  <c r="J39" i="7"/>
  <c r="J38" i="7"/>
  <c r="J37" i="7"/>
  <c r="J36" i="7"/>
  <c r="J35" i="7"/>
  <c r="Y35" i="7"/>
  <c r="Y29" i="7"/>
  <c r="Y28" i="7"/>
  <c r="Y22" i="7"/>
  <c r="Y16" i="7"/>
  <c r="Y10" i="7"/>
  <c r="H121" i="7" l="1"/>
  <c r="J121" i="7" s="1"/>
  <c r="H95" i="7"/>
  <c r="J95" i="7" s="1"/>
  <c r="R94" i="7"/>
  <c r="Q43" i="7"/>
  <c r="J341" i="7"/>
  <c r="J340" i="7"/>
  <c r="J339" i="7"/>
  <c r="J338" i="7"/>
  <c r="J337" i="7"/>
  <c r="J336" i="7"/>
  <c r="J335" i="7"/>
  <c r="J334" i="7"/>
  <c r="J333" i="7"/>
  <c r="J332" i="7"/>
  <c r="J331" i="7"/>
  <c r="J330" i="7"/>
  <c r="J329" i="7"/>
  <c r="J328" i="7"/>
  <c r="J327" i="7"/>
  <c r="J326" i="7"/>
  <c r="J325" i="7"/>
  <c r="J324" i="7"/>
  <c r="J323" i="7"/>
  <c r="J322" i="7"/>
  <c r="J321" i="7"/>
  <c r="J320" i="7"/>
  <c r="J319" i="7"/>
  <c r="J318" i="7"/>
  <c r="J317" i="7"/>
  <c r="J316" i="7"/>
  <c r="J315" i="7"/>
  <c r="J314" i="7"/>
  <c r="J313" i="7"/>
  <c r="J312" i="7"/>
  <c r="J311" i="7"/>
  <c r="J310" i="7"/>
  <c r="J309" i="7"/>
  <c r="J308" i="7"/>
  <c r="J307" i="7"/>
  <c r="J306" i="7"/>
  <c r="J305" i="7"/>
  <c r="J304" i="7"/>
  <c r="J303" i="7"/>
  <c r="J302" i="7"/>
  <c r="J301" i="7"/>
  <c r="J300" i="7"/>
  <c r="J299" i="7"/>
  <c r="J298" i="7"/>
  <c r="J297" i="7"/>
  <c r="J296" i="7"/>
  <c r="J295" i="7"/>
  <c r="J294" i="7"/>
  <c r="J293" i="7"/>
  <c r="J292" i="7"/>
  <c r="J291" i="7"/>
  <c r="J290" i="7"/>
  <c r="J289" i="7"/>
  <c r="J288" i="7"/>
  <c r="J287" i="7"/>
  <c r="J286" i="7"/>
  <c r="J285" i="7"/>
  <c r="J284" i="7"/>
  <c r="J283" i="7"/>
  <c r="J282" i="7"/>
  <c r="J281" i="7"/>
  <c r="J280" i="7"/>
  <c r="J279" i="7"/>
  <c r="J278" i="7"/>
  <c r="J277" i="7"/>
  <c r="J276" i="7"/>
  <c r="J275" i="7"/>
  <c r="J274" i="7"/>
  <c r="J273" i="7"/>
  <c r="J272" i="7"/>
  <c r="J271" i="7"/>
  <c r="J270" i="7"/>
  <c r="J269" i="7"/>
  <c r="J268" i="7"/>
  <c r="J267" i="7"/>
  <c r="J266" i="7"/>
  <c r="J265" i="7"/>
  <c r="J264" i="7"/>
  <c r="J263" i="7"/>
  <c r="J262" i="7"/>
  <c r="J261" i="7"/>
  <c r="J260" i="7"/>
  <c r="J259" i="7"/>
  <c r="J258" i="7"/>
  <c r="J257" i="7"/>
  <c r="J256" i="7"/>
  <c r="J255" i="7"/>
  <c r="J254" i="7"/>
  <c r="J253" i="7"/>
  <c r="J252" i="7"/>
  <c r="J251" i="7"/>
  <c r="J250" i="7"/>
  <c r="J249" i="7"/>
  <c r="J248" i="7"/>
  <c r="J247" i="7"/>
  <c r="J246" i="7"/>
  <c r="J245" i="7"/>
  <c r="J244" i="7"/>
  <c r="J243" i="7"/>
  <c r="J242" i="7"/>
  <c r="J241" i="7"/>
  <c r="J240" i="7"/>
  <c r="J239" i="7"/>
  <c r="J238" i="7"/>
  <c r="J237" i="7"/>
  <c r="J236" i="7"/>
  <c r="J235" i="7"/>
  <c r="J234" i="7"/>
  <c r="J233" i="7"/>
  <c r="J232" i="7"/>
  <c r="J231" i="7"/>
  <c r="J230" i="7"/>
  <c r="J229" i="7"/>
  <c r="J228" i="7"/>
  <c r="J227" i="7"/>
  <c r="J226" i="7"/>
  <c r="J225" i="7"/>
  <c r="J224" i="7"/>
  <c r="J223" i="7"/>
  <c r="J222" i="7"/>
  <c r="J221" i="7"/>
  <c r="J220" i="7"/>
  <c r="J219" i="7"/>
  <c r="J218" i="7"/>
  <c r="J217" i="7"/>
  <c r="J216" i="7"/>
  <c r="J215" i="7"/>
  <c r="J214" i="7"/>
  <c r="J213" i="7"/>
  <c r="J212" i="7"/>
  <c r="J211" i="7"/>
  <c r="J210" i="7"/>
  <c r="J209" i="7"/>
  <c r="J208" i="7"/>
  <c r="J207" i="7"/>
  <c r="J206" i="7"/>
  <c r="J205" i="7"/>
  <c r="J204" i="7"/>
  <c r="J203" i="7"/>
  <c r="J202" i="7"/>
  <c r="J201" i="7"/>
  <c r="J200" i="7"/>
  <c r="J199" i="7"/>
  <c r="J198" i="7"/>
  <c r="J197" i="7"/>
  <c r="J196" i="7"/>
  <c r="Z35" i="7"/>
  <c r="J34" i="7"/>
  <c r="J33" i="7"/>
  <c r="J32" i="7"/>
  <c r="J31" i="7"/>
  <c r="J30" i="7"/>
  <c r="J29" i="7"/>
  <c r="J28" i="7"/>
  <c r="J27" i="7"/>
  <c r="J26" i="7"/>
  <c r="J25" i="7"/>
  <c r="J23" i="7"/>
  <c r="J22" i="7"/>
  <c r="J21" i="7"/>
  <c r="J20" i="7"/>
  <c r="J19" i="7"/>
  <c r="J18" i="7"/>
  <c r="J17" i="7"/>
  <c r="J16" i="7"/>
  <c r="J15" i="7"/>
  <c r="J14" i="7"/>
  <c r="J13" i="7"/>
  <c r="J12" i="7"/>
  <c r="J11" i="7"/>
  <c r="J10" i="7"/>
  <c r="K10" i="7" s="1"/>
  <c r="W120" i="7" l="1"/>
  <c r="T120" i="7"/>
  <c r="S120" i="7"/>
  <c r="L120" i="7"/>
  <c r="R120" i="7"/>
  <c r="N120" i="7"/>
  <c r="M120" i="7"/>
  <c r="Q120" i="7"/>
  <c r="P120" i="7"/>
  <c r="O120" i="7"/>
  <c r="K120" i="7"/>
  <c r="W94" i="7"/>
  <c r="T94" i="7"/>
  <c r="L94" i="7"/>
  <c r="M94" i="7"/>
  <c r="N94" i="7"/>
  <c r="O94" i="7"/>
  <c r="K94" i="7"/>
  <c r="P94" i="7"/>
  <c r="Q94" i="7"/>
  <c r="M43" i="7"/>
  <c r="N43" i="7"/>
  <c r="O43" i="7"/>
  <c r="P43" i="7"/>
  <c r="R43" i="7"/>
  <c r="L43" i="7"/>
  <c r="T43" i="7"/>
  <c r="K43" i="7"/>
  <c r="W43" i="7"/>
  <c r="W341" i="7"/>
  <c r="W340" i="7"/>
  <c r="W339" i="7"/>
  <c r="W338" i="7"/>
  <c r="W337" i="7"/>
  <c r="W336" i="7"/>
  <c r="W335" i="7"/>
  <c r="W334" i="7"/>
  <c r="W333" i="7"/>
  <c r="W332" i="7"/>
  <c r="W331" i="7"/>
  <c r="W330" i="7"/>
  <c r="W329" i="7"/>
  <c r="W328" i="7"/>
  <c r="W327" i="7"/>
  <c r="W326" i="7"/>
  <c r="W325" i="7"/>
  <c r="W324" i="7"/>
  <c r="W323" i="7"/>
  <c r="W322" i="7"/>
  <c r="W321" i="7"/>
  <c r="W320" i="7"/>
  <c r="W319" i="7"/>
  <c r="W318" i="7"/>
  <c r="W317" i="7"/>
  <c r="W316" i="7"/>
  <c r="W315" i="7"/>
  <c r="W314" i="7"/>
  <c r="W313" i="7"/>
  <c r="W312" i="7"/>
  <c r="W311" i="7"/>
  <c r="W310" i="7"/>
  <c r="W309" i="7"/>
  <c r="W308" i="7"/>
  <c r="W307" i="7"/>
  <c r="W306" i="7"/>
  <c r="W305" i="7"/>
  <c r="W304" i="7"/>
  <c r="W303" i="7"/>
  <c r="W302" i="7"/>
  <c r="W301" i="7"/>
  <c r="W300" i="7"/>
  <c r="W299" i="7"/>
  <c r="W298" i="7"/>
  <c r="W297" i="7"/>
  <c r="W296" i="7"/>
  <c r="W295" i="7"/>
  <c r="W294" i="7"/>
  <c r="W293" i="7"/>
  <c r="W292" i="7"/>
  <c r="W291" i="7"/>
  <c r="W290" i="7"/>
  <c r="W289" i="7"/>
  <c r="W288" i="7"/>
  <c r="W287" i="7"/>
  <c r="W286" i="7"/>
  <c r="W285" i="7"/>
  <c r="W284" i="7"/>
  <c r="W283" i="7"/>
  <c r="W282" i="7"/>
  <c r="W281" i="7"/>
  <c r="W280" i="7"/>
  <c r="W279" i="7"/>
  <c r="W278" i="7"/>
  <c r="W277" i="7"/>
  <c r="W276" i="7"/>
  <c r="W275" i="7"/>
  <c r="W274" i="7"/>
  <c r="W273" i="7"/>
  <c r="W272" i="7"/>
  <c r="W271" i="7"/>
  <c r="W270" i="7"/>
  <c r="W269" i="7"/>
  <c r="W268" i="7"/>
  <c r="W267" i="7"/>
  <c r="W266" i="7"/>
  <c r="W265" i="7"/>
  <c r="W264" i="7"/>
  <c r="W263" i="7"/>
  <c r="W262" i="7"/>
  <c r="W261" i="7"/>
  <c r="W260" i="7"/>
  <c r="W259" i="7"/>
  <c r="W258" i="7"/>
  <c r="W257" i="7"/>
  <c r="W256" i="7"/>
  <c r="W255" i="7"/>
  <c r="W254" i="7"/>
  <c r="W253" i="7"/>
  <c r="W252" i="7"/>
  <c r="W251" i="7"/>
  <c r="W250" i="7"/>
  <c r="W249" i="7"/>
  <c r="W248" i="7"/>
  <c r="W247" i="7"/>
  <c r="W246" i="7"/>
  <c r="W245" i="7"/>
  <c r="W244" i="7"/>
  <c r="W243" i="7"/>
  <c r="W242" i="7"/>
  <c r="W241" i="7"/>
  <c r="W240" i="7"/>
  <c r="W239" i="7"/>
  <c r="W238" i="7"/>
  <c r="W237" i="7"/>
  <c r="W236" i="7"/>
  <c r="W235" i="7"/>
  <c r="W234" i="7"/>
  <c r="W233" i="7"/>
  <c r="W232" i="7"/>
  <c r="W231" i="7"/>
  <c r="W230" i="7"/>
  <c r="W229" i="7"/>
  <c r="W228" i="7"/>
  <c r="W227" i="7"/>
  <c r="W226" i="7"/>
  <c r="W225" i="7"/>
  <c r="W224" i="7"/>
  <c r="W223" i="7"/>
  <c r="W222" i="7"/>
  <c r="W221" i="7"/>
  <c r="W220" i="7"/>
  <c r="W219" i="7"/>
  <c r="W218" i="7"/>
  <c r="W217" i="7"/>
  <c r="W216" i="7"/>
  <c r="W215" i="7"/>
  <c r="W214" i="7"/>
  <c r="W213" i="7"/>
  <c r="W212" i="7"/>
  <c r="W211" i="7"/>
  <c r="W210" i="7"/>
  <c r="W209" i="7"/>
  <c r="W204" i="7"/>
  <c r="W208" i="7"/>
  <c r="W207" i="7"/>
  <c r="W206" i="7"/>
  <c r="W205" i="7"/>
  <c r="W196" i="7"/>
  <c r="W34" i="7"/>
  <c r="W33" i="7"/>
  <c r="W32" i="7"/>
  <c r="W31" i="7"/>
  <c r="W30" i="7"/>
  <c r="W29" i="7"/>
  <c r="W147" i="7"/>
  <c r="W146" i="7"/>
  <c r="W145" i="7"/>
  <c r="W186" i="7"/>
  <c r="W185" i="7"/>
  <c r="W184" i="7"/>
  <c r="W183" i="7"/>
  <c r="W182" i="7"/>
  <c r="W165" i="7"/>
  <c r="W93" i="7"/>
  <c r="W92" i="7"/>
  <c r="W91" i="7"/>
  <c r="W90" i="7"/>
  <c r="W89" i="7"/>
  <c r="W88" i="7"/>
  <c r="W48" i="7"/>
  <c r="W47" i="7"/>
  <c r="W46" i="7"/>
  <c r="W45" i="7"/>
  <c r="W119" i="7"/>
  <c r="W118" i="7"/>
  <c r="W117" i="7"/>
  <c r="W116" i="7"/>
  <c r="W115" i="7"/>
  <c r="W114" i="7"/>
  <c r="W134" i="7"/>
  <c r="W131" i="7"/>
  <c r="W203" i="7"/>
  <c r="W44" i="7"/>
  <c r="W164" i="7"/>
  <c r="W163" i="7"/>
  <c r="W69" i="7"/>
  <c r="W68" i="7"/>
  <c r="W67" i="7"/>
  <c r="W66" i="7"/>
  <c r="W65" i="7"/>
  <c r="W64" i="7"/>
  <c r="W63" i="7"/>
  <c r="W62" i="7"/>
  <c r="W61" i="7"/>
  <c r="W60" i="7"/>
  <c r="W202" i="7"/>
  <c r="W27" i="7"/>
  <c r="W26" i="7"/>
  <c r="W25" i="7"/>
  <c r="W23" i="7"/>
  <c r="W22" i="7"/>
  <c r="W28" i="7"/>
  <c r="W161" i="7"/>
  <c r="W160" i="7"/>
  <c r="W159" i="7"/>
  <c r="W158" i="7"/>
  <c r="W141" i="7"/>
  <c r="W194" i="7"/>
  <c r="W58" i="7"/>
  <c r="W57" i="7"/>
  <c r="W56" i="7"/>
  <c r="W201" i="7"/>
  <c r="W180" i="7"/>
  <c r="W179" i="7"/>
  <c r="W178" i="7"/>
  <c r="W177" i="7"/>
  <c r="W176" i="7"/>
  <c r="W162" i="7"/>
  <c r="W157" i="7"/>
  <c r="W156" i="7"/>
  <c r="W155" i="7"/>
  <c r="W87" i="7"/>
  <c r="W86" i="7"/>
  <c r="W85" i="7"/>
  <c r="W84" i="7"/>
  <c r="W83" i="7"/>
  <c r="W82" i="7"/>
  <c r="W54" i="7"/>
  <c r="W42" i="7"/>
  <c r="W41" i="7"/>
  <c r="W40" i="7"/>
  <c r="W39" i="7"/>
  <c r="W38" i="7"/>
  <c r="W37" i="7"/>
  <c r="W36" i="7"/>
  <c r="W35" i="7"/>
  <c r="W192" i="7"/>
  <c r="W199" i="7"/>
  <c r="W113" i="7"/>
  <c r="W112" i="7"/>
  <c r="W111" i="7"/>
  <c r="W110" i="7"/>
  <c r="W109" i="7"/>
  <c r="W108" i="7"/>
  <c r="W107" i="7"/>
  <c r="W106" i="7"/>
  <c r="W105" i="7"/>
  <c r="W104" i="7"/>
  <c r="W103" i="7"/>
  <c r="W102" i="7"/>
  <c r="W101" i="7"/>
  <c r="W100" i="7"/>
  <c r="W99" i="7"/>
  <c r="W98" i="7"/>
  <c r="W97" i="7"/>
  <c r="W96" i="7"/>
  <c r="W130" i="7"/>
  <c r="W127" i="7"/>
  <c r="W126" i="7"/>
  <c r="W125" i="7"/>
  <c r="W124" i="7"/>
  <c r="W123" i="7"/>
  <c r="W122" i="7"/>
  <c r="W21" i="7"/>
  <c r="W20" i="7"/>
  <c r="W19" i="7"/>
  <c r="W18" i="7"/>
  <c r="W17" i="7"/>
  <c r="W16" i="7"/>
  <c r="W15" i="7"/>
  <c r="W14" i="7"/>
  <c r="W13" i="7"/>
  <c r="W12" i="7"/>
  <c r="W11" i="7"/>
  <c r="W10" i="7"/>
  <c r="W137" i="7"/>
  <c r="W136" i="7"/>
  <c r="W135" i="7"/>
  <c r="W175" i="7"/>
  <c r="W174" i="7"/>
  <c r="W173" i="7"/>
  <c r="W172" i="7"/>
  <c r="W171" i="7"/>
  <c r="W170" i="7"/>
  <c r="W169" i="7"/>
  <c r="W168" i="7"/>
  <c r="W167" i="7"/>
  <c r="W166" i="7"/>
  <c r="W190" i="7"/>
  <c r="W198" i="7"/>
  <c r="W197" i="7"/>
  <c r="W151" i="7"/>
  <c r="W81" i="7"/>
  <c r="W80" i="7"/>
  <c r="W79" i="7"/>
  <c r="W78" i="7"/>
  <c r="W77" i="7"/>
  <c r="W76" i="7"/>
  <c r="W75" i="7"/>
  <c r="W74" i="7"/>
  <c r="W73" i="7"/>
  <c r="W72" i="7"/>
  <c r="W71" i="7"/>
  <c r="W70" i="7"/>
  <c r="W188" i="7"/>
  <c r="W187" i="7"/>
  <c r="W53" i="7"/>
  <c r="W52" i="7"/>
  <c r="W50" i="7"/>
  <c r="W49" i="7"/>
  <c r="W181" i="7"/>
  <c r="R54" i="7"/>
  <c r="R190" i="7"/>
  <c r="R186" i="7"/>
  <c r="R185" i="7"/>
  <c r="R184" i="7"/>
  <c r="R183" i="7"/>
  <c r="R182" i="7"/>
  <c r="R165" i="7"/>
  <c r="R48" i="7"/>
  <c r="R47" i="7"/>
  <c r="R46" i="7"/>
  <c r="R45" i="7"/>
  <c r="R119" i="7"/>
  <c r="R118" i="7"/>
  <c r="R117" i="7"/>
  <c r="R116" i="7"/>
  <c r="R115" i="7"/>
  <c r="R114" i="7"/>
  <c r="R134" i="7"/>
  <c r="R131" i="7"/>
  <c r="R203" i="7"/>
  <c r="R44" i="7"/>
  <c r="R27" i="7"/>
  <c r="R26" i="7"/>
  <c r="R25" i="7"/>
  <c r="R23" i="7"/>
  <c r="R22" i="7"/>
  <c r="R28" i="7"/>
  <c r="R161" i="7"/>
  <c r="R160" i="7"/>
  <c r="R159" i="7"/>
  <c r="R158" i="7"/>
  <c r="R141" i="7"/>
  <c r="R181" i="7"/>
  <c r="R194" i="7"/>
  <c r="R58" i="7"/>
  <c r="R57" i="7"/>
  <c r="R56" i="7"/>
  <c r="R83" i="7"/>
  <c r="R84" i="7"/>
  <c r="R85" i="7"/>
  <c r="R86" i="7"/>
  <c r="R87" i="7"/>
  <c r="R82" i="7"/>
  <c r="T341" i="7"/>
  <c r="S341" i="7"/>
  <c r="R341" i="7"/>
  <c r="Q341" i="7"/>
  <c r="P341" i="7"/>
  <c r="O341" i="7"/>
  <c r="N341" i="7"/>
  <c r="M341" i="7"/>
  <c r="L341" i="7"/>
  <c r="K341" i="7"/>
  <c r="T340" i="7"/>
  <c r="R340" i="7"/>
  <c r="P340" i="7"/>
  <c r="O340" i="7"/>
  <c r="N340" i="7"/>
  <c r="M340" i="7"/>
  <c r="L340" i="7"/>
  <c r="K340" i="7"/>
  <c r="Q340" i="7"/>
  <c r="T339" i="7"/>
  <c r="R339" i="7"/>
  <c r="P339" i="7"/>
  <c r="O339" i="7"/>
  <c r="N339" i="7"/>
  <c r="M339" i="7"/>
  <c r="L339" i="7"/>
  <c r="K339" i="7"/>
  <c r="S339" i="7"/>
  <c r="T338" i="7"/>
  <c r="R338" i="7"/>
  <c r="P338" i="7"/>
  <c r="O338" i="7"/>
  <c r="N338" i="7"/>
  <c r="M338" i="7"/>
  <c r="L338" i="7"/>
  <c r="K338" i="7"/>
  <c r="S338" i="7"/>
  <c r="T337" i="7"/>
  <c r="S337" i="7"/>
  <c r="R337" i="7"/>
  <c r="Q337" i="7"/>
  <c r="P337" i="7"/>
  <c r="O337" i="7"/>
  <c r="N337" i="7"/>
  <c r="M337" i="7"/>
  <c r="L337" i="7"/>
  <c r="K337" i="7"/>
  <c r="T336" i="7"/>
  <c r="R336" i="7"/>
  <c r="P336" i="7"/>
  <c r="O336" i="7"/>
  <c r="N336" i="7"/>
  <c r="M336" i="7"/>
  <c r="L336" i="7"/>
  <c r="K336" i="7"/>
  <c r="Q336" i="7"/>
  <c r="T335" i="7"/>
  <c r="R335" i="7"/>
  <c r="Q335" i="7"/>
  <c r="P335" i="7"/>
  <c r="O335" i="7"/>
  <c r="N335" i="7"/>
  <c r="M335" i="7"/>
  <c r="L335" i="7"/>
  <c r="K335" i="7"/>
  <c r="S335" i="7"/>
  <c r="T334" i="7"/>
  <c r="R334" i="7"/>
  <c r="Q334" i="7"/>
  <c r="P334" i="7"/>
  <c r="O334" i="7"/>
  <c r="N334" i="7"/>
  <c r="M334" i="7"/>
  <c r="L334" i="7"/>
  <c r="K334" i="7"/>
  <c r="S334" i="7"/>
  <c r="T333" i="7"/>
  <c r="S333" i="7"/>
  <c r="R333" i="7"/>
  <c r="Q333" i="7"/>
  <c r="P333" i="7"/>
  <c r="O333" i="7"/>
  <c r="N333" i="7"/>
  <c r="M333" i="7"/>
  <c r="L333" i="7"/>
  <c r="K333" i="7"/>
  <c r="T332" i="7"/>
  <c r="R332" i="7"/>
  <c r="P332" i="7"/>
  <c r="O332" i="7"/>
  <c r="N332" i="7"/>
  <c r="M332" i="7"/>
  <c r="L332" i="7"/>
  <c r="K332" i="7"/>
  <c r="Q332" i="7"/>
  <c r="T331" i="7"/>
  <c r="R331" i="7"/>
  <c r="Q331" i="7"/>
  <c r="P331" i="7"/>
  <c r="O331" i="7"/>
  <c r="N331" i="7"/>
  <c r="M331" i="7"/>
  <c r="L331" i="7"/>
  <c r="K331" i="7"/>
  <c r="S331" i="7"/>
  <c r="T330" i="7"/>
  <c r="R330" i="7"/>
  <c r="Q330" i="7"/>
  <c r="P330" i="7"/>
  <c r="O330" i="7"/>
  <c r="N330" i="7"/>
  <c r="M330" i="7"/>
  <c r="L330" i="7"/>
  <c r="K330" i="7"/>
  <c r="S330" i="7"/>
  <c r="T329" i="7"/>
  <c r="S329" i="7"/>
  <c r="R329" i="7"/>
  <c r="Q329" i="7"/>
  <c r="P329" i="7"/>
  <c r="O329" i="7"/>
  <c r="N329" i="7"/>
  <c r="M329" i="7"/>
  <c r="L329" i="7"/>
  <c r="K329" i="7"/>
  <c r="T328" i="7"/>
  <c r="R328" i="7"/>
  <c r="P328" i="7"/>
  <c r="O328" i="7"/>
  <c r="N328" i="7"/>
  <c r="M328" i="7"/>
  <c r="L328" i="7"/>
  <c r="K328" i="7"/>
  <c r="Q328" i="7"/>
  <c r="T327" i="7"/>
  <c r="R327" i="7"/>
  <c r="Q327" i="7"/>
  <c r="P327" i="7"/>
  <c r="O327" i="7"/>
  <c r="N327" i="7"/>
  <c r="M327" i="7"/>
  <c r="L327" i="7"/>
  <c r="K327" i="7"/>
  <c r="S327" i="7"/>
  <c r="T326" i="7"/>
  <c r="R326" i="7"/>
  <c r="P326" i="7"/>
  <c r="O326" i="7"/>
  <c r="N326" i="7"/>
  <c r="M326" i="7"/>
  <c r="L326" i="7"/>
  <c r="K326" i="7"/>
  <c r="S326" i="7"/>
  <c r="T325" i="7"/>
  <c r="S325" i="7"/>
  <c r="R325" i="7"/>
  <c r="Q325" i="7"/>
  <c r="P325" i="7"/>
  <c r="O325" i="7"/>
  <c r="N325" i="7"/>
  <c r="M325" i="7"/>
  <c r="L325" i="7"/>
  <c r="K325" i="7"/>
  <c r="T324" i="7"/>
  <c r="R324" i="7"/>
  <c r="P324" i="7"/>
  <c r="O324" i="7"/>
  <c r="N324" i="7"/>
  <c r="M324" i="7"/>
  <c r="L324" i="7"/>
  <c r="K324" i="7"/>
  <c r="Q324" i="7"/>
  <c r="T323" i="7"/>
  <c r="R323" i="7"/>
  <c r="P323" i="7"/>
  <c r="O323" i="7"/>
  <c r="N323" i="7"/>
  <c r="M323" i="7"/>
  <c r="L323" i="7"/>
  <c r="K323" i="7"/>
  <c r="S323" i="7"/>
  <c r="T322" i="7"/>
  <c r="R322" i="7"/>
  <c r="P322" i="7"/>
  <c r="O322" i="7"/>
  <c r="N322" i="7"/>
  <c r="M322" i="7"/>
  <c r="L322" i="7"/>
  <c r="K322" i="7"/>
  <c r="S322" i="7"/>
  <c r="T321" i="7"/>
  <c r="S321" i="7"/>
  <c r="R321" i="7"/>
  <c r="Q321" i="7"/>
  <c r="P321" i="7"/>
  <c r="O321" i="7"/>
  <c r="N321" i="7"/>
  <c r="M321" i="7"/>
  <c r="L321" i="7"/>
  <c r="K321" i="7"/>
  <c r="T320" i="7"/>
  <c r="R320" i="7"/>
  <c r="P320" i="7"/>
  <c r="O320" i="7"/>
  <c r="N320" i="7"/>
  <c r="M320" i="7"/>
  <c r="L320" i="7"/>
  <c r="K320" i="7"/>
  <c r="Q320" i="7"/>
  <c r="T319" i="7"/>
  <c r="R319" i="7"/>
  <c r="P319" i="7"/>
  <c r="O319" i="7"/>
  <c r="N319" i="7"/>
  <c r="M319" i="7"/>
  <c r="L319" i="7"/>
  <c r="K319" i="7"/>
  <c r="S319" i="7"/>
  <c r="T318" i="7"/>
  <c r="R318" i="7"/>
  <c r="P318" i="7"/>
  <c r="O318" i="7"/>
  <c r="N318" i="7"/>
  <c r="M318" i="7"/>
  <c r="L318" i="7"/>
  <c r="K318" i="7"/>
  <c r="S318" i="7"/>
  <c r="T317" i="7"/>
  <c r="S317" i="7"/>
  <c r="R317" i="7"/>
  <c r="Q317" i="7"/>
  <c r="P317" i="7"/>
  <c r="O317" i="7"/>
  <c r="N317" i="7"/>
  <c r="M317" i="7"/>
  <c r="L317" i="7"/>
  <c r="K317" i="7"/>
  <c r="T316" i="7"/>
  <c r="R316" i="7"/>
  <c r="P316" i="7"/>
  <c r="O316" i="7"/>
  <c r="N316" i="7"/>
  <c r="M316" i="7"/>
  <c r="L316" i="7"/>
  <c r="K316" i="7"/>
  <c r="Q316" i="7"/>
  <c r="T315" i="7"/>
  <c r="R315" i="7"/>
  <c r="P315" i="7"/>
  <c r="O315" i="7"/>
  <c r="N315" i="7"/>
  <c r="M315" i="7"/>
  <c r="L315" i="7"/>
  <c r="K315" i="7"/>
  <c r="S315" i="7"/>
  <c r="T314" i="7"/>
  <c r="R314" i="7"/>
  <c r="P314" i="7"/>
  <c r="O314" i="7"/>
  <c r="N314" i="7"/>
  <c r="M314" i="7"/>
  <c r="L314" i="7"/>
  <c r="K314" i="7"/>
  <c r="S314" i="7"/>
  <c r="T313" i="7"/>
  <c r="S313" i="7"/>
  <c r="R313" i="7"/>
  <c r="Q313" i="7"/>
  <c r="P313" i="7"/>
  <c r="O313" i="7"/>
  <c r="N313" i="7"/>
  <c r="M313" i="7"/>
  <c r="L313" i="7"/>
  <c r="K313" i="7"/>
  <c r="T312" i="7"/>
  <c r="R312" i="7"/>
  <c r="P312" i="7"/>
  <c r="O312" i="7"/>
  <c r="N312" i="7"/>
  <c r="M312" i="7"/>
  <c r="L312" i="7"/>
  <c r="K312" i="7"/>
  <c r="Q312" i="7"/>
  <c r="T311" i="7"/>
  <c r="R311" i="7"/>
  <c r="P311" i="7"/>
  <c r="O311" i="7"/>
  <c r="N311" i="7"/>
  <c r="M311" i="7"/>
  <c r="L311" i="7"/>
  <c r="K311" i="7"/>
  <c r="S311" i="7"/>
  <c r="T310" i="7"/>
  <c r="R310" i="7"/>
  <c r="P310" i="7"/>
  <c r="O310" i="7"/>
  <c r="N310" i="7"/>
  <c r="M310" i="7"/>
  <c r="L310" i="7"/>
  <c r="K310" i="7"/>
  <c r="S310" i="7"/>
  <c r="T309" i="7"/>
  <c r="S309" i="7"/>
  <c r="R309" i="7"/>
  <c r="Q309" i="7"/>
  <c r="P309" i="7"/>
  <c r="O309" i="7"/>
  <c r="N309" i="7"/>
  <c r="M309" i="7"/>
  <c r="L309" i="7"/>
  <c r="K309" i="7"/>
  <c r="T308" i="7"/>
  <c r="R308" i="7"/>
  <c r="P308" i="7"/>
  <c r="O308" i="7"/>
  <c r="N308" i="7"/>
  <c r="M308" i="7"/>
  <c r="L308" i="7"/>
  <c r="K308" i="7"/>
  <c r="Q308" i="7"/>
  <c r="T307" i="7"/>
  <c r="R307" i="7"/>
  <c r="P307" i="7"/>
  <c r="O307" i="7"/>
  <c r="N307" i="7"/>
  <c r="M307" i="7"/>
  <c r="L307" i="7"/>
  <c r="K307" i="7"/>
  <c r="S307" i="7"/>
  <c r="T306" i="7"/>
  <c r="R306" i="7"/>
  <c r="P306" i="7"/>
  <c r="O306" i="7"/>
  <c r="N306" i="7"/>
  <c r="M306" i="7"/>
  <c r="L306" i="7"/>
  <c r="K306" i="7"/>
  <c r="S306" i="7"/>
  <c r="T305" i="7"/>
  <c r="S305" i="7"/>
  <c r="R305" i="7"/>
  <c r="Q305" i="7"/>
  <c r="P305" i="7"/>
  <c r="O305" i="7"/>
  <c r="N305" i="7"/>
  <c r="M305" i="7"/>
  <c r="L305" i="7"/>
  <c r="K305" i="7"/>
  <c r="T304" i="7"/>
  <c r="R304" i="7"/>
  <c r="P304" i="7"/>
  <c r="O304" i="7"/>
  <c r="N304" i="7"/>
  <c r="M304" i="7"/>
  <c r="L304" i="7"/>
  <c r="K304" i="7"/>
  <c r="Q304" i="7"/>
  <c r="T303" i="7"/>
  <c r="R303" i="7"/>
  <c r="P303" i="7"/>
  <c r="O303" i="7"/>
  <c r="N303" i="7"/>
  <c r="M303" i="7"/>
  <c r="L303" i="7"/>
  <c r="K303" i="7"/>
  <c r="S303" i="7"/>
  <c r="T302" i="7"/>
  <c r="R302" i="7"/>
  <c r="P302" i="7"/>
  <c r="O302" i="7"/>
  <c r="N302" i="7"/>
  <c r="M302" i="7"/>
  <c r="L302" i="7"/>
  <c r="K302" i="7"/>
  <c r="S302" i="7"/>
  <c r="T301" i="7"/>
  <c r="S301" i="7"/>
  <c r="R301" i="7"/>
  <c r="Q301" i="7"/>
  <c r="P301" i="7"/>
  <c r="O301" i="7"/>
  <c r="N301" i="7"/>
  <c r="M301" i="7"/>
  <c r="L301" i="7"/>
  <c r="K301" i="7"/>
  <c r="T300" i="7"/>
  <c r="R300" i="7"/>
  <c r="P300" i="7"/>
  <c r="O300" i="7"/>
  <c r="N300" i="7"/>
  <c r="M300" i="7"/>
  <c r="L300" i="7"/>
  <c r="K300" i="7"/>
  <c r="Q300" i="7"/>
  <c r="T299" i="7"/>
  <c r="R299" i="7"/>
  <c r="P299" i="7"/>
  <c r="O299" i="7"/>
  <c r="N299" i="7"/>
  <c r="M299" i="7"/>
  <c r="L299" i="7"/>
  <c r="K299" i="7"/>
  <c r="S299" i="7"/>
  <c r="T298" i="7"/>
  <c r="R298" i="7"/>
  <c r="P298" i="7"/>
  <c r="O298" i="7"/>
  <c r="N298" i="7"/>
  <c r="M298" i="7"/>
  <c r="L298" i="7"/>
  <c r="K298" i="7"/>
  <c r="S298" i="7"/>
  <c r="T297" i="7"/>
  <c r="S297" i="7"/>
  <c r="R297" i="7"/>
  <c r="Q297" i="7"/>
  <c r="P297" i="7"/>
  <c r="O297" i="7"/>
  <c r="N297" i="7"/>
  <c r="M297" i="7"/>
  <c r="L297" i="7"/>
  <c r="K297" i="7"/>
  <c r="T296" i="7"/>
  <c r="R296" i="7"/>
  <c r="P296" i="7"/>
  <c r="O296" i="7"/>
  <c r="N296" i="7"/>
  <c r="M296" i="7"/>
  <c r="L296" i="7"/>
  <c r="K296" i="7"/>
  <c r="Q296" i="7"/>
  <c r="T295" i="7"/>
  <c r="R295" i="7"/>
  <c r="P295" i="7"/>
  <c r="O295" i="7"/>
  <c r="N295" i="7"/>
  <c r="M295" i="7"/>
  <c r="L295" i="7"/>
  <c r="K295" i="7"/>
  <c r="S295" i="7"/>
  <c r="T294" i="7"/>
  <c r="R294" i="7"/>
  <c r="P294" i="7"/>
  <c r="O294" i="7"/>
  <c r="N294" i="7"/>
  <c r="M294" i="7"/>
  <c r="L294" i="7"/>
  <c r="K294" i="7"/>
  <c r="S294" i="7"/>
  <c r="T293" i="7"/>
  <c r="S293" i="7"/>
  <c r="R293" i="7"/>
  <c r="Q293" i="7"/>
  <c r="P293" i="7"/>
  <c r="O293" i="7"/>
  <c r="N293" i="7"/>
  <c r="M293" i="7"/>
  <c r="L293" i="7"/>
  <c r="K293" i="7"/>
  <c r="T292" i="7"/>
  <c r="R292" i="7"/>
  <c r="P292" i="7"/>
  <c r="O292" i="7"/>
  <c r="N292" i="7"/>
  <c r="M292" i="7"/>
  <c r="L292" i="7"/>
  <c r="K292" i="7"/>
  <c r="Q292" i="7"/>
  <c r="T291" i="7"/>
  <c r="R291" i="7"/>
  <c r="P291" i="7"/>
  <c r="O291" i="7"/>
  <c r="N291" i="7"/>
  <c r="M291" i="7"/>
  <c r="L291" i="7"/>
  <c r="K291" i="7"/>
  <c r="S291" i="7"/>
  <c r="T290" i="7"/>
  <c r="R290" i="7"/>
  <c r="P290" i="7"/>
  <c r="O290" i="7"/>
  <c r="N290" i="7"/>
  <c r="M290" i="7"/>
  <c r="L290" i="7"/>
  <c r="K290" i="7"/>
  <c r="S290" i="7"/>
  <c r="T289" i="7"/>
  <c r="S289" i="7"/>
  <c r="R289" i="7"/>
  <c r="Q289" i="7"/>
  <c r="P289" i="7"/>
  <c r="O289" i="7"/>
  <c r="N289" i="7"/>
  <c r="M289" i="7"/>
  <c r="L289" i="7"/>
  <c r="K289" i="7"/>
  <c r="T288" i="7"/>
  <c r="R288" i="7"/>
  <c r="P288" i="7"/>
  <c r="O288" i="7"/>
  <c r="N288" i="7"/>
  <c r="M288" i="7"/>
  <c r="L288" i="7"/>
  <c r="K288" i="7"/>
  <c r="Q288" i="7"/>
  <c r="T287" i="7"/>
  <c r="R287" i="7"/>
  <c r="P287" i="7"/>
  <c r="O287" i="7"/>
  <c r="N287" i="7"/>
  <c r="M287" i="7"/>
  <c r="L287" i="7"/>
  <c r="K287" i="7"/>
  <c r="S287" i="7"/>
  <c r="T286" i="7"/>
  <c r="R286" i="7"/>
  <c r="P286" i="7"/>
  <c r="O286" i="7"/>
  <c r="N286" i="7"/>
  <c r="M286" i="7"/>
  <c r="L286" i="7"/>
  <c r="K286" i="7"/>
  <c r="S286" i="7"/>
  <c r="T285" i="7"/>
  <c r="S285" i="7"/>
  <c r="R285" i="7"/>
  <c r="Q285" i="7"/>
  <c r="P285" i="7"/>
  <c r="O285" i="7"/>
  <c r="N285" i="7"/>
  <c r="M285" i="7"/>
  <c r="L285" i="7"/>
  <c r="K285" i="7"/>
  <c r="T284" i="7"/>
  <c r="R284" i="7"/>
  <c r="P284" i="7"/>
  <c r="O284" i="7"/>
  <c r="N284" i="7"/>
  <c r="M284" i="7"/>
  <c r="L284" i="7"/>
  <c r="K284" i="7"/>
  <c r="Q284" i="7"/>
  <c r="T283" i="7"/>
  <c r="R283" i="7"/>
  <c r="P283" i="7"/>
  <c r="O283" i="7"/>
  <c r="N283" i="7"/>
  <c r="M283" i="7"/>
  <c r="L283" i="7"/>
  <c r="K283" i="7"/>
  <c r="S283" i="7"/>
  <c r="T282" i="7"/>
  <c r="R282" i="7"/>
  <c r="P282" i="7"/>
  <c r="O282" i="7"/>
  <c r="N282" i="7"/>
  <c r="M282" i="7"/>
  <c r="L282" i="7"/>
  <c r="K282" i="7"/>
  <c r="S282" i="7"/>
  <c r="T281" i="7"/>
  <c r="S281" i="7"/>
  <c r="R281" i="7"/>
  <c r="Q281" i="7"/>
  <c r="P281" i="7"/>
  <c r="O281" i="7"/>
  <c r="N281" i="7"/>
  <c r="M281" i="7"/>
  <c r="L281" i="7"/>
  <c r="K281" i="7"/>
  <c r="T280" i="7"/>
  <c r="R280" i="7"/>
  <c r="P280" i="7"/>
  <c r="O280" i="7"/>
  <c r="N280" i="7"/>
  <c r="M280" i="7"/>
  <c r="L280" i="7"/>
  <c r="K280" i="7"/>
  <c r="Q280" i="7"/>
  <c r="T279" i="7"/>
  <c r="R279" i="7"/>
  <c r="P279" i="7"/>
  <c r="O279" i="7"/>
  <c r="N279" i="7"/>
  <c r="M279" i="7"/>
  <c r="L279" i="7"/>
  <c r="K279" i="7"/>
  <c r="S279" i="7"/>
  <c r="T278" i="7"/>
  <c r="R278" i="7"/>
  <c r="P278" i="7"/>
  <c r="O278" i="7"/>
  <c r="N278" i="7"/>
  <c r="M278" i="7"/>
  <c r="L278" i="7"/>
  <c r="K278" i="7"/>
  <c r="S278" i="7"/>
  <c r="T277" i="7"/>
  <c r="S277" i="7"/>
  <c r="R277" i="7"/>
  <c r="Q277" i="7"/>
  <c r="P277" i="7"/>
  <c r="O277" i="7"/>
  <c r="N277" i="7"/>
  <c r="M277" i="7"/>
  <c r="L277" i="7"/>
  <c r="K277" i="7"/>
  <c r="T276" i="7"/>
  <c r="R276" i="7"/>
  <c r="P276" i="7"/>
  <c r="O276" i="7"/>
  <c r="N276" i="7"/>
  <c r="M276" i="7"/>
  <c r="L276" i="7"/>
  <c r="K276" i="7"/>
  <c r="Q276" i="7"/>
  <c r="T275" i="7"/>
  <c r="R275" i="7"/>
  <c r="P275" i="7"/>
  <c r="O275" i="7"/>
  <c r="N275" i="7"/>
  <c r="M275" i="7"/>
  <c r="L275" i="7"/>
  <c r="K275" i="7"/>
  <c r="S275" i="7"/>
  <c r="T274" i="7"/>
  <c r="R274" i="7"/>
  <c r="P274" i="7"/>
  <c r="O274" i="7"/>
  <c r="N274" i="7"/>
  <c r="M274" i="7"/>
  <c r="L274" i="7"/>
  <c r="K274" i="7"/>
  <c r="S274" i="7"/>
  <c r="T273" i="7"/>
  <c r="S273" i="7"/>
  <c r="R273" i="7"/>
  <c r="Q273" i="7"/>
  <c r="P273" i="7"/>
  <c r="O273" i="7"/>
  <c r="N273" i="7"/>
  <c r="M273" i="7"/>
  <c r="L273" i="7"/>
  <c r="K273" i="7"/>
  <c r="T272" i="7"/>
  <c r="R272" i="7"/>
  <c r="P272" i="7"/>
  <c r="O272" i="7"/>
  <c r="N272" i="7"/>
  <c r="M272" i="7"/>
  <c r="L272" i="7"/>
  <c r="K272" i="7"/>
  <c r="Q272" i="7"/>
  <c r="T271" i="7"/>
  <c r="R271" i="7"/>
  <c r="P271" i="7"/>
  <c r="O271" i="7"/>
  <c r="N271" i="7"/>
  <c r="M271" i="7"/>
  <c r="L271" i="7"/>
  <c r="K271" i="7"/>
  <c r="S271" i="7"/>
  <c r="T270" i="7"/>
  <c r="R270" i="7"/>
  <c r="P270" i="7"/>
  <c r="O270" i="7"/>
  <c r="N270" i="7"/>
  <c r="M270" i="7"/>
  <c r="L270" i="7"/>
  <c r="K270" i="7"/>
  <c r="S270" i="7"/>
  <c r="T269" i="7"/>
  <c r="S269" i="7"/>
  <c r="R269" i="7"/>
  <c r="Q269" i="7"/>
  <c r="P269" i="7"/>
  <c r="O269" i="7"/>
  <c r="N269" i="7"/>
  <c r="M269" i="7"/>
  <c r="L269" i="7"/>
  <c r="K269" i="7"/>
  <c r="T268" i="7"/>
  <c r="R268" i="7"/>
  <c r="P268" i="7"/>
  <c r="O268" i="7"/>
  <c r="N268" i="7"/>
  <c r="M268" i="7"/>
  <c r="L268" i="7"/>
  <c r="K268" i="7"/>
  <c r="Q268" i="7"/>
  <c r="T267" i="7"/>
  <c r="R267" i="7"/>
  <c r="P267" i="7"/>
  <c r="O267" i="7"/>
  <c r="N267" i="7"/>
  <c r="M267" i="7"/>
  <c r="L267" i="7"/>
  <c r="K267" i="7"/>
  <c r="S267" i="7"/>
  <c r="T266" i="7"/>
  <c r="R266" i="7"/>
  <c r="P266" i="7"/>
  <c r="O266" i="7"/>
  <c r="N266" i="7"/>
  <c r="M266" i="7"/>
  <c r="L266" i="7"/>
  <c r="K266" i="7"/>
  <c r="S266" i="7"/>
  <c r="T265" i="7"/>
  <c r="S265" i="7"/>
  <c r="R265" i="7"/>
  <c r="Q265" i="7"/>
  <c r="P265" i="7"/>
  <c r="O265" i="7"/>
  <c r="N265" i="7"/>
  <c r="M265" i="7"/>
  <c r="L265" i="7"/>
  <c r="K265" i="7"/>
  <c r="T264" i="7"/>
  <c r="R264" i="7"/>
  <c r="P264" i="7"/>
  <c r="O264" i="7"/>
  <c r="N264" i="7"/>
  <c r="M264" i="7"/>
  <c r="L264" i="7"/>
  <c r="K264" i="7"/>
  <c r="Q264" i="7"/>
  <c r="T263" i="7"/>
  <c r="R263" i="7"/>
  <c r="P263" i="7"/>
  <c r="O263" i="7"/>
  <c r="N263" i="7"/>
  <c r="M263" i="7"/>
  <c r="L263" i="7"/>
  <c r="K263" i="7"/>
  <c r="S263" i="7"/>
  <c r="T262" i="7"/>
  <c r="R262" i="7"/>
  <c r="P262" i="7"/>
  <c r="O262" i="7"/>
  <c r="N262" i="7"/>
  <c r="M262" i="7"/>
  <c r="L262" i="7"/>
  <c r="K262" i="7"/>
  <c r="S262" i="7"/>
  <c r="T261" i="7"/>
  <c r="S261" i="7"/>
  <c r="R261" i="7"/>
  <c r="Q261" i="7"/>
  <c r="P261" i="7"/>
  <c r="O261" i="7"/>
  <c r="N261" i="7"/>
  <c r="M261" i="7"/>
  <c r="L261" i="7"/>
  <c r="K261" i="7"/>
  <c r="T260" i="7"/>
  <c r="R260" i="7"/>
  <c r="P260" i="7"/>
  <c r="O260" i="7"/>
  <c r="N260" i="7"/>
  <c r="M260" i="7"/>
  <c r="L260" i="7"/>
  <c r="K260" i="7"/>
  <c r="Q260" i="7"/>
  <c r="T259" i="7"/>
  <c r="R259" i="7"/>
  <c r="P259" i="7"/>
  <c r="O259" i="7"/>
  <c r="N259" i="7"/>
  <c r="M259" i="7"/>
  <c r="L259" i="7"/>
  <c r="K259" i="7"/>
  <c r="S259" i="7"/>
  <c r="T258" i="7"/>
  <c r="R258" i="7"/>
  <c r="P258" i="7"/>
  <c r="O258" i="7"/>
  <c r="N258" i="7"/>
  <c r="M258" i="7"/>
  <c r="L258" i="7"/>
  <c r="K258" i="7"/>
  <c r="S258" i="7"/>
  <c r="T257" i="7"/>
  <c r="S257" i="7"/>
  <c r="R257" i="7"/>
  <c r="Q257" i="7"/>
  <c r="P257" i="7"/>
  <c r="O257" i="7"/>
  <c r="N257" i="7"/>
  <c r="M257" i="7"/>
  <c r="L257" i="7"/>
  <c r="K257" i="7"/>
  <c r="T256" i="7"/>
  <c r="R256" i="7"/>
  <c r="P256" i="7"/>
  <c r="O256" i="7"/>
  <c r="N256" i="7"/>
  <c r="M256" i="7"/>
  <c r="L256" i="7"/>
  <c r="K256" i="7"/>
  <c r="Q256" i="7"/>
  <c r="T255" i="7"/>
  <c r="R255" i="7"/>
  <c r="P255" i="7"/>
  <c r="O255" i="7"/>
  <c r="N255" i="7"/>
  <c r="M255" i="7"/>
  <c r="L255" i="7"/>
  <c r="K255" i="7"/>
  <c r="S255" i="7"/>
  <c r="T254" i="7"/>
  <c r="R254" i="7"/>
  <c r="P254" i="7"/>
  <c r="O254" i="7"/>
  <c r="N254" i="7"/>
  <c r="M254" i="7"/>
  <c r="L254" i="7"/>
  <c r="K254" i="7"/>
  <c r="S254" i="7"/>
  <c r="T253" i="7"/>
  <c r="S253" i="7"/>
  <c r="R253" i="7"/>
  <c r="Q253" i="7"/>
  <c r="P253" i="7"/>
  <c r="O253" i="7"/>
  <c r="N253" i="7"/>
  <c r="M253" i="7"/>
  <c r="L253" i="7"/>
  <c r="K253" i="7"/>
  <c r="T252" i="7"/>
  <c r="R252" i="7"/>
  <c r="P252" i="7"/>
  <c r="O252" i="7"/>
  <c r="N252" i="7"/>
  <c r="M252" i="7"/>
  <c r="L252" i="7"/>
  <c r="K252" i="7"/>
  <c r="Q252" i="7"/>
  <c r="T251" i="7"/>
  <c r="R251" i="7"/>
  <c r="P251" i="7"/>
  <c r="O251" i="7"/>
  <c r="N251" i="7"/>
  <c r="M251" i="7"/>
  <c r="L251" i="7"/>
  <c r="K251" i="7"/>
  <c r="S251" i="7"/>
  <c r="T250" i="7"/>
  <c r="R250" i="7"/>
  <c r="P250" i="7"/>
  <c r="O250" i="7"/>
  <c r="N250" i="7"/>
  <c r="M250" i="7"/>
  <c r="L250" i="7"/>
  <c r="K250" i="7"/>
  <c r="S250" i="7"/>
  <c r="T249" i="7"/>
  <c r="S249" i="7"/>
  <c r="R249" i="7"/>
  <c r="Q249" i="7"/>
  <c r="P249" i="7"/>
  <c r="O249" i="7"/>
  <c r="N249" i="7"/>
  <c r="M249" i="7"/>
  <c r="L249" i="7"/>
  <c r="K249" i="7"/>
  <c r="T248" i="7"/>
  <c r="R248" i="7"/>
  <c r="P248" i="7"/>
  <c r="O248" i="7"/>
  <c r="N248" i="7"/>
  <c r="M248" i="7"/>
  <c r="L248" i="7"/>
  <c r="K248" i="7"/>
  <c r="Q248" i="7"/>
  <c r="T247" i="7"/>
  <c r="R247" i="7"/>
  <c r="P247" i="7"/>
  <c r="O247" i="7"/>
  <c r="N247" i="7"/>
  <c r="M247" i="7"/>
  <c r="L247" i="7"/>
  <c r="K247" i="7"/>
  <c r="S247" i="7"/>
  <c r="T246" i="7"/>
  <c r="R246" i="7"/>
  <c r="P246" i="7"/>
  <c r="O246" i="7"/>
  <c r="N246" i="7"/>
  <c r="M246" i="7"/>
  <c r="L246" i="7"/>
  <c r="K246" i="7"/>
  <c r="T245" i="7"/>
  <c r="S245" i="7"/>
  <c r="R245" i="7"/>
  <c r="Q245" i="7"/>
  <c r="P245" i="7"/>
  <c r="O245" i="7"/>
  <c r="N245" i="7"/>
  <c r="M245" i="7"/>
  <c r="L245" i="7"/>
  <c r="K245" i="7"/>
  <c r="T244" i="7"/>
  <c r="R244" i="7"/>
  <c r="P244" i="7"/>
  <c r="O244" i="7"/>
  <c r="N244" i="7"/>
  <c r="M244" i="7"/>
  <c r="L244" i="7"/>
  <c r="K244" i="7"/>
  <c r="Q244" i="7"/>
  <c r="T243" i="7"/>
  <c r="R243" i="7"/>
  <c r="P243" i="7"/>
  <c r="O243" i="7"/>
  <c r="N243" i="7"/>
  <c r="M243" i="7"/>
  <c r="L243" i="7"/>
  <c r="K243" i="7"/>
  <c r="T242" i="7"/>
  <c r="R242" i="7"/>
  <c r="P242" i="7"/>
  <c r="O242" i="7"/>
  <c r="N242" i="7"/>
  <c r="M242" i="7"/>
  <c r="L242" i="7"/>
  <c r="K242" i="7"/>
  <c r="T241" i="7"/>
  <c r="S241" i="7"/>
  <c r="R241" i="7"/>
  <c r="Q241" i="7"/>
  <c r="P241" i="7"/>
  <c r="O241" i="7"/>
  <c r="N241" i="7"/>
  <c r="M241" i="7"/>
  <c r="L241" i="7"/>
  <c r="K241" i="7"/>
  <c r="T240" i="7"/>
  <c r="R240" i="7"/>
  <c r="P240" i="7"/>
  <c r="O240" i="7"/>
  <c r="N240" i="7"/>
  <c r="M240" i="7"/>
  <c r="L240" i="7"/>
  <c r="K240" i="7"/>
  <c r="Q240" i="7"/>
  <c r="T239" i="7"/>
  <c r="R239" i="7"/>
  <c r="P239" i="7"/>
  <c r="O239" i="7"/>
  <c r="N239" i="7"/>
  <c r="M239" i="7"/>
  <c r="L239" i="7"/>
  <c r="K239" i="7"/>
  <c r="T238" i="7"/>
  <c r="R238" i="7"/>
  <c r="P238" i="7"/>
  <c r="O238" i="7"/>
  <c r="N238" i="7"/>
  <c r="M238" i="7"/>
  <c r="L238" i="7"/>
  <c r="K238" i="7"/>
  <c r="T237" i="7"/>
  <c r="S237" i="7"/>
  <c r="R237" i="7"/>
  <c r="Q237" i="7"/>
  <c r="P237" i="7"/>
  <c r="O237" i="7"/>
  <c r="N237" i="7"/>
  <c r="M237" i="7"/>
  <c r="L237" i="7"/>
  <c r="K237" i="7"/>
  <c r="T236" i="7"/>
  <c r="R236" i="7"/>
  <c r="P236" i="7"/>
  <c r="O236" i="7"/>
  <c r="N236" i="7"/>
  <c r="M236" i="7"/>
  <c r="L236" i="7"/>
  <c r="K236" i="7"/>
  <c r="Q236" i="7"/>
  <c r="T235" i="7"/>
  <c r="R235" i="7"/>
  <c r="P235" i="7"/>
  <c r="O235" i="7"/>
  <c r="N235" i="7"/>
  <c r="M235" i="7"/>
  <c r="L235" i="7"/>
  <c r="K235" i="7"/>
  <c r="T234" i="7"/>
  <c r="R234" i="7"/>
  <c r="P234" i="7"/>
  <c r="O234" i="7"/>
  <c r="N234" i="7"/>
  <c r="M234" i="7"/>
  <c r="L234" i="7"/>
  <c r="K234" i="7"/>
  <c r="T233" i="7"/>
  <c r="S233" i="7"/>
  <c r="R233" i="7"/>
  <c r="Q233" i="7"/>
  <c r="P233" i="7"/>
  <c r="O233" i="7"/>
  <c r="N233" i="7"/>
  <c r="M233" i="7"/>
  <c r="L233" i="7"/>
  <c r="K233" i="7"/>
  <c r="T232" i="7"/>
  <c r="R232" i="7"/>
  <c r="P232" i="7"/>
  <c r="O232" i="7"/>
  <c r="N232" i="7"/>
  <c r="M232" i="7"/>
  <c r="L232" i="7"/>
  <c r="K232" i="7"/>
  <c r="Q232" i="7"/>
  <c r="T231" i="7"/>
  <c r="R231" i="7"/>
  <c r="P231" i="7"/>
  <c r="O231" i="7"/>
  <c r="N231" i="7"/>
  <c r="M231" i="7"/>
  <c r="L231" i="7"/>
  <c r="K231" i="7"/>
  <c r="T230" i="7"/>
  <c r="R230" i="7"/>
  <c r="P230" i="7"/>
  <c r="O230" i="7"/>
  <c r="N230" i="7"/>
  <c r="M230" i="7"/>
  <c r="L230" i="7"/>
  <c r="K230" i="7"/>
  <c r="T229" i="7"/>
  <c r="S229" i="7"/>
  <c r="R229" i="7"/>
  <c r="Q229" i="7"/>
  <c r="P229" i="7"/>
  <c r="O229" i="7"/>
  <c r="N229" i="7"/>
  <c r="M229" i="7"/>
  <c r="L229" i="7"/>
  <c r="K229" i="7"/>
  <c r="T228" i="7"/>
  <c r="R228" i="7"/>
  <c r="P228" i="7"/>
  <c r="O228" i="7"/>
  <c r="N228" i="7"/>
  <c r="M228" i="7"/>
  <c r="L228" i="7"/>
  <c r="K228" i="7"/>
  <c r="Q228" i="7"/>
  <c r="T227" i="7"/>
  <c r="R227" i="7"/>
  <c r="P227" i="7"/>
  <c r="O227" i="7"/>
  <c r="N227" i="7"/>
  <c r="M227" i="7"/>
  <c r="L227" i="7"/>
  <c r="K227" i="7"/>
  <c r="T226" i="7"/>
  <c r="R226" i="7"/>
  <c r="P226" i="7"/>
  <c r="O226" i="7"/>
  <c r="N226" i="7"/>
  <c r="M226" i="7"/>
  <c r="L226" i="7"/>
  <c r="K226" i="7"/>
  <c r="T225" i="7"/>
  <c r="S225" i="7"/>
  <c r="R225" i="7"/>
  <c r="Q225" i="7"/>
  <c r="P225" i="7"/>
  <c r="O225" i="7"/>
  <c r="N225" i="7"/>
  <c r="M225" i="7"/>
  <c r="L225" i="7"/>
  <c r="K225" i="7"/>
  <c r="T224" i="7"/>
  <c r="R224" i="7"/>
  <c r="P224" i="7"/>
  <c r="O224" i="7"/>
  <c r="N224" i="7"/>
  <c r="M224" i="7"/>
  <c r="L224" i="7"/>
  <c r="K224" i="7"/>
  <c r="Q224" i="7"/>
  <c r="T223" i="7"/>
  <c r="R223" i="7"/>
  <c r="P223" i="7"/>
  <c r="O223" i="7"/>
  <c r="N223" i="7"/>
  <c r="M223" i="7"/>
  <c r="L223" i="7"/>
  <c r="K223" i="7"/>
  <c r="T222" i="7"/>
  <c r="R222" i="7"/>
  <c r="P222" i="7"/>
  <c r="O222" i="7"/>
  <c r="N222" i="7"/>
  <c r="M222" i="7"/>
  <c r="L222" i="7"/>
  <c r="K222" i="7"/>
  <c r="S222" i="7"/>
  <c r="T221" i="7"/>
  <c r="S221" i="7"/>
  <c r="R221" i="7"/>
  <c r="Q221" i="7"/>
  <c r="P221" i="7"/>
  <c r="O221" i="7"/>
  <c r="N221" i="7"/>
  <c r="M221" i="7"/>
  <c r="L221" i="7"/>
  <c r="K221" i="7"/>
  <c r="T220" i="7"/>
  <c r="R220" i="7"/>
  <c r="P220" i="7"/>
  <c r="O220" i="7"/>
  <c r="N220" i="7"/>
  <c r="M220" i="7"/>
  <c r="L220" i="7"/>
  <c r="K220" i="7"/>
  <c r="Q220" i="7"/>
  <c r="T219" i="7"/>
  <c r="R219" i="7"/>
  <c r="P219" i="7"/>
  <c r="O219" i="7"/>
  <c r="N219" i="7"/>
  <c r="M219" i="7"/>
  <c r="L219" i="7"/>
  <c r="K219" i="7"/>
  <c r="S219" i="7"/>
  <c r="T218" i="7"/>
  <c r="R218" i="7"/>
  <c r="Q218" i="7"/>
  <c r="P218" i="7"/>
  <c r="O218" i="7"/>
  <c r="N218" i="7"/>
  <c r="M218" i="7"/>
  <c r="L218" i="7"/>
  <c r="K218" i="7"/>
  <c r="S218" i="7"/>
  <c r="T217" i="7"/>
  <c r="S217" i="7"/>
  <c r="R217" i="7"/>
  <c r="Q217" i="7"/>
  <c r="P217" i="7"/>
  <c r="O217" i="7"/>
  <c r="N217" i="7"/>
  <c r="M217" i="7"/>
  <c r="L217" i="7"/>
  <c r="K217" i="7"/>
  <c r="T216" i="7"/>
  <c r="R216" i="7"/>
  <c r="P216" i="7"/>
  <c r="O216" i="7"/>
  <c r="N216" i="7"/>
  <c r="M216" i="7"/>
  <c r="L216" i="7"/>
  <c r="K216" i="7"/>
  <c r="Q216" i="7"/>
  <c r="T215" i="7"/>
  <c r="R215" i="7"/>
  <c r="P215" i="7"/>
  <c r="O215" i="7"/>
  <c r="N215" i="7"/>
  <c r="M215" i="7"/>
  <c r="L215" i="7"/>
  <c r="K215" i="7"/>
  <c r="T214" i="7"/>
  <c r="R214" i="7"/>
  <c r="P214" i="7"/>
  <c r="O214" i="7"/>
  <c r="N214" i="7"/>
  <c r="M214" i="7"/>
  <c r="L214" i="7"/>
  <c r="K214" i="7"/>
  <c r="S214" i="7"/>
  <c r="T213" i="7"/>
  <c r="S213" i="7"/>
  <c r="R213" i="7"/>
  <c r="Q213" i="7"/>
  <c r="P213" i="7"/>
  <c r="O213" i="7"/>
  <c r="N213" i="7"/>
  <c r="M213" i="7"/>
  <c r="L213" i="7"/>
  <c r="K213" i="7"/>
  <c r="T212" i="7"/>
  <c r="R212" i="7"/>
  <c r="P212" i="7"/>
  <c r="O212" i="7"/>
  <c r="N212" i="7"/>
  <c r="M212" i="7"/>
  <c r="L212" i="7"/>
  <c r="K212" i="7"/>
  <c r="Q212" i="7"/>
  <c r="T211" i="7"/>
  <c r="R211" i="7"/>
  <c r="Q211" i="7"/>
  <c r="P211" i="7"/>
  <c r="O211" i="7"/>
  <c r="N211" i="7"/>
  <c r="M211" i="7"/>
  <c r="L211" i="7"/>
  <c r="K211" i="7"/>
  <c r="S211" i="7"/>
  <c r="T210" i="7"/>
  <c r="R210" i="7"/>
  <c r="Q210" i="7"/>
  <c r="P210" i="7"/>
  <c r="O210" i="7"/>
  <c r="N210" i="7"/>
  <c r="M210" i="7"/>
  <c r="L210" i="7"/>
  <c r="K210" i="7"/>
  <c r="S210" i="7"/>
  <c r="T209" i="7"/>
  <c r="S209" i="7"/>
  <c r="R209" i="7"/>
  <c r="Q209" i="7"/>
  <c r="P209" i="7"/>
  <c r="O209" i="7"/>
  <c r="N209" i="7"/>
  <c r="M209" i="7"/>
  <c r="L209" i="7"/>
  <c r="K209" i="7"/>
  <c r="T204" i="7"/>
  <c r="R204" i="7"/>
  <c r="P204" i="7"/>
  <c r="O204" i="7"/>
  <c r="N204" i="7"/>
  <c r="M204" i="7"/>
  <c r="L204" i="7"/>
  <c r="K204" i="7"/>
  <c r="Q204" i="7"/>
  <c r="T208" i="7"/>
  <c r="R208" i="7"/>
  <c r="Q208" i="7"/>
  <c r="P208" i="7"/>
  <c r="O208" i="7"/>
  <c r="N208" i="7"/>
  <c r="M208" i="7"/>
  <c r="L208" i="7"/>
  <c r="K208" i="7"/>
  <c r="S208" i="7"/>
  <c r="T207" i="7"/>
  <c r="R207" i="7"/>
  <c r="P207" i="7"/>
  <c r="O207" i="7"/>
  <c r="N207" i="7"/>
  <c r="M207" i="7"/>
  <c r="L207" i="7"/>
  <c r="K207" i="7"/>
  <c r="S207" i="7"/>
  <c r="T206" i="7"/>
  <c r="S206" i="7"/>
  <c r="R206" i="7"/>
  <c r="Q206" i="7"/>
  <c r="P206" i="7"/>
  <c r="O206" i="7"/>
  <c r="N206" i="7"/>
  <c r="M206" i="7"/>
  <c r="L206" i="7"/>
  <c r="K206" i="7"/>
  <c r="T205" i="7"/>
  <c r="R205" i="7"/>
  <c r="P205" i="7"/>
  <c r="O205" i="7"/>
  <c r="N205" i="7"/>
  <c r="M205" i="7"/>
  <c r="L205" i="7"/>
  <c r="K205" i="7"/>
  <c r="T196" i="7"/>
  <c r="R196" i="7"/>
  <c r="Q196" i="7"/>
  <c r="P196" i="7"/>
  <c r="O196" i="7"/>
  <c r="N196" i="7"/>
  <c r="M196" i="7"/>
  <c r="L196" i="7"/>
  <c r="K196" i="7"/>
  <c r="S196" i="7"/>
  <c r="T34" i="7"/>
  <c r="R34" i="7"/>
  <c r="P34" i="7"/>
  <c r="O34" i="7"/>
  <c r="N34" i="7"/>
  <c r="M34" i="7"/>
  <c r="L34" i="7"/>
  <c r="Q33" i="7"/>
  <c r="P33" i="7"/>
  <c r="N33" i="7"/>
  <c r="L33" i="7"/>
  <c r="T32" i="7"/>
  <c r="R32" i="7"/>
  <c r="Q32" i="7"/>
  <c r="P32" i="7"/>
  <c r="M32" i="7"/>
  <c r="L32" i="7"/>
  <c r="T31" i="7"/>
  <c r="R31" i="7"/>
  <c r="Q31" i="7"/>
  <c r="P31" i="7"/>
  <c r="O31" i="7"/>
  <c r="N31" i="7"/>
  <c r="M31" i="7"/>
  <c r="L31" i="7"/>
  <c r="K31" i="7"/>
  <c r="L147" i="7"/>
  <c r="T146" i="7"/>
  <c r="S146" i="7"/>
  <c r="R146" i="7"/>
  <c r="Q146" i="7"/>
  <c r="P146" i="7"/>
  <c r="O146" i="7"/>
  <c r="N146" i="7"/>
  <c r="M146" i="7"/>
  <c r="L146" i="7"/>
  <c r="K146" i="7"/>
  <c r="R145" i="7"/>
  <c r="P145" i="7"/>
  <c r="O145" i="7"/>
  <c r="K145" i="7"/>
  <c r="T186" i="7"/>
  <c r="Q186" i="7"/>
  <c r="P186" i="7"/>
  <c r="T185" i="7"/>
  <c r="T184" i="7"/>
  <c r="S184" i="7"/>
  <c r="Q184" i="7"/>
  <c r="P184" i="7"/>
  <c r="O184" i="7"/>
  <c r="N184" i="7"/>
  <c r="M184" i="7"/>
  <c r="L184" i="7"/>
  <c r="K184" i="7"/>
  <c r="T183" i="7"/>
  <c r="P183" i="7"/>
  <c r="O183" i="7"/>
  <c r="N183" i="7"/>
  <c r="M183" i="7"/>
  <c r="L183" i="7"/>
  <c r="T182" i="7"/>
  <c r="Q182" i="7"/>
  <c r="K182" i="7"/>
  <c r="T165" i="7"/>
  <c r="S165" i="7"/>
  <c r="Q165" i="7"/>
  <c r="T93" i="7"/>
  <c r="R93" i="7"/>
  <c r="Q93" i="7"/>
  <c r="P93" i="7"/>
  <c r="O93" i="7"/>
  <c r="N93" i="7"/>
  <c r="M93" i="7"/>
  <c r="L93" i="7"/>
  <c r="K93" i="7"/>
  <c r="O92" i="7"/>
  <c r="N92" i="7"/>
  <c r="M92" i="7"/>
  <c r="L92" i="7"/>
  <c r="K92" i="7"/>
  <c r="T92" i="7"/>
  <c r="T91" i="7"/>
  <c r="Q91" i="7"/>
  <c r="P91" i="7"/>
  <c r="N91" i="7"/>
  <c r="L91" i="7"/>
  <c r="K91" i="7"/>
  <c r="R90" i="7"/>
  <c r="Q90" i="7"/>
  <c r="T89" i="7"/>
  <c r="R89" i="7"/>
  <c r="Q89" i="7"/>
  <c r="P89" i="7"/>
  <c r="O89" i="7"/>
  <c r="N89" i="7"/>
  <c r="M89" i="7"/>
  <c r="L89" i="7"/>
  <c r="K89" i="7"/>
  <c r="K88" i="7"/>
  <c r="P48" i="7"/>
  <c r="N48" i="7"/>
  <c r="L48" i="7"/>
  <c r="T48" i="7"/>
  <c r="T47" i="7"/>
  <c r="Q47" i="7"/>
  <c r="P47" i="7"/>
  <c r="M47" i="7"/>
  <c r="L47" i="7"/>
  <c r="T46" i="7"/>
  <c r="Q46" i="7"/>
  <c r="P46" i="7"/>
  <c r="O46" i="7"/>
  <c r="N46" i="7"/>
  <c r="M46" i="7"/>
  <c r="L46" i="7"/>
  <c r="K46" i="7"/>
  <c r="T45" i="7"/>
  <c r="Q45" i="7"/>
  <c r="M45" i="7"/>
  <c r="L45" i="7"/>
  <c r="K45" i="7"/>
  <c r="S119" i="7"/>
  <c r="Q119" i="7"/>
  <c r="T119" i="7"/>
  <c r="T118" i="7"/>
  <c r="S118" i="7"/>
  <c r="Q118" i="7"/>
  <c r="P118" i="7"/>
  <c r="O118" i="7"/>
  <c r="N118" i="7"/>
  <c r="M118" i="7"/>
  <c r="L118" i="7"/>
  <c r="K118" i="7"/>
  <c r="L117" i="7"/>
  <c r="K117" i="7"/>
  <c r="S117" i="7"/>
  <c r="Q116" i="7"/>
  <c r="P116" i="7"/>
  <c r="N116" i="7"/>
  <c r="T116" i="7"/>
  <c r="S115" i="7"/>
  <c r="Q115" i="7"/>
  <c r="P115" i="7"/>
  <c r="T114" i="7"/>
  <c r="L114" i="7"/>
  <c r="K114" i="7"/>
  <c r="P134" i="7"/>
  <c r="O134" i="7"/>
  <c r="N134" i="7"/>
  <c r="S134" i="7"/>
  <c r="T131" i="7"/>
  <c r="P131" i="7"/>
  <c r="O131" i="7"/>
  <c r="N131" i="7"/>
  <c r="M131" i="7"/>
  <c r="L131" i="7"/>
  <c r="K131" i="7"/>
  <c r="T203" i="7"/>
  <c r="Q203" i="7"/>
  <c r="P203" i="7"/>
  <c r="O203" i="7"/>
  <c r="N203" i="7"/>
  <c r="M203" i="7"/>
  <c r="L203" i="7"/>
  <c r="K203" i="7"/>
  <c r="S203" i="7"/>
  <c r="T44" i="7"/>
  <c r="P44" i="7"/>
  <c r="N44" i="7"/>
  <c r="M44" i="7"/>
  <c r="T164" i="7"/>
  <c r="S164" i="7"/>
  <c r="R164" i="7"/>
  <c r="Q164" i="7"/>
  <c r="P164" i="7"/>
  <c r="O164" i="7"/>
  <c r="N164" i="7"/>
  <c r="M164" i="7"/>
  <c r="L164" i="7"/>
  <c r="K164" i="7"/>
  <c r="T69" i="7"/>
  <c r="N69" i="7"/>
  <c r="M69" i="7"/>
  <c r="L69" i="7"/>
  <c r="R69" i="7"/>
  <c r="T68" i="7"/>
  <c r="S68" i="7"/>
  <c r="R68" i="7"/>
  <c r="Q68" i="7"/>
  <c r="P68" i="7"/>
  <c r="N68" i="7"/>
  <c r="M68" i="7"/>
  <c r="S67" i="7"/>
  <c r="R67" i="7"/>
  <c r="K67" i="7"/>
  <c r="T66" i="7"/>
  <c r="R66" i="7"/>
  <c r="N66" i="7"/>
  <c r="M66" i="7"/>
  <c r="L66" i="7"/>
  <c r="S66" i="7"/>
  <c r="T65" i="7"/>
  <c r="R65" i="7"/>
  <c r="Q65" i="7"/>
  <c r="P65" i="7"/>
  <c r="N65" i="7"/>
  <c r="M65" i="7"/>
  <c r="L65" i="7"/>
  <c r="T64" i="7"/>
  <c r="S64" i="7"/>
  <c r="R64" i="7"/>
  <c r="M64" i="7"/>
  <c r="T63" i="7"/>
  <c r="S63" i="7"/>
  <c r="R63" i="7"/>
  <c r="N63" i="7"/>
  <c r="M63" i="7"/>
  <c r="L63" i="7"/>
  <c r="K63" i="7"/>
  <c r="T62" i="7"/>
  <c r="R62" i="7"/>
  <c r="Q62" i="7"/>
  <c r="P62" i="7"/>
  <c r="O62" i="7"/>
  <c r="N62" i="7"/>
  <c r="M62" i="7"/>
  <c r="L62" i="7"/>
  <c r="S62" i="7"/>
  <c r="T61" i="7"/>
  <c r="R61" i="7"/>
  <c r="Q61" i="7"/>
  <c r="L61" i="7"/>
  <c r="T60" i="7"/>
  <c r="S60" i="7"/>
  <c r="R60" i="7"/>
  <c r="L60" i="7"/>
  <c r="T26" i="7"/>
  <c r="N26" i="7"/>
  <c r="M26" i="7"/>
  <c r="L26" i="7"/>
  <c r="T25" i="7"/>
  <c r="Q25" i="7"/>
  <c r="P25" i="7"/>
  <c r="N25" i="7"/>
  <c r="M25" i="7"/>
  <c r="K25" i="7"/>
  <c r="O25" i="7"/>
  <c r="T23" i="7"/>
  <c r="P23" i="7"/>
  <c r="O23" i="7"/>
  <c r="N23" i="7"/>
  <c r="M23" i="7"/>
  <c r="Q22" i="7"/>
  <c r="P22" i="7"/>
  <c r="O22" i="7"/>
  <c r="T28" i="7"/>
  <c r="Q28" i="7"/>
  <c r="P28" i="7"/>
  <c r="O28" i="7"/>
  <c r="N28" i="7"/>
  <c r="M28" i="7"/>
  <c r="L28" i="7"/>
  <c r="T160" i="7"/>
  <c r="S160" i="7"/>
  <c r="O160" i="7"/>
  <c r="N160" i="7"/>
  <c r="M160" i="7"/>
  <c r="K160" i="7"/>
  <c r="Q159" i="7"/>
  <c r="P159" i="7"/>
  <c r="O159" i="7"/>
  <c r="N159" i="7"/>
  <c r="T159" i="7"/>
  <c r="T158" i="7"/>
  <c r="Q141" i="7"/>
  <c r="P141" i="7"/>
  <c r="O141" i="7"/>
  <c r="T181" i="7"/>
  <c r="S181" i="7"/>
  <c r="N181" i="7"/>
  <c r="M181" i="7"/>
  <c r="L181" i="7"/>
  <c r="K181" i="7"/>
  <c r="Q58" i="7"/>
  <c r="P58" i="7"/>
  <c r="O58" i="7"/>
  <c r="N58" i="7"/>
  <c r="T58" i="7"/>
  <c r="T57" i="7"/>
  <c r="M57" i="7"/>
  <c r="L57" i="7"/>
  <c r="K57" i="7"/>
  <c r="Q56" i="7"/>
  <c r="P56" i="7"/>
  <c r="O56" i="7"/>
  <c r="T201" i="7"/>
  <c r="R201" i="7"/>
  <c r="Q201" i="7"/>
  <c r="P201" i="7"/>
  <c r="O201" i="7"/>
  <c r="N201" i="7"/>
  <c r="M201" i="7"/>
  <c r="L201" i="7"/>
  <c r="K201" i="7"/>
  <c r="S201" i="7"/>
  <c r="R180" i="7"/>
  <c r="Q180" i="7"/>
  <c r="P180" i="7"/>
  <c r="O180" i="7"/>
  <c r="T179" i="7"/>
  <c r="S179" i="7"/>
  <c r="R179" i="7"/>
  <c r="N179" i="7"/>
  <c r="M179" i="7"/>
  <c r="L179" i="7"/>
  <c r="K179" i="7"/>
  <c r="Q178" i="7"/>
  <c r="P178" i="7"/>
  <c r="O178" i="7"/>
  <c r="N178" i="7"/>
  <c r="R176" i="7"/>
  <c r="Q176" i="7"/>
  <c r="P176" i="7"/>
  <c r="O176" i="7"/>
  <c r="T162" i="7"/>
  <c r="S162" i="7"/>
  <c r="R162" i="7"/>
  <c r="N162" i="7"/>
  <c r="M162" i="7"/>
  <c r="L162" i="7"/>
  <c r="K162" i="7"/>
  <c r="Q157" i="7"/>
  <c r="P157" i="7"/>
  <c r="O157" i="7"/>
  <c r="N157" i="7"/>
  <c r="L156" i="7"/>
  <c r="K156" i="7"/>
  <c r="R155" i="7"/>
  <c r="Q155" i="7"/>
  <c r="P155" i="7"/>
  <c r="O155" i="7"/>
  <c r="Q87" i="7"/>
  <c r="P87" i="7"/>
  <c r="T86" i="7"/>
  <c r="N86" i="7"/>
  <c r="M86" i="7"/>
  <c r="L86" i="7"/>
  <c r="K86" i="7"/>
  <c r="Q85" i="7"/>
  <c r="P85" i="7"/>
  <c r="O85" i="7"/>
  <c r="L84" i="7"/>
  <c r="T82" i="7"/>
  <c r="N82" i="7"/>
  <c r="M82" i="7"/>
  <c r="L82" i="7"/>
  <c r="K82" i="7"/>
  <c r="K42" i="7"/>
  <c r="R41" i="7"/>
  <c r="Q41" i="7"/>
  <c r="P41" i="7"/>
  <c r="L41" i="7"/>
  <c r="T40" i="7"/>
  <c r="R40" i="7"/>
  <c r="N40" i="7"/>
  <c r="M40" i="7"/>
  <c r="L40" i="7"/>
  <c r="K40" i="7"/>
  <c r="T39" i="7"/>
  <c r="R39" i="7"/>
  <c r="Q39" i="7"/>
  <c r="P39" i="7"/>
  <c r="O39" i="7"/>
  <c r="N39" i="7"/>
  <c r="P38" i="7"/>
  <c r="N38" i="7"/>
  <c r="M38" i="7"/>
  <c r="T36" i="7"/>
  <c r="R36" i="7"/>
  <c r="N36" i="7"/>
  <c r="M36" i="7"/>
  <c r="L36" i="7"/>
  <c r="K36" i="7"/>
  <c r="N35" i="7"/>
  <c r="T199" i="7"/>
  <c r="R199" i="7"/>
  <c r="P199" i="7"/>
  <c r="O199" i="7"/>
  <c r="N199" i="7"/>
  <c r="M199" i="7"/>
  <c r="L199" i="7"/>
  <c r="K199" i="7"/>
  <c r="S199" i="7"/>
  <c r="S113" i="7"/>
  <c r="R113" i="7"/>
  <c r="N113" i="7"/>
  <c r="P111" i="7"/>
  <c r="N111" i="7"/>
  <c r="M111" i="7"/>
  <c r="T111" i="7"/>
  <c r="T109" i="7"/>
  <c r="N109" i="7"/>
  <c r="M109" i="7"/>
  <c r="L109" i="7"/>
  <c r="S109" i="7"/>
  <c r="T107" i="7"/>
  <c r="N107" i="7"/>
  <c r="M107" i="7"/>
  <c r="L107" i="7"/>
  <c r="K107" i="7"/>
  <c r="R107" i="7"/>
  <c r="L106" i="7"/>
  <c r="T105" i="7"/>
  <c r="P105" i="7"/>
  <c r="N105" i="7"/>
  <c r="M105" i="7"/>
  <c r="L105" i="7"/>
  <c r="S105" i="7"/>
  <c r="N104" i="7"/>
  <c r="L104" i="7"/>
  <c r="P103" i="7"/>
  <c r="N103" i="7"/>
  <c r="M103" i="7"/>
  <c r="T103" i="7"/>
  <c r="N102" i="7"/>
  <c r="L102" i="7"/>
  <c r="R101" i="7"/>
  <c r="P101" i="7"/>
  <c r="N101" i="7"/>
  <c r="L101" i="7"/>
  <c r="T101" i="7"/>
  <c r="Q100" i="7"/>
  <c r="P100" i="7"/>
  <c r="O100" i="7"/>
  <c r="N100" i="7"/>
  <c r="L100" i="7"/>
  <c r="R99" i="7"/>
  <c r="P99" i="7"/>
  <c r="N99" i="7"/>
  <c r="L99" i="7"/>
  <c r="K99" i="7"/>
  <c r="R98" i="7"/>
  <c r="Q98" i="7"/>
  <c r="P98" i="7"/>
  <c r="N98" i="7"/>
  <c r="L98" i="7"/>
  <c r="S97" i="7"/>
  <c r="R97" i="7"/>
  <c r="P97" i="7"/>
  <c r="M97" i="7"/>
  <c r="L97" i="7"/>
  <c r="T96" i="7"/>
  <c r="S96" i="7"/>
  <c r="R96" i="7"/>
  <c r="Q96" i="7"/>
  <c r="P96" i="7"/>
  <c r="O96" i="7"/>
  <c r="N96" i="7"/>
  <c r="T130" i="7"/>
  <c r="R130" i="7"/>
  <c r="O130" i="7"/>
  <c r="P127" i="7"/>
  <c r="O127" i="7"/>
  <c r="N127" i="7"/>
  <c r="T126" i="7"/>
  <c r="R126" i="7"/>
  <c r="Q126" i="7"/>
  <c r="P126" i="7"/>
  <c r="O126" i="7"/>
  <c r="N126" i="7"/>
  <c r="M126" i="7"/>
  <c r="L126" i="7"/>
  <c r="S126" i="7"/>
  <c r="T125" i="7"/>
  <c r="R125" i="7"/>
  <c r="Q125" i="7"/>
  <c r="N125" i="7"/>
  <c r="K125" i="7"/>
  <c r="S123" i="7"/>
  <c r="L123" i="7"/>
  <c r="Q122" i="7"/>
  <c r="P122" i="7"/>
  <c r="O122" i="7"/>
  <c r="M122" i="7"/>
  <c r="N122" i="7"/>
  <c r="Q20" i="7"/>
  <c r="R19" i="7"/>
  <c r="Q19" i="7"/>
  <c r="P19" i="7"/>
  <c r="N19" i="7"/>
  <c r="M19" i="7"/>
  <c r="T18" i="7"/>
  <c r="R18" i="7"/>
  <c r="Q18" i="7"/>
  <c r="P18" i="7"/>
  <c r="M18" i="7"/>
  <c r="L18" i="7"/>
  <c r="K18" i="7"/>
  <c r="O18" i="7"/>
  <c r="T17" i="7"/>
  <c r="R17" i="7"/>
  <c r="Q17" i="7"/>
  <c r="P17" i="7"/>
  <c r="O17" i="7"/>
  <c r="N17" i="7"/>
  <c r="M17" i="7"/>
  <c r="L17" i="7"/>
  <c r="K17" i="7"/>
  <c r="T16" i="7"/>
  <c r="N16" i="7"/>
  <c r="R16" i="7"/>
  <c r="P15" i="7"/>
  <c r="O15" i="7"/>
  <c r="N15" i="7"/>
  <c r="T14" i="7"/>
  <c r="R14" i="7"/>
  <c r="Q14" i="7"/>
  <c r="P14" i="7"/>
  <c r="M14" i="7"/>
  <c r="L14" i="7"/>
  <c r="K14" i="7"/>
  <c r="O14" i="7"/>
  <c r="T13" i="7"/>
  <c r="R13" i="7"/>
  <c r="Q13" i="7"/>
  <c r="P13" i="7"/>
  <c r="O13" i="7"/>
  <c r="N13" i="7"/>
  <c r="M13" i="7"/>
  <c r="L13" i="7"/>
  <c r="K13" i="7"/>
  <c r="T12" i="7"/>
  <c r="N12" i="7"/>
  <c r="R12" i="7"/>
  <c r="P11" i="7"/>
  <c r="O11" i="7"/>
  <c r="T10" i="7"/>
  <c r="R10" i="7"/>
  <c r="Q10" i="7"/>
  <c r="P10" i="7"/>
  <c r="M10" i="7"/>
  <c r="L10" i="7"/>
  <c r="O10" i="7"/>
  <c r="T137" i="7"/>
  <c r="S137" i="7"/>
  <c r="R137" i="7"/>
  <c r="Q137" i="7"/>
  <c r="P137" i="7"/>
  <c r="M137" i="7"/>
  <c r="L137" i="7"/>
  <c r="K137" i="7"/>
  <c r="O137" i="7"/>
  <c r="T136" i="7"/>
  <c r="S136" i="7"/>
  <c r="R136" i="7"/>
  <c r="Q136" i="7"/>
  <c r="P136" i="7"/>
  <c r="O136" i="7"/>
  <c r="N136" i="7"/>
  <c r="M136" i="7"/>
  <c r="L136" i="7"/>
  <c r="K136" i="7"/>
  <c r="T135" i="7"/>
  <c r="N135" i="7"/>
  <c r="T174" i="7"/>
  <c r="S174" i="7"/>
  <c r="R174" i="7"/>
  <c r="Q174" i="7"/>
  <c r="P174" i="7"/>
  <c r="M174" i="7"/>
  <c r="L174" i="7"/>
  <c r="K174" i="7"/>
  <c r="T173" i="7"/>
  <c r="S173" i="7"/>
  <c r="R173" i="7"/>
  <c r="Q173" i="7"/>
  <c r="P173" i="7"/>
  <c r="O173" i="7"/>
  <c r="N173" i="7"/>
  <c r="M173" i="7"/>
  <c r="L173" i="7"/>
  <c r="K173" i="7"/>
  <c r="T172" i="7"/>
  <c r="S172" i="7"/>
  <c r="N172" i="7"/>
  <c r="K172" i="7"/>
  <c r="T171" i="7"/>
  <c r="P171" i="7"/>
  <c r="T170" i="7"/>
  <c r="S170" i="7"/>
  <c r="R170" i="7"/>
  <c r="Q170" i="7"/>
  <c r="P170" i="7"/>
  <c r="L170" i="7"/>
  <c r="K170" i="7"/>
  <c r="T169" i="7"/>
  <c r="S169" i="7"/>
  <c r="R169" i="7"/>
  <c r="Q169" i="7"/>
  <c r="P169" i="7"/>
  <c r="O169" i="7"/>
  <c r="N169" i="7"/>
  <c r="M169" i="7"/>
  <c r="L169" i="7"/>
  <c r="K169" i="7"/>
  <c r="T168" i="7"/>
  <c r="Q168" i="7"/>
  <c r="N168" i="7"/>
  <c r="L168" i="7"/>
  <c r="K168" i="7"/>
  <c r="T167" i="7"/>
  <c r="O167" i="7"/>
  <c r="T166" i="7"/>
  <c r="S166" i="7"/>
  <c r="R166" i="7"/>
  <c r="Q166" i="7"/>
  <c r="P166" i="7"/>
  <c r="L166" i="7"/>
  <c r="K166" i="7"/>
  <c r="T190" i="7"/>
  <c r="Q190" i="7"/>
  <c r="P190" i="7"/>
  <c r="O190" i="7"/>
  <c r="N190" i="7"/>
  <c r="M190" i="7"/>
  <c r="L190" i="7"/>
  <c r="K190" i="7"/>
  <c r="T198" i="7"/>
  <c r="R198" i="7"/>
  <c r="P198" i="7"/>
  <c r="O198" i="7"/>
  <c r="N198" i="7"/>
  <c r="M198" i="7"/>
  <c r="L198" i="7"/>
  <c r="K198" i="7"/>
  <c r="S198" i="7"/>
  <c r="T197" i="7"/>
  <c r="R197" i="7"/>
  <c r="P197" i="7"/>
  <c r="O197" i="7"/>
  <c r="N197" i="7"/>
  <c r="M197" i="7"/>
  <c r="L197" i="7"/>
  <c r="K197" i="7"/>
  <c r="L81" i="7"/>
  <c r="T80" i="7"/>
  <c r="R80" i="7"/>
  <c r="Q80" i="7"/>
  <c r="P80" i="7"/>
  <c r="O80" i="7"/>
  <c r="N80" i="7"/>
  <c r="M80" i="7"/>
  <c r="L80" i="7"/>
  <c r="K80" i="7"/>
  <c r="P79" i="7"/>
  <c r="O79" i="7"/>
  <c r="Q77" i="7"/>
  <c r="P77" i="7"/>
  <c r="L77" i="7"/>
  <c r="T76" i="7"/>
  <c r="R76" i="7"/>
  <c r="Q76" i="7"/>
  <c r="P76" i="7"/>
  <c r="O76" i="7"/>
  <c r="N76" i="7"/>
  <c r="M76" i="7"/>
  <c r="L76" i="7"/>
  <c r="K76" i="7"/>
  <c r="T75" i="7"/>
  <c r="R75" i="7"/>
  <c r="Q75" i="7"/>
  <c r="P75" i="7"/>
  <c r="O75" i="7"/>
  <c r="N75" i="7"/>
  <c r="M75" i="7"/>
  <c r="L75" i="7"/>
  <c r="K75" i="7"/>
  <c r="T74" i="7"/>
  <c r="Q74" i="7"/>
  <c r="P74" i="7"/>
  <c r="O74" i="7"/>
  <c r="M74" i="7"/>
  <c r="K74" i="7"/>
  <c r="Q73" i="7"/>
  <c r="R73" i="7"/>
  <c r="T72" i="7"/>
  <c r="R72" i="7"/>
  <c r="Q72" i="7"/>
  <c r="P72" i="7"/>
  <c r="O72" i="7"/>
  <c r="N72" i="7"/>
  <c r="M72" i="7"/>
  <c r="L72" i="7"/>
  <c r="K72" i="7"/>
  <c r="T71" i="7"/>
  <c r="R71" i="7"/>
  <c r="Q71" i="7"/>
  <c r="P71" i="7"/>
  <c r="N71" i="7"/>
  <c r="L71" i="7"/>
  <c r="P70" i="7"/>
  <c r="Q70" i="7"/>
  <c r="T188" i="7"/>
  <c r="R188" i="7"/>
  <c r="Q188" i="7"/>
  <c r="P188" i="7"/>
  <c r="O188" i="7"/>
  <c r="N188" i="7"/>
  <c r="M188" i="7"/>
  <c r="L188" i="7"/>
  <c r="K188" i="7"/>
  <c r="T187" i="7"/>
  <c r="R187" i="7"/>
  <c r="M187" i="7"/>
  <c r="L187" i="7"/>
  <c r="K187" i="7"/>
  <c r="T53" i="7"/>
  <c r="Q53" i="7"/>
  <c r="P53" i="7"/>
  <c r="N53" i="7"/>
  <c r="L53" i="7"/>
  <c r="R52" i="7"/>
  <c r="S52" i="7"/>
  <c r="T50" i="7"/>
  <c r="S50" i="7"/>
  <c r="R50" i="7"/>
  <c r="Q50" i="7"/>
  <c r="O50" i="7"/>
  <c r="M50" i="7"/>
  <c r="L50" i="7"/>
  <c r="K50" i="7"/>
  <c r="P50" i="7"/>
  <c r="T49" i="7"/>
  <c r="R78" i="7" l="1"/>
  <c r="Q79" i="7"/>
  <c r="S239" i="7"/>
  <c r="Q239" i="7"/>
  <c r="S242" i="7"/>
  <c r="Q242" i="7"/>
  <c r="K78" i="7"/>
  <c r="S197" i="7"/>
  <c r="Q197" i="7"/>
  <c r="Q194" i="7"/>
  <c r="P194" i="7"/>
  <c r="O194" i="7"/>
  <c r="N194" i="7"/>
  <c r="T194" i="7"/>
  <c r="M194" i="7"/>
  <c r="L194" i="7"/>
  <c r="T52" i="7"/>
  <c r="N187" i="7"/>
  <c r="T70" i="7"/>
  <c r="L78" i="7"/>
  <c r="R79" i="7"/>
  <c r="K81" i="7"/>
  <c r="Q198" i="7"/>
  <c r="N175" i="7"/>
  <c r="M175" i="7"/>
  <c r="L175" i="7"/>
  <c r="K175" i="7"/>
  <c r="T175" i="7"/>
  <c r="S175" i="7"/>
  <c r="Q175" i="7"/>
  <c r="R175" i="7"/>
  <c r="K194" i="7"/>
  <c r="O187" i="7"/>
  <c r="T73" i="7"/>
  <c r="M78" i="7"/>
  <c r="O175" i="7"/>
  <c r="O147" i="7"/>
  <c r="N147" i="7"/>
  <c r="K147" i="7"/>
  <c r="T147" i="7"/>
  <c r="S147" i="7"/>
  <c r="R147" i="7"/>
  <c r="Q147" i="7"/>
  <c r="P147" i="7"/>
  <c r="M147" i="7"/>
  <c r="O81" i="7"/>
  <c r="N81" i="7"/>
  <c r="S53" i="7"/>
  <c r="R53" i="7"/>
  <c r="P187" i="7"/>
  <c r="N78" i="7"/>
  <c r="T79" i="7"/>
  <c r="M81" i="7"/>
  <c r="N167" i="7"/>
  <c r="L167" i="7"/>
  <c r="K167" i="7"/>
  <c r="S167" i="7"/>
  <c r="Q167" i="7"/>
  <c r="R167" i="7"/>
  <c r="N171" i="7"/>
  <c r="M171" i="7"/>
  <c r="L171" i="7"/>
  <c r="K171" i="7"/>
  <c r="S171" i="7"/>
  <c r="R171" i="7"/>
  <c r="P175" i="7"/>
  <c r="K53" i="7"/>
  <c r="Q187" i="7"/>
  <c r="K71" i="7"/>
  <c r="R74" i="7"/>
  <c r="O78" i="7"/>
  <c r="P81" i="7"/>
  <c r="M167" i="7"/>
  <c r="O171" i="7"/>
  <c r="R135" i="7"/>
  <c r="Q135" i="7"/>
  <c r="P135" i="7"/>
  <c r="O135" i="7"/>
  <c r="M135" i="7"/>
  <c r="L135" i="7"/>
  <c r="K135" i="7"/>
  <c r="K124" i="7"/>
  <c r="Q124" i="7"/>
  <c r="O124" i="7"/>
  <c r="T124" i="7"/>
  <c r="S124" i="7"/>
  <c r="R124" i="7"/>
  <c r="P124" i="7"/>
  <c r="N124" i="7"/>
  <c r="L124" i="7"/>
  <c r="M124" i="7"/>
  <c r="P78" i="7"/>
  <c r="Q81" i="7"/>
  <c r="O77" i="7"/>
  <c r="N77" i="7"/>
  <c r="N50" i="7"/>
  <c r="M53" i="7"/>
  <c r="M71" i="7"/>
  <c r="L74" i="7"/>
  <c r="K77" i="7"/>
  <c r="Q78" i="7"/>
  <c r="R81" i="7"/>
  <c r="P167" i="7"/>
  <c r="Q171" i="7"/>
  <c r="S135" i="7"/>
  <c r="S54" i="7"/>
  <c r="M54" i="7"/>
  <c r="L54" i="7"/>
  <c r="K54" i="7"/>
  <c r="T54" i="7"/>
  <c r="Q54" i="7"/>
  <c r="P54" i="7"/>
  <c r="N54" i="7"/>
  <c r="O54" i="7"/>
  <c r="T78" i="7"/>
  <c r="S177" i="7"/>
  <c r="R177" i="7"/>
  <c r="Q177" i="7"/>
  <c r="P177" i="7"/>
  <c r="O177" i="7"/>
  <c r="N177" i="7"/>
  <c r="T177" i="7"/>
  <c r="M177" i="7"/>
  <c r="L177" i="7"/>
  <c r="O151" i="7"/>
  <c r="M151" i="7"/>
  <c r="N151" i="7"/>
  <c r="O53" i="7"/>
  <c r="O71" i="7"/>
  <c r="N74" i="7"/>
  <c r="M77" i="7"/>
  <c r="T81" i="7"/>
  <c r="K151" i="7"/>
  <c r="R172" i="7"/>
  <c r="Q172" i="7"/>
  <c r="P172" i="7"/>
  <c r="O172" i="7"/>
  <c r="M172" i="7"/>
  <c r="L172" i="7"/>
  <c r="R192" i="7"/>
  <c r="Q192" i="7"/>
  <c r="O192" i="7"/>
  <c r="T192" i="7"/>
  <c r="P192" i="7"/>
  <c r="N192" i="7"/>
  <c r="M192" i="7"/>
  <c r="K192" i="7"/>
  <c r="L192" i="7"/>
  <c r="K177" i="7"/>
  <c r="L151" i="7"/>
  <c r="R168" i="7"/>
  <c r="P168" i="7"/>
  <c r="O168" i="7"/>
  <c r="M168" i="7"/>
  <c r="N11" i="7"/>
  <c r="M11" i="7"/>
  <c r="L11" i="7"/>
  <c r="K11" i="7"/>
  <c r="T11" i="7"/>
  <c r="R11" i="7"/>
  <c r="Q11" i="7"/>
  <c r="T21" i="7"/>
  <c r="R21" i="7"/>
  <c r="Q21" i="7"/>
  <c r="P21" i="7"/>
  <c r="O21" i="7"/>
  <c r="N21" i="7"/>
  <c r="M21" i="7"/>
  <c r="L21" i="7"/>
  <c r="K21" i="7"/>
  <c r="O73" i="7"/>
  <c r="N73" i="7"/>
  <c r="K79" i="7"/>
  <c r="P151" i="7"/>
  <c r="O83" i="7"/>
  <c r="N83" i="7"/>
  <c r="M83" i="7"/>
  <c r="L83" i="7"/>
  <c r="K83" i="7"/>
  <c r="T83" i="7"/>
  <c r="Q83" i="7"/>
  <c r="P83" i="7"/>
  <c r="R70" i="7"/>
  <c r="R77" i="7"/>
  <c r="L79" i="7"/>
  <c r="Q151" i="7"/>
  <c r="O161" i="7"/>
  <c r="Q161" i="7"/>
  <c r="P161" i="7"/>
  <c r="N161" i="7"/>
  <c r="M161" i="7"/>
  <c r="L161" i="7"/>
  <c r="K161" i="7"/>
  <c r="T161" i="7"/>
  <c r="S161" i="7"/>
  <c r="M70" i="7"/>
  <c r="R151" i="7"/>
  <c r="O52" i="7"/>
  <c r="N52" i="7"/>
  <c r="K52" i="7"/>
  <c r="K70" i="7"/>
  <c r="L52" i="7"/>
  <c r="L70" i="7"/>
  <c r="M79" i="7"/>
  <c r="P52" i="7"/>
  <c r="N79" i="7"/>
  <c r="K73" i="7"/>
  <c r="M52" i="7"/>
  <c r="L73" i="7"/>
  <c r="N70" i="7"/>
  <c r="M73" i="7"/>
  <c r="T77" i="7"/>
  <c r="S151" i="7"/>
  <c r="Q52" i="7"/>
  <c r="O70" i="7"/>
  <c r="P73" i="7"/>
  <c r="T151" i="7"/>
  <c r="S168" i="7"/>
  <c r="Q15" i="7"/>
  <c r="N166" i="7"/>
  <c r="N170" i="7"/>
  <c r="N174" i="7"/>
  <c r="N137" i="7"/>
  <c r="N10" i="7"/>
  <c r="N14" i="7"/>
  <c r="R15" i="7"/>
  <c r="N18" i="7"/>
  <c r="R122" i="7"/>
  <c r="Q127" i="7"/>
  <c r="M96" i="7"/>
  <c r="K96" i="7"/>
  <c r="T97" i="7"/>
  <c r="T99" i="7"/>
  <c r="S101" i="7"/>
  <c r="R103" i="7"/>
  <c r="R105" i="7"/>
  <c r="P107" i="7"/>
  <c r="R109" i="7"/>
  <c r="R111" i="7"/>
  <c r="T113" i="7"/>
  <c r="T38" i="7"/>
  <c r="M166" i="7"/>
  <c r="M170" i="7"/>
  <c r="O166" i="7"/>
  <c r="O170" i="7"/>
  <c r="O174" i="7"/>
  <c r="T19" i="7"/>
  <c r="S122" i="7"/>
  <c r="K126" i="7"/>
  <c r="R127" i="7"/>
  <c r="L96" i="7"/>
  <c r="O41" i="7"/>
  <c r="N41" i="7"/>
  <c r="M41" i="7"/>
  <c r="K41" i="7"/>
  <c r="T41" i="7"/>
  <c r="T22" i="7"/>
  <c r="N22" i="7"/>
  <c r="M22" i="7"/>
  <c r="L22" i="7"/>
  <c r="K22" i="7"/>
  <c r="Q30" i="7"/>
  <c r="K30" i="7"/>
  <c r="T30" i="7"/>
  <c r="R30" i="7"/>
  <c r="P30" i="7"/>
  <c r="O30" i="7"/>
  <c r="N30" i="7"/>
  <c r="M30" i="7"/>
  <c r="L30" i="7"/>
  <c r="S215" i="7"/>
  <c r="Q215" i="7"/>
  <c r="T15" i="7"/>
  <c r="T122" i="7"/>
  <c r="S127" i="7"/>
  <c r="O98" i="7"/>
  <c r="M98" i="7"/>
  <c r="K98" i="7"/>
  <c r="S98" i="7"/>
  <c r="S100" i="7"/>
  <c r="M100" i="7"/>
  <c r="K100" i="7"/>
  <c r="M39" i="7"/>
  <c r="L39" i="7"/>
  <c r="K39" i="7"/>
  <c r="S57" i="7"/>
  <c r="Q57" i="7"/>
  <c r="P57" i="7"/>
  <c r="O57" i="7"/>
  <c r="N57" i="7"/>
  <c r="T127" i="7"/>
  <c r="O102" i="7"/>
  <c r="M102" i="7"/>
  <c r="K102" i="7"/>
  <c r="S102" i="7"/>
  <c r="S104" i="7"/>
  <c r="M104" i="7"/>
  <c r="K104" i="7"/>
  <c r="S112" i="7"/>
  <c r="M112" i="7"/>
  <c r="L112" i="7"/>
  <c r="K112" i="7"/>
  <c r="Q84" i="7"/>
  <c r="P84" i="7"/>
  <c r="O84" i="7"/>
  <c r="K20" i="7"/>
  <c r="M123" i="7"/>
  <c r="K123" i="7"/>
  <c r="O106" i="7"/>
  <c r="M106" i="7"/>
  <c r="K106" i="7"/>
  <c r="S106" i="7"/>
  <c r="S108" i="7"/>
  <c r="M108" i="7"/>
  <c r="K108" i="7"/>
  <c r="O110" i="7"/>
  <c r="M110" i="7"/>
  <c r="K110" i="7"/>
  <c r="T110" i="7"/>
  <c r="S110" i="7"/>
  <c r="N112" i="7"/>
  <c r="K84" i="7"/>
  <c r="O60" i="7"/>
  <c r="K60" i="7"/>
  <c r="Q60" i="7"/>
  <c r="P60" i="7"/>
  <c r="N60" i="7"/>
  <c r="M60" i="7"/>
  <c r="K12" i="7"/>
  <c r="K16" i="7"/>
  <c r="L20" i="7"/>
  <c r="L108" i="7"/>
  <c r="L110" i="7"/>
  <c r="O112" i="7"/>
  <c r="O37" i="7"/>
  <c r="N37" i="7"/>
  <c r="M37" i="7"/>
  <c r="K37" i="7"/>
  <c r="T37" i="7"/>
  <c r="P27" i="7"/>
  <c r="O27" i="7"/>
  <c r="N27" i="7"/>
  <c r="M27" i="7"/>
  <c r="L27" i="7"/>
  <c r="K27" i="7"/>
  <c r="T27" i="7"/>
  <c r="L12" i="7"/>
  <c r="L16" i="7"/>
  <c r="M20" i="7"/>
  <c r="N123" i="7"/>
  <c r="S130" i="7"/>
  <c r="Q130" i="7"/>
  <c r="P102" i="7"/>
  <c r="O104" i="7"/>
  <c r="N106" i="7"/>
  <c r="N108" i="7"/>
  <c r="N110" i="7"/>
  <c r="P112" i="7"/>
  <c r="M35" i="7"/>
  <c r="L35" i="7"/>
  <c r="K35" i="7"/>
  <c r="L37" i="7"/>
  <c r="R42" i="7"/>
  <c r="Q42" i="7"/>
  <c r="O42" i="7"/>
  <c r="M84" i="7"/>
  <c r="S156" i="7"/>
  <c r="R156" i="7"/>
  <c r="Q156" i="7"/>
  <c r="P156" i="7"/>
  <c r="O156" i="7"/>
  <c r="N156" i="7"/>
  <c r="Q27" i="7"/>
  <c r="M12" i="7"/>
  <c r="M16" i="7"/>
  <c r="N20" i="7"/>
  <c r="O123" i="7"/>
  <c r="O125" i="7"/>
  <c r="S125" i="7"/>
  <c r="K130" i="7"/>
  <c r="Q102" i="7"/>
  <c r="P104" i="7"/>
  <c r="P106" i="7"/>
  <c r="O108" i="7"/>
  <c r="P110" i="7"/>
  <c r="Q112" i="7"/>
  <c r="P37" i="7"/>
  <c r="N84" i="7"/>
  <c r="O20" i="7"/>
  <c r="P123" i="7"/>
  <c r="L130" i="7"/>
  <c r="T98" i="7"/>
  <c r="R100" i="7"/>
  <c r="R102" i="7"/>
  <c r="Q104" i="7"/>
  <c r="Q106" i="7"/>
  <c r="P108" i="7"/>
  <c r="Q110" i="7"/>
  <c r="R112" i="7"/>
  <c r="O35" i="7"/>
  <c r="Q37" i="7"/>
  <c r="L42" i="7"/>
  <c r="S158" i="7"/>
  <c r="Q158" i="7"/>
  <c r="P158" i="7"/>
  <c r="O158" i="7"/>
  <c r="N158" i="7"/>
  <c r="S163" i="7"/>
  <c r="Q163" i="7"/>
  <c r="P163" i="7"/>
  <c r="O163" i="7"/>
  <c r="N163" i="7"/>
  <c r="M163" i="7"/>
  <c r="L163" i="7"/>
  <c r="K163" i="7"/>
  <c r="O12" i="7"/>
  <c r="K15" i="7"/>
  <c r="O16" i="7"/>
  <c r="K19" i="7"/>
  <c r="P20" i="7"/>
  <c r="K122" i="7"/>
  <c r="Q123" i="7"/>
  <c r="L125" i="7"/>
  <c r="M130" i="7"/>
  <c r="K97" i="7"/>
  <c r="Q97" i="7"/>
  <c r="O97" i="7"/>
  <c r="S99" i="7"/>
  <c r="Q99" i="7"/>
  <c r="O99" i="7"/>
  <c r="T100" i="7"/>
  <c r="T102" i="7"/>
  <c r="R104" i="7"/>
  <c r="R106" i="7"/>
  <c r="Q108" i="7"/>
  <c r="R110" i="7"/>
  <c r="T112" i="7"/>
  <c r="Q199" i="7"/>
  <c r="P35" i="7"/>
  <c r="R37" i="7"/>
  <c r="M42" i="7"/>
  <c r="T84" i="7"/>
  <c r="M156" i="7"/>
  <c r="K158" i="7"/>
  <c r="R163" i="7"/>
  <c r="P12" i="7"/>
  <c r="L15" i="7"/>
  <c r="P16" i="7"/>
  <c r="L19" i="7"/>
  <c r="R20" i="7"/>
  <c r="L122" i="7"/>
  <c r="R123" i="7"/>
  <c r="M125" i="7"/>
  <c r="N130" i="7"/>
  <c r="K101" i="7"/>
  <c r="Q101" i="7"/>
  <c r="O101" i="7"/>
  <c r="S103" i="7"/>
  <c r="Q103" i="7"/>
  <c r="O103" i="7"/>
  <c r="T104" i="7"/>
  <c r="T106" i="7"/>
  <c r="R108" i="7"/>
  <c r="S111" i="7"/>
  <c r="Q111" i="7"/>
  <c r="O111" i="7"/>
  <c r="K113" i="7"/>
  <c r="Q113" i="7"/>
  <c r="P113" i="7"/>
  <c r="O113" i="7"/>
  <c r="Q35" i="7"/>
  <c r="R38" i="7"/>
  <c r="Q38" i="7"/>
  <c r="O38" i="7"/>
  <c r="N42" i="7"/>
  <c r="O87" i="7"/>
  <c r="N87" i="7"/>
  <c r="M87" i="7"/>
  <c r="L87" i="7"/>
  <c r="K87" i="7"/>
  <c r="T87" i="7"/>
  <c r="T156" i="7"/>
  <c r="L158" i="7"/>
  <c r="T163" i="7"/>
  <c r="Q12" i="7"/>
  <c r="M15" i="7"/>
  <c r="Q16" i="7"/>
  <c r="M127" i="7"/>
  <c r="K127" i="7"/>
  <c r="K103" i="7"/>
  <c r="K105" i="7"/>
  <c r="Q105" i="7"/>
  <c r="O105" i="7"/>
  <c r="S107" i="7"/>
  <c r="Q107" i="7"/>
  <c r="O107" i="7"/>
  <c r="T108" i="7"/>
  <c r="K111" i="7"/>
  <c r="L113" i="7"/>
  <c r="R35" i="7"/>
  <c r="K38" i="7"/>
  <c r="P42" i="7"/>
  <c r="T85" i="7"/>
  <c r="M85" i="7"/>
  <c r="L85" i="7"/>
  <c r="K85" i="7"/>
  <c r="M158" i="7"/>
  <c r="O19" i="7"/>
  <c r="T20" i="7"/>
  <c r="T123" i="7"/>
  <c r="P125" i="7"/>
  <c r="L127" i="7"/>
  <c r="P130" i="7"/>
  <c r="N97" i="7"/>
  <c r="M99" i="7"/>
  <c r="M101" i="7"/>
  <c r="L103" i="7"/>
  <c r="K109" i="7"/>
  <c r="Q109" i="7"/>
  <c r="P109" i="7"/>
  <c r="O109" i="7"/>
  <c r="L111" i="7"/>
  <c r="M113" i="7"/>
  <c r="T35" i="7"/>
  <c r="L38" i="7"/>
  <c r="T42" i="7"/>
  <c r="N85" i="7"/>
  <c r="T67" i="7"/>
  <c r="O115" i="7"/>
  <c r="K115" i="7"/>
  <c r="O165" i="7"/>
  <c r="N165" i="7"/>
  <c r="K165" i="7"/>
  <c r="M186" i="7"/>
  <c r="S186" i="7"/>
  <c r="O186" i="7"/>
  <c r="O36" i="7"/>
  <c r="O40" i="7"/>
  <c r="O82" i="7"/>
  <c r="O86" i="7"/>
  <c r="S155" i="7"/>
  <c r="K157" i="7"/>
  <c r="O162" i="7"/>
  <c r="S176" i="7"/>
  <c r="K178" i="7"/>
  <c r="O179" i="7"/>
  <c r="S180" i="7"/>
  <c r="S56" i="7"/>
  <c r="K58" i="7"/>
  <c r="O181" i="7"/>
  <c r="S141" i="7"/>
  <c r="K159" i="7"/>
  <c r="P160" i="7"/>
  <c r="Q23" i="7"/>
  <c r="O26" i="7"/>
  <c r="O63" i="7"/>
  <c r="O66" i="7"/>
  <c r="P69" i="7"/>
  <c r="Q44" i="7"/>
  <c r="Q131" i="7"/>
  <c r="Q134" i="7"/>
  <c r="L115" i="7"/>
  <c r="N45" i="7"/>
  <c r="Q48" i="7"/>
  <c r="T90" i="7"/>
  <c r="P92" i="7"/>
  <c r="L165" i="7"/>
  <c r="K186" i="7"/>
  <c r="T145" i="7"/>
  <c r="T33" i="7"/>
  <c r="S227" i="7"/>
  <c r="Q227" i="7"/>
  <c r="S230" i="7"/>
  <c r="Q230" i="7"/>
  <c r="P36" i="7"/>
  <c r="P40" i="7"/>
  <c r="P82" i="7"/>
  <c r="P86" i="7"/>
  <c r="T155" i="7"/>
  <c r="L157" i="7"/>
  <c r="P162" i="7"/>
  <c r="T176" i="7"/>
  <c r="L178" i="7"/>
  <c r="P179" i="7"/>
  <c r="T180" i="7"/>
  <c r="T56" i="7"/>
  <c r="L58" i="7"/>
  <c r="P181" i="7"/>
  <c r="T141" i="7"/>
  <c r="L159" i="7"/>
  <c r="Q160" i="7"/>
  <c r="P26" i="7"/>
  <c r="P63" i="7"/>
  <c r="S65" i="7"/>
  <c r="O65" i="7"/>
  <c r="P66" i="7"/>
  <c r="O68" i="7"/>
  <c r="K68" i="7"/>
  <c r="Q69" i="7"/>
  <c r="M115" i="7"/>
  <c r="O45" i="7"/>
  <c r="R92" i="7"/>
  <c r="M165" i="7"/>
  <c r="Q183" i="7"/>
  <c r="S183" i="7"/>
  <c r="L186" i="7"/>
  <c r="Q219" i="7"/>
  <c r="Q36" i="7"/>
  <c r="Q40" i="7"/>
  <c r="Q82" i="7"/>
  <c r="Q86" i="7"/>
  <c r="M157" i="7"/>
  <c r="Q162" i="7"/>
  <c r="M178" i="7"/>
  <c r="Q179" i="7"/>
  <c r="M58" i="7"/>
  <c r="Q181" i="7"/>
  <c r="M159" i="7"/>
  <c r="K28" i="7"/>
  <c r="L25" i="7"/>
  <c r="Q26" i="7"/>
  <c r="K62" i="7"/>
  <c r="Q63" i="7"/>
  <c r="K65" i="7"/>
  <c r="Q66" i="7"/>
  <c r="L68" i="7"/>
  <c r="S131" i="7"/>
  <c r="T134" i="7"/>
  <c r="N115" i="7"/>
  <c r="P45" i="7"/>
  <c r="O47" i="7"/>
  <c r="N47" i="7"/>
  <c r="K47" i="7"/>
  <c r="M91" i="7"/>
  <c r="R91" i="7"/>
  <c r="O91" i="7"/>
  <c r="P165" i="7"/>
  <c r="K183" i="7"/>
  <c r="N186" i="7"/>
  <c r="O32" i="7"/>
  <c r="N32" i="7"/>
  <c r="K32" i="7"/>
  <c r="Q34" i="7"/>
  <c r="K34" i="7"/>
  <c r="Q207" i="7"/>
  <c r="Q222" i="7"/>
  <c r="Q88" i="7"/>
  <c r="S235" i="7"/>
  <c r="Q235" i="7"/>
  <c r="S238" i="7"/>
  <c r="Q238" i="7"/>
  <c r="Q205" i="7"/>
  <c r="S205" i="7"/>
  <c r="M114" i="7"/>
  <c r="M117" i="7"/>
  <c r="L88" i="7"/>
  <c r="O185" i="7"/>
  <c r="N185" i="7"/>
  <c r="K185" i="7"/>
  <c r="M29" i="7"/>
  <c r="R29" i="7"/>
  <c r="O29" i="7"/>
  <c r="S223" i="7"/>
  <c r="Q223" i="7"/>
  <c r="S226" i="7"/>
  <c r="Q226" i="7"/>
  <c r="R157" i="7"/>
  <c r="R178" i="7"/>
  <c r="S61" i="7"/>
  <c r="O61" i="7"/>
  <c r="O64" i="7"/>
  <c r="K64" i="7"/>
  <c r="L67" i="7"/>
  <c r="N114" i="7"/>
  <c r="T115" i="7"/>
  <c r="N117" i="7"/>
  <c r="M88" i="7"/>
  <c r="L185" i="7"/>
  <c r="K29" i="7"/>
  <c r="K155" i="7"/>
  <c r="S157" i="7"/>
  <c r="K176" i="7"/>
  <c r="S178" i="7"/>
  <c r="K180" i="7"/>
  <c r="K56" i="7"/>
  <c r="S58" i="7"/>
  <c r="K141" i="7"/>
  <c r="S159" i="7"/>
  <c r="K61" i="7"/>
  <c r="L64" i="7"/>
  <c r="M67" i="7"/>
  <c r="O114" i="7"/>
  <c r="O117" i="7"/>
  <c r="N88" i="7"/>
  <c r="M182" i="7"/>
  <c r="S182" i="7"/>
  <c r="O182" i="7"/>
  <c r="M185" i="7"/>
  <c r="Q145" i="7"/>
  <c r="S145" i="7"/>
  <c r="L29" i="7"/>
  <c r="S243" i="7"/>
  <c r="Q243" i="7"/>
  <c r="S246" i="7"/>
  <c r="Q246" i="7"/>
  <c r="L155" i="7"/>
  <c r="T157" i="7"/>
  <c r="L176" i="7"/>
  <c r="T178" i="7"/>
  <c r="L180" i="7"/>
  <c r="L56" i="7"/>
  <c r="L141" i="7"/>
  <c r="N67" i="7"/>
  <c r="P114" i="7"/>
  <c r="S116" i="7"/>
  <c r="O116" i="7"/>
  <c r="P117" i="7"/>
  <c r="O119" i="7"/>
  <c r="N119" i="7"/>
  <c r="K119" i="7"/>
  <c r="O88" i="7"/>
  <c r="O90" i="7"/>
  <c r="N90" i="7"/>
  <c r="K90" i="7"/>
  <c r="P185" i="7"/>
  <c r="N29" i="7"/>
  <c r="M155" i="7"/>
  <c r="M176" i="7"/>
  <c r="M180" i="7"/>
  <c r="M56" i="7"/>
  <c r="M141" i="7"/>
  <c r="K23" i="7"/>
  <c r="M61" i="7"/>
  <c r="N64" i="7"/>
  <c r="O67" i="7"/>
  <c r="K134" i="7"/>
  <c r="Q114" i="7"/>
  <c r="K116" i="7"/>
  <c r="Q117" i="7"/>
  <c r="L119" i="7"/>
  <c r="P88" i="7"/>
  <c r="L90" i="7"/>
  <c r="Q92" i="7"/>
  <c r="L182" i="7"/>
  <c r="Q185" i="7"/>
  <c r="L145" i="7"/>
  <c r="P29" i="7"/>
  <c r="M33" i="7"/>
  <c r="R33" i="7"/>
  <c r="O33" i="7"/>
  <c r="Q214" i="7"/>
  <c r="S231" i="7"/>
  <c r="Q231" i="7"/>
  <c r="S234" i="7"/>
  <c r="Q234" i="7"/>
  <c r="N155" i="7"/>
  <c r="N176" i="7"/>
  <c r="N180" i="7"/>
  <c r="N56" i="7"/>
  <c r="N141" i="7"/>
  <c r="L23" i="7"/>
  <c r="N61" i="7"/>
  <c r="P64" i="7"/>
  <c r="P67" i="7"/>
  <c r="S69" i="7"/>
  <c r="O69" i="7"/>
  <c r="O44" i="7"/>
  <c r="K44" i="7"/>
  <c r="L134" i="7"/>
  <c r="L116" i="7"/>
  <c r="M119" i="7"/>
  <c r="M48" i="7"/>
  <c r="O48" i="7"/>
  <c r="R88" i="7"/>
  <c r="M90" i="7"/>
  <c r="N182" i="7"/>
  <c r="M145" i="7"/>
  <c r="Q29" i="7"/>
  <c r="K33" i="7"/>
  <c r="L160" i="7"/>
  <c r="K26" i="7"/>
  <c r="P61" i="7"/>
  <c r="Q64" i="7"/>
  <c r="K66" i="7"/>
  <c r="Q67" i="7"/>
  <c r="K69" i="7"/>
  <c r="L44" i="7"/>
  <c r="M134" i="7"/>
  <c r="S114" i="7"/>
  <c r="M116" i="7"/>
  <c r="T117" i="7"/>
  <c r="P119" i="7"/>
  <c r="K48" i="7"/>
  <c r="T88" i="7"/>
  <c r="P90" i="7"/>
  <c r="P182" i="7"/>
  <c r="S185" i="7"/>
  <c r="N145" i="7"/>
  <c r="T29" i="7"/>
  <c r="S204" i="7"/>
  <c r="S212" i="7"/>
  <c r="S216" i="7"/>
  <c r="S220" i="7"/>
  <c r="S224" i="7"/>
  <c r="S228" i="7"/>
  <c r="S232" i="7"/>
  <c r="S236" i="7"/>
  <c r="S240" i="7"/>
  <c r="S244" i="7"/>
  <c r="S248" i="7"/>
  <c r="S252" i="7"/>
  <c r="S256" i="7"/>
  <c r="S260" i="7"/>
  <c r="S264" i="7"/>
  <c r="S268" i="7"/>
  <c r="S272" i="7"/>
  <c r="S276" i="7"/>
  <c r="S280" i="7"/>
  <c r="S284" i="7"/>
  <c r="S288" i="7"/>
  <c r="S292" i="7"/>
  <c r="S296" i="7"/>
  <c r="S300" i="7"/>
  <c r="S304" i="7"/>
  <c r="S308" i="7"/>
  <c r="S312" i="7"/>
  <c r="S316" i="7"/>
  <c r="S320" i="7"/>
  <c r="S324" i="7"/>
  <c r="S328" i="7"/>
  <c r="S332" i="7"/>
  <c r="S336" i="7"/>
  <c r="S340" i="7"/>
  <c r="Q247" i="7"/>
  <c r="Q251" i="7"/>
  <c r="Q255" i="7"/>
  <c r="Q259" i="7"/>
  <c r="Q263" i="7"/>
  <c r="Q267" i="7"/>
  <c r="Q271" i="7"/>
  <c r="Q275" i="7"/>
  <c r="Q279" i="7"/>
  <c r="Q283" i="7"/>
  <c r="Q287" i="7"/>
  <c r="Q291" i="7"/>
  <c r="Q295" i="7"/>
  <c r="Q299" i="7"/>
  <c r="Q303" i="7"/>
  <c r="Q307" i="7"/>
  <c r="Q311" i="7"/>
  <c r="Q315" i="7"/>
  <c r="Q319" i="7"/>
  <c r="Q323" i="7"/>
  <c r="Q339" i="7"/>
  <c r="Q250" i="7"/>
  <c r="Q254" i="7"/>
  <c r="Q258" i="7"/>
  <c r="Q262" i="7"/>
  <c r="Q266" i="7"/>
  <c r="Q270" i="7"/>
  <c r="Q274" i="7"/>
  <c r="Q278" i="7"/>
  <c r="Q282" i="7"/>
  <c r="Q286" i="7"/>
  <c r="Q290" i="7"/>
  <c r="Q294" i="7"/>
  <c r="Q298" i="7"/>
  <c r="Q302" i="7"/>
  <c r="Q306" i="7"/>
  <c r="Q310" i="7"/>
  <c r="Q314" i="7"/>
  <c r="Q318" i="7"/>
  <c r="Q322" i="7"/>
  <c r="Q326" i="7"/>
  <c r="Q338" i="7"/>
  <c r="W95" i="7" l="1"/>
  <c r="R95" i="7"/>
  <c r="O95" i="7"/>
  <c r="Q95" i="7"/>
  <c r="P95" i="7"/>
  <c r="N95" i="7"/>
  <c r="M95" i="7"/>
  <c r="L95" i="7"/>
  <c r="K95" i="7"/>
  <c r="T95" i="7"/>
  <c r="R121" i="7"/>
  <c r="T121" i="7"/>
  <c r="Q121" i="7"/>
  <c r="P121" i="7"/>
  <c r="N121" i="7"/>
  <c r="M121" i="7"/>
  <c r="L121" i="7"/>
  <c r="K121" i="7"/>
  <c r="W121" i="7"/>
  <c r="S121" i="7"/>
  <c r="O121" i="7"/>
  <c r="H154" i="7"/>
  <c r="J154" i="7" s="1"/>
  <c r="H152" i="7"/>
  <c r="J152" i="7" s="1"/>
  <c r="H153" i="7"/>
  <c r="J153" i="7" s="1"/>
  <c r="H193" i="7"/>
  <c r="J193" i="7" s="1"/>
  <c r="H195" i="7"/>
  <c r="J195" i="7" s="1"/>
  <c r="K193" i="7" l="1"/>
  <c r="M152" i="7"/>
  <c r="M154" i="7"/>
  <c r="R193" i="7"/>
  <c r="Q193" i="7"/>
  <c r="P193" i="7"/>
  <c r="O193" i="7"/>
  <c r="W193" i="7"/>
  <c r="T193" i="7"/>
  <c r="N193" i="7"/>
  <c r="L193" i="7"/>
  <c r="O153" i="7"/>
  <c r="W153" i="7"/>
  <c r="T153" i="7"/>
  <c r="S153" i="7"/>
  <c r="R153" i="7"/>
  <c r="M153" i="7"/>
  <c r="L153" i="7"/>
  <c r="K153" i="7"/>
  <c r="P153" i="7"/>
  <c r="Q153" i="7"/>
  <c r="N153" i="7"/>
  <c r="W152" i="7"/>
  <c r="R152" i="7"/>
  <c r="Q152" i="7"/>
  <c r="P152" i="7"/>
  <c r="O152" i="7"/>
  <c r="N152" i="7"/>
  <c r="L154" i="7"/>
  <c r="K154" i="7"/>
  <c r="W154" i="7"/>
  <c r="R154" i="7"/>
  <c r="T154" i="7"/>
  <c r="S154" i="7"/>
  <c r="R195" i="7"/>
  <c r="N195" i="7"/>
  <c r="T195" i="7"/>
  <c r="O195" i="7"/>
  <c r="W195" i="7"/>
  <c r="Q195" i="7"/>
  <c r="P195" i="7"/>
  <c r="K195" i="7"/>
  <c r="L195" i="7"/>
  <c r="M195" i="7"/>
  <c r="R408" i="7"/>
  <c r="R409" i="7"/>
  <c r="P148" i="7" l="1"/>
  <c r="T148" i="7"/>
  <c r="W148" i="7"/>
  <c r="M148" i="7"/>
  <c r="K148" i="7"/>
  <c r="L148" i="7"/>
  <c r="S148" i="7"/>
  <c r="Q148" i="7"/>
  <c r="R148" i="7"/>
  <c r="O148" i="7"/>
  <c r="N148" i="7"/>
  <c r="P149" i="7"/>
  <c r="M149" i="7"/>
  <c r="L149" i="7"/>
  <c r="K149" i="7"/>
  <c r="W149" i="7"/>
  <c r="S149" i="7"/>
  <c r="R149" i="7"/>
  <c r="T149" i="7"/>
  <c r="O149" i="7"/>
  <c r="N149" i="7"/>
  <c r="Q149" i="7"/>
  <c r="S152" i="7"/>
  <c r="T189" i="7"/>
  <c r="R189" i="7"/>
  <c r="Q189" i="7"/>
  <c r="M189" i="7"/>
  <c r="K189" i="7"/>
  <c r="W189" i="7"/>
  <c r="P189" i="7"/>
  <c r="L189" i="7"/>
  <c r="O189" i="7"/>
  <c r="N189" i="7"/>
  <c r="T150" i="7"/>
  <c r="S150" i="7"/>
  <c r="R150" i="7"/>
  <c r="Q150" i="7"/>
  <c r="P150" i="7"/>
  <c r="O150" i="7"/>
  <c r="W150" i="7"/>
  <c r="N150" i="7"/>
  <c r="M150" i="7"/>
  <c r="L150" i="7"/>
  <c r="K150" i="7"/>
  <c r="K152" i="7"/>
  <c r="O154" i="7"/>
  <c r="P154" i="7"/>
  <c r="N154" i="7"/>
  <c r="L152" i="7"/>
  <c r="M193" i="7"/>
  <c r="R191" i="7"/>
  <c r="W191" i="7"/>
  <c r="L191" i="7"/>
  <c r="Q191" i="7"/>
  <c r="O191" i="7"/>
  <c r="N191" i="7"/>
  <c r="M191" i="7"/>
  <c r="P191" i="7"/>
  <c r="K191" i="7"/>
  <c r="T191" i="7"/>
  <c r="T152" i="7"/>
  <c r="Q154" i="7"/>
  <c r="Q18" i="8"/>
  <c r="S49" i="7" l="1"/>
  <c r="Q409" i="7"/>
  <c r="Q408" i="7"/>
  <c r="Q404" i="7"/>
  <c r="Q403" i="7"/>
  <c r="Q402" i="7"/>
  <c r="Q399" i="7"/>
  <c r="Q397" i="7"/>
  <c r="Q396" i="7"/>
  <c r="Q17" i="8"/>
  <c r="Q16" i="8"/>
  <c r="Q15" i="8"/>
  <c r="Q14" i="8"/>
  <c r="Q13" i="8"/>
  <c r="Q12" i="8"/>
  <c r="Q11" i="8"/>
  <c r="Q10" i="8"/>
  <c r="Q9" i="8"/>
  <c r="Q8" i="8"/>
  <c r="Q7" i="8"/>
  <c r="Q6" i="8"/>
  <c r="Q5" i="8"/>
  <c r="Q4" i="8"/>
  <c r="H203" i="7"/>
  <c r="N49" i="7" l="1"/>
  <c r="Q49" i="7"/>
  <c r="M49" i="7"/>
  <c r="O49" i="7"/>
  <c r="P49" i="7"/>
  <c r="R49" i="7"/>
  <c r="K49" i="7"/>
  <c r="L49" i="7"/>
  <c r="H144" i="7"/>
  <c r="J144" i="7" s="1"/>
  <c r="H143" i="7"/>
  <c r="J143" i="7" s="1"/>
  <c r="H142" i="7"/>
  <c r="J142" i="7" s="1"/>
  <c r="W142" i="7" l="1"/>
  <c r="N143" i="7"/>
  <c r="W143" i="7"/>
  <c r="Q143" i="7"/>
  <c r="R143" i="7"/>
  <c r="P143" i="7"/>
  <c r="L143" i="7"/>
  <c r="K143" i="7"/>
  <c r="M143" i="7"/>
  <c r="O143" i="7"/>
  <c r="S143" i="7"/>
  <c r="T143" i="7"/>
  <c r="T142" i="7"/>
  <c r="S142" i="7"/>
  <c r="Q142" i="7"/>
  <c r="K142" i="7"/>
  <c r="M142" i="7"/>
  <c r="L142" i="7"/>
  <c r="O142" i="7"/>
  <c r="N142" i="7"/>
  <c r="M144" i="7"/>
  <c r="L144" i="7"/>
  <c r="R144" i="7"/>
  <c r="W144" i="7"/>
  <c r="T144" i="7"/>
  <c r="S144" i="7"/>
  <c r="Q144" i="7"/>
  <c r="P144" i="7"/>
  <c r="N144" i="7"/>
  <c r="K144" i="7"/>
  <c r="O144" i="7"/>
  <c r="V4" i="7"/>
  <c r="W139" i="7" l="1"/>
  <c r="T139" i="7"/>
  <c r="S139" i="7"/>
  <c r="N139" i="7"/>
  <c r="R139" i="7"/>
  <c r="O139" i="7"/>
  <c r="M139" i="7"/>
  <c r="P139" i="7"/>
  <c r="L139" i="7"/>
  <c r="K139" i="7"/>
  <c r="Q139" i="7"/>
  <c r="W138" i="7"/>
  <c r="P138" i="7"/>
  <c r="M138" i="7"/>
  <c r="L138" i="7"/>
  <c r="K138" i="7"/>
  <c r="T138" i="7"/>
  <c r="S138" i="7"/>
  <c r="R138" i="7"/>
  <c r="Q138" i="7"/>
  <c r="N138" i="7"/>
  <c r="O138" i="7"/>
  <c r="P142" i="7"/>
  <c r="O140" i="7"/>
  <c r="N140" i="7"/>
  <c r="P140" i="7"/>
  <c r="M140" i="7"/>
  <c r="W140" i="7"/>
  <c r="L140" i="7"/>
  <c r="K140" i="7"/>
  <c r="T140" i="7"/>
  <c r="S140" i="7"/>
  <c r="R140" i="7"/>
  <c r="Q140" i="7"/>
  <c r="R142" i="7"/>
  <c r="H133" i="7"/>
  <c r="J133" i="7" s="1"/>
  <c r="H132" i="7"/>
  <c r="J132" i="7" s="1"/>
  <c r="H24" i="7"/>
  <c r="J24" i="7" s="1"/>
  <c r="Q132" i="7" l="1"/>
  <c r="R24" i="7"/>
  <c r="O24" i="7"/>
  <c r="P24" i="7"/>
  <c r="L24" i="7"/>
  <c r="Q24" i="7"/>
  <c r="M24" i="7"/>
  <c r="K24" i="7"/>
  <c r="N24" i="7"/>
  <c r="W24" i="7"/>
  <c r="T24" i="7"/>
  <c r="W132" i="7"/>
  <c r="R132" i="7"/>
  <c r="N132" i="7"/>
  <c r="M132" i="7"/>
  <c r="L132" i="7"/>
  <c r="T132" i="7"/>
  <c r="O132" i="7"/>
  <c r="K132" i="7"/>
  <c r="S132" i="7"/>
  <c r="W133" i="7"/>
  <c r="Q133" i="7"/>
  <c r="P133" i="7"/>
  <c r="N133" i="7"/>
  <c r="R133" i="7"/>
  <c r="L133" i="7"/>
  <c r="T133" i="7"/>
  <c r="K133" i="7"/>
  <c r="M133" i="7"/>
  <c r="S133" i="7"/>
  <c r="O133" i="7"/>
  <c r="H59" i="7"/>
  <c r="J59" i="7" s="1"/>
  <c r="H55" i="7"/>
  <c r="J55" i="7" s="1"/>
  <c r="W128" i="7" l="1"/>
  <c r="S128" i="7"/>
  <c r="K128" i="7"/>
  <c r="Q128" i="7"/>
  <c r="O128" i="7"/>
  <c r="N128" i="7"/>
  <c r="P128" i="7"/>
  <c r="M128" i="7"/>
  <c r="L128" i="7"/>
  <c r="T128" i="7"/>
  <c r="R128" i="7"/>
  <c r="P132" i="7"/>
  <c r="W129" i="7"/>
  <c r="O129" i="7"/>
  <c r="M129" i="7"/>
  <c r="S129" i="7"/>
  <c r="T129" i="7"/>
  <c r="R129" i="7"/>
  <c r="Q129" i="7"/>
  <c r="P129" i="7"/>
  <c r="N129" i="7"/>
  <c r="L129" i="7"/>
  <c r="K129" i="7"/>
  <c r="R55" i="7"/>
  <c r="T55" i="7"/>
  <c r="S55" i="7"/>
  <c r="N55" i="7"/>
  <c r="M55" i="7"/>
  <c r="L55" i="7"/>
  <c r="K55" i="7"/>
  <c r="W55" i="7"/>
  <c r="P55" i="7"/>
  <c r="O55" i="7"/>
  <c r="Q55" i="7"/>
  <c r="R59" i="7"/>
  <c r="T59" i="7"/>
  <c r="S59" i="7"/>
  <c r="N59" i="7"/>
  <c r="M59" i="7"/>
  <c r="L59" i="7"/>
  <c r="K59" i="7"/>
  <c r="W59" i="7"/>
  <c r="P59" i="7"/>
  <c r="O59" i="7"/>
  <c r="Q59" i="7"/>
  <c r="U4" i="7"/>
  <c r="J4" i="7"/>
  <c r="N51" i="7" l="1"/>
  <c r="M51" i="7"/>
  <c r="L51" i="7"/>
  <c r="K51" i="7"/>
  <c r="K4" i="7" s="1"/>
  <c r="T51" i="7"/>
  <c r="T4" i="7" s="1"/>
  <c r="P51" i="7"/>
  <c r="P4" i="7" s="1"/>
  <c r="S51" i="7"/>
  <c r="R51" i="7"/>
  <c r="R4" i="7" s="1"/>
  <c r="O51" i="7"/>
  <c r="O4" i="7" s="1"/>
  <c r="W51" i="7"/>
  <c r="W4" i="7" s="1"/>
  <c r="Q51" i="7"/>
  <c r="Q4" i="7" s="1"/>
  <c r="S4" i="7"/>
  <c r="N4" i="7"/>
  <c r="L4" i="7"/>
  <c r="M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Bente Kristine Kristiansen</author>
    <author>Bente Kristiansen</author>
    <author>tc={87245FF8-D8A1-487D-87E4-E32A0BE33D2B}</author>
  </authors>
  <commentList>
    <comment ref="G162" authorId="0" shapeId="0" xr:uid="{00000000-0006-0000-0000-000004000000}">
      <text>
        <r>
          <rPr>
            <b/>
            <sz val="9"/>
            <color indexed="81"/>
            <rFont val="Tahoma"/>
            <family val="2"/>
          </rPr>
          <t>Bente Kristine Kristiansen:</t>
        </r>
        <r>
          <rPr>
            <sz val="9"/>
            <color indexed="81"/>
            <rFont val="Tahoma"/>
            <family val="2"/>
          </rPr>
          <t xml:space="preserve">
Samordnes med Viken eller Gjøvikreg?</t>
        </r>
      </text>
    </comment>
    <comment ref="D165" authorId="1" shapeId="0" xr:uid="{00000000-0006-0000-0000-000006000000}">
      <text>
        <r>
          <rPr>
            <b/>
            <sz val="9"/>
            <color indexed="81"/>
            <rFont val="Tahoma"/>
            <family val="2"/>
          </rPr>
          <t>Bente Kristiansen:</t>
        </r>
        <r>
          <rPr>
            <sz val="9"/>
            <color indexed="81"/>
            <rFont val="Tahoma"/>
            <family val="2"/>
          </rPr>
          <t xml:space="preserve">
Aktuelt å samordne med Nittedal og Lunner, planlagt 2021. 20190614</t>
        </r>
      </text>
    </comment>
    <comment ref="D181" authorId="2" shapeId="0" xr:uid="{87245FF8-D8A1-487D-87E4-E32A0BE33D2B}">
      <text>
        <t>[Kommentartråd]
Din versjon av Excel lar deg lese denne kommentartråden. Eventuelle endringer i den vil imidlertid bli fjernet hvis filen åpnes i en nyere versjon av Excel. Finn ut mer: https://go.microsoft.com/fwlink/?linkid=870924
Kommentar:
    Gran: Se S-Hedmark</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Bente Kristiansen</author>
    <author>tc={E799F4A7-F0C6-4AC9-81A3-D43CEDAD72AF}</author>
  </authors>
  <commentList>
    <comment ref="R11" authorId="0" shapeId="0" xr:uid="{29D4AE45-5C19-41D2-97E1-C40155E14EED}">
      <text>
        <r>
          <rPr>
            <sz val="11"/>
            <color theme="1"/>
            <rFont val="Calibri"/>
            <family val="2"/>
            <scheme val="minor"/>
          </rPr>
          <t xml:space="preserve">Bente Kristiansen okt 2023:
Kr 1320 Kommuner&lt;200 km²
2024: Kr 1070 Kommuner&gt;200 km²
(Bruker 1070 som kalkyletall)
</t>
        </r>
      </text>
    </comment>
    <comment ref="R18" authorId="1" shapeId="0" xr:uid="{E799F4A7-F0C6-4AC9-81A3-D43CEDAD72AF}">
      <text>
        <t>[Kommentartråd]
Din versjon av Excel lar deg lese denne kommentartråden. Eventuelle endringer i den vil imidlertid bli fjernet hvis filen åpnes i en nyere versjon av Excel. Finn ut mer: https://go.microsoft.com/fwlink/?linkid=870924
Kommentar:
    300 pr bilde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tc={9676C348-53AB-4640-8C91-90309B5DAB01}</author>
    <author>Bente Kristiansen</author>
  </authors>
  <commentList>
    <comment ref="J1" authorId="0" shapeId="0" xr:uid="{9676C348-53AB-4640-8C91-90309B5DAB01}">
      <text>
        <t>[Kommentartråd]
Din versjon av Excel lar deg lese denne kommentartråden. Eventuelle endringer i den vil imidlertid bli fjernet hvis filen åpnes i en nyere versjon av Excel. Finn ut mer: https://go.microsoft.com/fwlink/?linkid=870924
Kommentar:
    Kolonnen brukes til å lage Årsrapport i 2023</t>
      </text>
    </comment>
    <comment ref="I5" authorId="1" shapeId="0" xr:uid="{330E7C11-561E-4AF7-BC39-F0E2C1C1268C}">
      <text>
        <r>
          <rPr>
            <b/>
            <sz val="9"/>
            <color indexed="81"/>
            <rFont val="Tahoma"/>
            <family val="2"/>
          </rPr>
          <t>Bente Kristiansen:</t>
        </r>
        <r>
          <rPr>
            <sz val="9"/>
            <color indexed="81"/>
            <rFont val="Tahoma"/>
            <family val="2"/>
          </rPr>
          <t xml:space="preserve">
2028: Tall fra Helle/Pål</t>
        </r>
      </text>
    </comment>
  </commentList>
</comments>
</file>

<file path=xl/sharedStrings.xml><?xml version="1.0" encoding="utf-8"?>
<sst xmlns="http://schemas.openxmlformats.org/spreadsheetml/2006/main" count="2278" uniqueCount="549">
  <si>
    <t>NB: Bane, NyeV, NVE, Fbygg, FM og Andre i tillegg til standard parter</t>
  </si>
  <si>
    <t>P  R  O  S  J  E  K  T  I  N  F  O</t>
  </si>
  <si>
    <t>K  O  S  T  N  A  D  E  R</t>
  </si>
  <si>
    <t>Fylke</t>
  </si>
  <si>
    <t>Region</t>
  </si>
  <si>
    <t>Prosjektnavn</t>
  </si>
  <si>
    <t>Kommune(r)</t>
  </si>
  <si>
    <t>Prosjekt-type</t>
  </si>
  <si>
    <t>Oppstart-år</t>
  </si>
  <si>
    <t>Antall</t>
  </si>
  <si>
    <t>Enhet</t>
  </si>
  <si>
    <t>Total-kostnad</t>
  </si>
  <si>
    <t>V</t>
  </si>
  <si>
    <t>E</t>
  </si>
  <si>
    <t>K</t>
  </si>
  <si>
    <t>S</t>
  </si>
  <si>
    <t>T</t>
  </si>
  <si>
    <t>L</t>
  </si>
  <si>
    <t>B</t>
  </si>
  <si>
    <t>FK</t>
  </si>
  <si>
    <t>NyeV</t>
  </si>
  <si>
    <t>NVE</t>
  </si>
  <si>
    <t>Fbygg</t>
  </si>
  <si>
    <t>FM</t>
  </si>
  <si>
    <t>Andre</t>
  </si>
  <si>
    <t>IN</t>
  </si>
  <si>
    <t>Valdres</t>
  </si>
  <si>
    <t>Valdres FKB-C (omløp 2024)</t>
  </si>
  <si>
    <t>Sør-Aurdal</t>
  </si>
  <si>
    <t>FKB-C</t>
  </si>
  <si>
    <t>km2</t>
  </si>
  <si>
    <t>Etnedal</t>
  </si>
  <si>
    <t>Nord-Aurdal</t>
  </si>
  <si>
    <t>Vestre Slidre</t>
  </si>
  <si>
    <t>Øystre Slidre</t>
  </si>
  <si>
    <t>Vang</t>
  </si>
  <si>
    <t>AR5 Valdres (omløp 2024)</t>
  </si>
  <si>
    <t>AR5</t>
  </si>
  <si>
    <t>Valdres FKB-B alt 2027</t>
  </si>
  <si>
    <t>FKB-B-blandet_blokk</t>
  </si>
  <si>
    <t>Valdres laser (N.Aurdal,Vang, Ø og V. Slidre)</t>
  </si>
  <si>
    <t>Laser</t>
  </si>
  <si>
    <t>Valdres ajourføre utvalgt FKB-B 2031</t>
  </si>
  <si>
    <t>FKB-B-blandet_stripe</t>
  </si>
  <si>
    <t>SÅTE</t>
  </si>
  <si>
    <t>Trysil/Åmot FKB-C 2026 (Omløp 2025)</t>
  </si>
  <si>
    <t>Trysil</t>
  </si>
  <si>
    <t>Åmot</t>
  </si>
  <si>
    <t>SÅTE FKB-B utvalgt 2026</t>
  </si>
  <si>
    <t>Stor-Elvdal</t>
  </si>
  <si>
    <t>Engerdal</t>
  </si>
  <si>
    <t>AR5 Trysil/Åmot 2026 (Omløp 2025)</t>
  </si>
  <si>
    <t>Stor-Elvdal laser 2032</t>
  </si>
  <si>
    <t>Trysil-Engerdal laser 2033</t>
  </si>
  <si>
    <t>Trysil-Engerdal</t>
  </si>
  <si>
    <t>SÅTE FKB-B alt 2030</t>
  </si>
  <si>
    <t>S-Hedmark</t>
  </si>
  <si>
    <t>S-Hedmark FKB-B utvalgt 2030</t>
  </si>
  <si>
    <t>Kongsvinger</t>
  </si>
  <si>
    <t>Nord-Odal</t>
  </si>
  <si>
    <t>Sør-Odal</t>
  </si>
  <si>
    <t>Eidskog</t>
  </si>
  <si>
    <t>Grue</t>
  </si>
  <si>
    <t>S-Hedmark laser</t>
  </si>
  <si>
    <t>Alle</t>
  </si>
  <si>
    <t>S-Hedmark FKB-B alt 2027</t>
  </si>
  <si>
    <t>S-Hedmark FKB-C 2028 (omløp 2028)</t>
  </si>
  <si>
    <t>AR5 S-Hedmark (omløp 2028)</t>
  </si>
  <si>
    <t>N-Østerdal</t>
  </si>
  <si>
    <t>Nord-Østerdal FKB-C (omløp 2031)</t>
  </si>
  <si>
    <t>Rendalen</t>
  </si>
  <si>
    <t>Tolga</t>
  </si>
  <si>
    <t>Tynset</t>
  </si>
  <si>
    <t>Alvdal</t>
  </si>
  <si>
    <t>Folldal</t>
  </si>
  <si>
    <t>Os</t>
  </si>
  <si>
    <t>AR5 Nord-Østerdal (omløp 2031)</t>
  </si>
  <si>
    <t>Nord-Østerdal FKB-B ALT 2026</t>
  </si>
  <si>
    <t>Nord-Østerdal FKB-B utvalgte områder 2030</t>
  </si>
  <si>
    <t>Nord-Østerdal laser</t>
  </si>
  <si>
    <t>Tolga,Tynset,Os,Folldal</t>
  </si>
  <si>
    <t>Rendal,Alvdal</t>
  </si>
  <si>
    <t>Nord-Gudbr.dal</t>
  </si>
  <si>
    <t>Nord-Gudbrandsdal FKB-C- omløpsbilder 2024</t>
  </si>
  <si>
    <t>Dovre</t>
  </si>
  <si>
    <t>Lesja</t>
  </si>
  <si>
    <t>Skjåk</t>
  </si>
  <si>
    <t>Lom</t>
  </si>
  <si>
    <t>Vågå</t>
  </si>
  <si>
    <t>Sel</t>
  </si>
  <si>
    <t>Nord-Gudbrandsdal utvalgt tettsteder 2025</t>
  </si>
  <si>
    <t>AR5 Nord-Gudbrandsdal - omløpsbilder 2024</t>
  </si>
  <si>
    <t>Nord-Gudbrandsdal ajourf alt FKB-B 2029</t>
  </si>
  <si>
    <t>Nord-Gudbrandsdal</t>
  </si>
  <si>
    <t>Vågå,Sel</t>
  </si>
  <si>
    <t>Resten</t>
  </si>
  <si>
    <t>Midt-Gudbr.dal</t>
  </si>
  <si>
    <t>Midtgudbr.dalen FKB-B ajourf. utvalgt 2025</t>
  </si>
  <si>
    <t>Nord-Fron</t>
  </si>
  <si>
    <t>Sør-Fron</t>
  </si>
  <si>
    <t>Ringebu</t>
  </si>
  <si>
    <t>Midtgudbr.dalen FKB-C (omløp 2024)</t>
  </si>
  <si>
    <t>AR5 Midtgudbr.dalen (omløp 2024)</t>
  </si>
  <si>
    <t>Midtgudbr.dalen FKB-B ajourf alt 2029</t>
  </si>
  <si>
    <t>Midtgudbr.dalen laser</t>
  </si>
  <si>
    <t>Lillehammerreg</t>
  </si>
  <si>
    <t>Lillehammerregionen FKB-C (omløp 2024)</t>
  </si>
  <si>
    <t>Lillehammer</t>
  </si>
  <si>
    <t>Øyer</t>
  </si>
  <si>
    <t>Gausdal</t>
  </si>
  <si>
    <t>AR5 Lillehammerregionen (omløp 2024)</t>
  </si>
  <si>
    <t>Lillehammerreg laser</t>
  </si>
  <si>
    <t>Lillehammerreg ajourf alt FKB-B 2027 (Vurdere nykonstruksjon av data - shift på 30-50 cm oppdaget i 2023-prosjekt)</t>
  </si>
  <si>
    <t>Lillehammerreg ajourf utvalgt FKB-B 2031</t>
  </si>
  <si>
    <t>Hedmarken</t>
  </si>
  <si>
    <t>Hedmarken 2027 FKB-B utvalgte områder</t>
  </si>
  <si>
    <t>Hamar</t>
  </si>
  <si>
    <t>Ringsaker</t>
  </si>
  <si>
    <t>Løten</t>
  </si>
  <si>
    <t>Stange</t>
  </si>
  <si>
    <t>Hedmarken FKB-C (omløp 2025)</t>
  </si>
  <si>
    <t>AR5 Hedmarken 2026 (omløp 2025)</t>
  </si>
  <si>
    <t>Hedmarken 2027 FKB-B Alt</t>
  </si>
  <si>
    <t>Hadeland</t>
  </si>
  <si>
    <t>Gran ajourf utvalgt FKB-B 2025</t>
  </si>
  <si>
    <t>Gran</t>
  </si>
  <si>
    <t>Gran FKB-C (omløp 2028)</t>
  </si>
  <si>
    <t>AR5 Gran (omløp 2028)</t>
  </si>
  <si>
    <t>Gjøvikreg og Gran ajourf alt FKB-B 2029-30</t>
  </si>
  <si>
    <t>Gjøvikreg</t>
  </si>
  <si>
    <t>Gjøvikreg ajourf FKB-C (omløp 2024)</t>
  </si>
  <si>
    <t>Gjøvik</t>
  </si>
  <si>
    <t>Søndre Land</t>
  </si>
  <si>
    <t>Nordre Land</t>
  </si>
  <si>
    <t>Østre Toten</t>
  </si>
  <si>
    <t>Vestre Toten</t>
  </si>
  <si>
    <t>AR5 Gjøvikreg 2025 (omløp 2024)</t>
  </si>
  <si>
    <t>Gjøvikreg ajourf utvalgt FKB-B 2026</t>
  </si>
  <si>
    <t xml:space="preserve">Gjøvikreg </t>
  </si>
  <si>
    <t>Elverum-Solør</t>
  </si>
  <si>
    <t>Elverum-Solør FKB-B utvalgt 2027</t>
  </si>
  <si>
    <t xml:space="preserve">Åsnes </t>
  </si>
  <si>
    <t>Våler</t>
  </si>
  <si>
    <t>Elverum</t>
  </si>
  <si>
    <t>Esol laser</t>
  </si>
  <si>
    <t>Elverum,Våler,Åsnes</t>
  </si>
  <si>
    <t>Elverum FKB-C (Omløp 2025)</t>
  </si>
  <si>
    <t>AR5 Elverum 2026 (Omløp 2025)</t>
  </si>
  <si>
    <t>Elverum-Solør FKB-B alle områder 2027</t>
  </si>
  <si>
    <t>Regionalt Norge digitalt møte</t>
  </si>
  <si>
    <t>HE2</t>
  </si>
  <si>
    <t>Møte</t>
  </si>
  <si>
    <t>Kurs forvaltning av planregister/dispensasjoner</t>
  </si>
  <si>
    <t>Kurs</t>
  </si>
  <si>
    <t>stk</t>
  </si>
  <si>
    <t>Geoforum - Geoanalyse workshop</t>
  </si>
  <si>
    <t>Lokale Geomatikkdager</t>
  </si>
  <si>
    <t>FKB-C/D Innlandet 2026 - ajourf fra omløpsbilder i 2025</t>
  </si>
  <si>
    <t>(se region)</t>
  </si>
  <si>
    <t>Skråfoto Innlandet Øst 2026</t>
  </si>
  <si>
    <t>Skråfoto</t>
  </si>
  <si>
    <t>FKB-C/D Innlandet 2027 - ajourføring fra omløpsbilder i 2026</t>
  </si>
  <si>
    <t>Skråfoto Innlandet Vest 2027</t>
  </si>
  <si>
    <t>Samarbeidsmøte Skogbruk/Glommen-Mjøsen</t>
  </si>
  <si>
    <t>Etatsmøte SF/Landbruk (kartlegging,plan,tema,beredskap)</t>
  </si>
  <si>
    <t>Etatsmøte geodata Samferdsel (Veg og bane)</t>
  </si>
  <si>
    <t>Etatsmøte geodata Fylkeskommunen(kulturminner, plan, tema)</t>
  </si>
  <si>
    <t>Etatsmøte geodata Elvia</t>
  </si>
  <si>
    <t>Samarbeidsmøte NTNU (studentoppgaver, Oppdrag Mjøsa etc)</t>
  </si>
  <si>
    <t>Fylkesgeodatautvalget</t>
  </si>
  <si>
    <t>AU Tema</t>
  </si>
  <si>
    <t>AU Basis</t>
  </si>
  <si>
    <t>Fagdag matrikkel etter ønske fra partene</t>
  </si>
  <si>
    <t>Årlig</t>
  </si>
  <si>
    <t>GIS for saksbehandlere - ved ND-reg.møte</t>
  </si>
  <si>
    <t>Geoforum fagdag</t>
  </si>
  <si>
    <t>1-3</t>
  </si>
  <si>
    <t>Lederforum GIS</t>
  </si>
  <si>
    <t>Brukerforum NOIS</t>
  </si>
  <si>
    <t>GISLINE brukergruppe</t>
  </si>
  <si>
    <t>NVDB brukerforum</t>
  </si>
  <si>
    <t>Brukerforum droner</t>
  </si>
  <si>
    <t>1-4</t>
  </si>
  <si>
    <t>Brukerforum Skråbilder</t>
  </si>
  <si>
    <t>Møter E-verksgruppa</t>
  </si>
  <si>
    <t>ND informasjonsmøte - på lokale geomatikkdager</t>
  </si>
  <si>
    <t>Tiltakskode</t>
  </si>
  <si>
    <t>Forklaring</t>
  </si>
  <si>
    <t>Sum</t>
  </si>
  <si>
    <t>Kalkylekostnad</t>
  </si>
  <si>
    <t>FDV</t>
  </si>
  <si>
    <t>FDV-avgift</t>
  </si>
  <si>
    <t>FKB-A</t>
  </si>
  <si>
    <t>FKB-A-prosjekt inkludert ortofoto</t>
  </si>
  <si>
    <t>FKB-B-prosjekt inkludert ortofoto - blandet bebyggelse - kartlegging av mindre områder (typisk striper)</t>
  </si>
  <si>
    <t>N-Østerdal2022: 9900,- kr/km2</t>
  </si>
  <si>
    <t>Gjøvikreg: Kr 22.000 (uten laser: 15.000,-).  Mgud: kr 13.700,- inkl laser</t>
  </si>
  <si>
    <t>FKB-B-prosjekt inkludert ortofoto - blandet bebyggelse - kartlegging over større områder (blokk)</t>
  </si>
  <si>
    <t>SÅTE2022: 3500 kr/km2  Gjøvikreg2022: 3500 kr/km2 (lite laser)</t>
  </si>
  <si>
    <t>Valdres: kr 3900,- pr km²</t>
  </si>
  <si>
    <t>Lillehammer: kr 9200,- pr km² (uten laser5pkt: kr 7100,-)</t>
  </si>
  <si>
    <t>N-Østerdal kr 6100 pr km².</t>
  </si>
  <si>
    <t>Hadeland: kr 4700,- pr km²</t>
  </si>
  <si>
    <t>S-Hedmar og NGUD 2020: kr 4400 pr km2 (lite laser)</t>
  </si>
  <si>
    <t>FKB-B-spredt_stripe</t>
  </si>
  <si>
    <t>FKB-B-prosjekt inkludert ortofoto - spredt bebyggelse - kartlegging av mindre områder (typisk striper)</t>
  </si>
  <si>
    <t>FKB-B-spredt_blokk</t>
  </si>
  <si>
    <t>FKB-B-prosjekt inkludert ortofoto - spredt bebyggelse - kartlegging over større områder (blokk)</t>
  </si>
  <si>
    <t>FKB-C/D-prosjekt inkludert ortofoto</t>
  </si>
  <si>
    <t>Hedmark FKB-C 2017: 680 kr/km2 (eksAR5. Mye nykonstr-&gt;reduserer til 300)</t>
  </si>
  <si>
    <t>2025:  .</t>
  </si>
  <si>
    <t>Periodisk ajourføring AR5</t>
  </si>
  <si>
    <t>Omløp</t>
  </si>
  <si>
    <t>Omløpsfotografering</t>
  </si>
  <si>
    <t>Ortofoto10</t>
  </si>
  <si>
    <t>Eget ortofotoprosjekt GSD10</t>
  </si>
  <si>
    <t>Ortofoto20</t>
  </si>
  <si>
    <t>Eget ortofotoprosjekt GSD20</t>
  </si>
  <si>
    <t>Laserprosjekt spredt</t>
  </si>
  <si>
    <t>Øst-Telemark 2023 10 pkt: kr 1718 pr km2 alt inkl</t>
  </si>
  <si>
    <t>Laserprosjekt 5 pkt</t>
  </si>
  <si>
    <t>Skråfotoprosjekt</t>
  </si>
  <si>
    <t>Skråfoto2020: kr 4800,- pr km2</t>
  </si>
  <si>
    <t>Historisk ortofoto</t>
  </si>
  <si>
    <t>Kun felter i grønt er nødvendig å justere.</t>
  </si>
  <si>
    <t>Kalkylekostnad = antatt pris pr km2 for de ulike prosjekttypene</t>
  </si>
  <si>
    <t xml:space="preserve">Kostnaden vil normalt variere rundt omkring i landet. </t>
  </si>
  <si>
    <t>Bruk gjennomsnittstall fra tidligere prosjekt i eget fylke</t>
  </si>
  <si>
    <t>Statens vegvesen</t>
  </si>
  <si>
    <t>Nettselskap</t>
  </si>
  <si>
    <t>Kommuner</t>
  </si>
  <si>
    <t>Kartverket</t>
  </si>
  <si>
    <t>Telenor</t>
  </si>
  <si>
    <t>Landbruk</t>
  </si>
  <si>
    <t>BaneNOR</t>
  </si>
  <si>
    <t>Fylkeskommunen</t>
  </si>
  <si>
    <t>Nye veier</t>
  </si>
  <si>
    <t>F</t>
  </si>
  <si>
    <t>Forsvaret</t>
  </si>
  <si>
    <t>Fylkesmannen</t>
  </si>
  <si>
    <t>Samlepott for andre parter</t>
  </si>
  <si>
    <t>Nr</t>
  </si>
  <si>
    <t>Delmål</t>
  </si>
  <si>
    <t>Status</t>
  </si>
  <si>
    <t>Prioriterte tiltak</t>
  </si>
  <si>
    <t>Måltall definert år</t>
  </si>
  <si>
    <t>Ansvar</t>
  </si>
  <si>
    <t>Prioritert(P)/
Kontinuerlig(K)</t>
  </si>
  <si>
    <t>Tidsfrist</t>
  </si>
  <si>
    <t>Utført (x)</t>
  </si>
  <si>
    <t>Kommentar fra Kartverket</t>
  </si>
  <si>
    <t>1</t>
  </si>
  <si>
    <t>Redusere antall avvik fra bygningskontrollene</t>
  </si>
  <si>
    <t>Mange gjentakende avvik mellom FDV-rundene. Ønsker økt fokus på varig kvalitets heving. Se fig 11</t>
  </si>
  <si>
    <t>Rette avvikene som ligger i nasjonal plan for kvalitetsheving av FKB</t>
  </si>
  <si>
    <t>20% årlig</t>
  </si>
  <si>
    <t>Kommunen</t>
  </si>
  <si>
    <t>P</t>
  </si>
  <si>
    <t>2025</t>
  </si>
  <si>
    <t>Nasjonalt mål er 10% reduksjon årlig . Økes til 20 % i Innlandet fordi vi har mere avvik enn resten av landet ?</t>
  </si>
  <si>
    <t>2</t>
  </si>
  <si>
    <t xml:space="preserve">Redusere antall avvik i samferdselskontrollene </t>
  </si>
  <si>
    <t>Noe feil, mangler og inkonsistens. Se fig 12</t>
  </si>
  <si>
    <t>Nasjonalt mål oppretholdes. Innlandet bør prioritere avvik på bygg.</t>
  </si>
  <si>
    <t>3</t>
  </si>
  <si>
    <t>Forbedre fullstendighet og nøyaktighet på FKB-Vann; mer sammenhengende bekkenettverk, konsistens mellom FKB og N50</t>
  </si>
  <si>
    <t>Gjennomført  førstegangsinnlegging av dreneringslinjer i alle kommuner. Statusoversikt i fig 13-14</t>
  </si>
  <si>
    <t>Registrere stikkrenner og andre bekkelukkinger i alle kommuner – for de viktigste områdene samfunnsmessig/kritiske punkt. Registreres i NVDB. Parter godgjøres for egeninnsats i nye Geovekst-prosjekter.</t>
  </si>
  <si>
    <t>10%</t>
  </si>
  <si>
    <t>Samfinansiering av innmålinger.  +Lag nytt kart!</t>
  </si>
  <si>
    <t>Registrere stikkrenner og andre bekkelukkinger i alle kommuner – for de viktigste områdene samfunnsmessig/kritiske punkt. Registreres i NVDB. Parter godtgjøres for egeninnsats i nye Geovekst-prosjekter.</t>
  </si>
  <si>
    <t>100%</t>
  </si>
  <si>
    <t>2028</t>
  </si>
  <si>
    <t>Bør prioriteres - viktig i forb.m. ekstremvær</t>
  </si>
  <si>
    <t>Vegvesenet</t>
  </si>
  <si>
    <t>Registrere stikkrenner og andre bekkelukkinger i alle kommuner – for de viktigste områdene samfunnsmessig/kritiske punkt. Parter godtgjøres for egeninnsats i nye Geovekst-prosjekter.</t>
  </si>
  <si>
    <t>Bane NOR</t>
  </si>
  <si>
    <t>Kommentar: Utfordring med at de ikke har noe vegnett å knytte stikkrenner til i NVDB. Registreres foreløpig i intern database, men da uten geometri.</t>
  </si>
  <si>
    <t>Sørge for god topologi mellom de ulike vannobjektene med tanke på sammenhengende vannveier</t>
  </si>
  <si>
    <t>Nykonstruksjon av innsjøkant og to-streksbekk i C og D -områder fra omløpsfoto</t>
  </si>
  <si>
    <t xml:space="preserve">P </t>
  </si>
  <si>
    <t>2026</t>
  </si>
  <si>
    <t>4</t>
  </si>
  <si>
    <t>Alle kommuner skal ha rutinebeskrivelser for kontinuerlig ajourhold av FKB data</t>
  </si>
  <si>
    <t>De fleste har for AR5
Mal finnes for:
AR5 
Vegtema 
Bygg</t>
  </si>
  <si>
    <r>
      <t xml:space="preserve">Kommunene etablerer rutinebeskrivelser basert på oppdatering av SFKB for AR5, bygg, tiltak, veg og elveg
Rutinebeskrivelser gjennomgås på faggruppemøte  i det enkelte samarbeid
</t>
    </r>
    <r>
      <rPr>
        <sz val="10"/>
        <color rgb="FFFF0000"/>
        <rFont val="Calibri"/>
        <family val="2"/>
        <scheme val="minor"/>
      </rPr>
      <t>Kommunene oppdaterer oversikt i Kartverkets Team</t>
    </r>
  </si>
  <si>
    <t>God dataflyt inn/ut av NVDB</t>
  </si>
  <si>
    <t>Det er behov for mer kunnskap</t>
  </si>
  <si>
    <t>Informere om mulighetene for brukerne</t>
  </si>
  <si>
    <t>NVDB-brukerforum</t>
  </si>
  <si>
    <t>5</t>
  </si>
  <si>
    <t>God kvalitet på FKB-Veg</t>
  </si>
  <si>
    <t>Feil, mangler og inkonsistens i alle kommuner</t>
  </si>
  <si>
    <t>Oppdatere kravspesifikasjon FKB/NVDB for entreprenører ihht. FKB ver. 5.0</t>
  </si>
  <si>
    <t>6</t>
  </si>
  <si>
    <t xml:space="preserve">Data fra periodisk ajourføring av FKB-Ledning tas i bruk av anleggseier </t>
  </si>
  <si>
    <t>Mange anleggseiere unnlater å ta i bruk oppdatere data i eget anleggsregister. Enkelte har heller ikke etablert eget anleggsregister</t>
  </si>
  <si>
    <t xml:space="preserve">Være pådriver for å få til opplegg for at ledningsdata fra periodisk ajourføring benyttes til oppgraderingen av anleggseiers register. </t>
  </si>
  <si>
    <t>E-verksgruppa</t>
  </si>
  <si>
    <t>7</t>
  </si>
  <si>
    <t xml:space="preserve">Samsvarsjekk mellom FKB-ledning og NRL </t>
  </si>
  <si>
    <t>Varierende</t>
  </si>
  <si>
    <t>Konsistenssjekk mellom NRL og FKB-Ledning på objektypene: Høyspentlinjer(master og traseer), Telemaster og Vindturbiner</t>
  </si>
  <si>
    <t xml:space="preserve"> </t>
  </si>
  <si>
    <t>Utvidet bruk av FKB-Tiltak</t>
  </si>
  <si>
    <t>Oppdatere tiltaksbase med vegprosjekt, småkraftverk, vindturbiner mm.</t>
  </si>
  <si>
    <t>Kommune</t>
  </si>
  <si>
    <t>Gi SVV og FK oppdateringstilgang til kommunenes SFKB-Tiltak slik at de kan legge inn avgrensing av egne vegprosjekter i basen</t>
  </si>
  <si>
    <t>Lik geometri FKB-TraktorvegSti og Turrutebase</t>
  </si>
  <si>
    <t>Mye avvik</t>
  </si>
  <si>
    <t>Samsvarsjekk</t>
  </si>
  <si>
    <t>10 kommuner</t>
  </si>
  <si>
    <t>Eierinformasjon i FKB-Ledning</t>
  </si>
  <si>
    <t>Sjekk forslag fra gruppearbeid AU Basis!</t>
  </si>
  <si>
    <t>100% ??</t>
  </si>
  <si>
    <t>Løpende tiltak</t>
  </si>
  <si>
    <t>10</t>
  </si>
  <si>
    <t xml:space="preserve">Oppdaterte FKB-data </t>
  </si>
  <si>
    <t>Fulldekket med FKB-data i henhold til avtalt standard. 
Varierende grad av løpende ajourhold i kommunene.
Se fig 7</t>
  </si>
  <si>
    <t xml:space="preserve">Fotogrammetrisk ajourføre alle FKB-B-områder hvert 6.-8.år,  FKB-A og utvalgte/ definerte byer/tettsteder i FKB-B hvert 3.-4. år Se figur 8. </t>
  </si>
  <si>
    <t>Geovekst</t>
  </si>
  <si>
    <t>Kontinuerlig</t>
  </si>
  <si>
    <t>Fotogrammetrisk ajourføre AR5 samt situasjon i FKB-C og FKB-D fra omløpsfoto</t>
  </si>
  <si>
    <t>År for omløpsfotografering</t>
  </si>
  <si>
    <t>Påfølgende år</t>
  </si>
  <si>
    <t>Informere om viktighet av ajourførte data på ND-årsmøtet og i FDV-rundene</t>
  </si>
  <si>
    <t>Alle kommuner</t>
  </si>
  <si>
    <t>Informere om viktighet av løpende ajourførte data</t>
  </si>
  <si>
    <t>Kartverket rapporterer på aktivitet på datasettene til kommunene i forbindelse med FDV-rundene (f.eks antall transaksjoner FKB-Bygg)</t>
  </si>
  <si>
    <t>11</t>
  </si>
  <si>
    <t>Kravspesifikasjon FKB/NVDB skal benyttes ved leveranse fra entreprenør</t>
  </si>
  <si>
    <t>12</t>
  </si>
  <si>
    <t>FKB-Ledning skal holdes kontinuerlig oppdatert</t>
  </si>
  <si>
    <t>Ledningseier avleverer ledningsdata i forbindelse med FDV-runden (minimum en gang i året)</t>
  </si>
  <si>
    <t>Alle nettselskap</t>
  </si>
  <si>
    <t>Ledningseier</t>
  </si>
  <si>
    <t xml:space="preserve">Utføre konsistenskontroller mellom anleggseiers register og SFKB
</t>
  </si>
  <si>
    <t>Vurdere å ta løpende tiltak ut av handlingsplanen. Beskrive viktige løpende tiltak i tekstdel</t>
  </si>
  <si>
    <t>Tiltak</t>
  </si>
  <si>
    <t>Sikre tilgang til oppdaterte ortofoto</t>
  </si>
  <si>
    <t>Ortofoto er et viktig datagrunnlag hos partene og benyttes i stor grad i saksbehandlingen</t>
  </si>
  <si>
    <t>Utarbeide plan for fotografering som rulleres årlig</t>
  </si>
  <si>
    <t>Geovekst/BDU</t>
  </si>
  <si>
    <t>Samordne Geovekst-prosjekter og skråfotoprosjekter med flyfotografering i omløpsprogrammet</t>
  </si>
  <si>
    <t>Historiske ortofoto i ønskede områder og tidsserier</t>
  </si>
  <si>
    <t>Finnes fra ØK-førstegangs kartlegging, og dekninger etablert i samarbeidsprosjekt i 2021</t>
  </si>
  <si>
    <t>Melde inn ønskede dekninger for etablering av ortofoto</t>
  </si>
  <si>
    <t>Parter</t>
  </si>
  <si>
    <t>Gjennomføre prosjekt ved behov</t>
  </si>
  <si>
    <t>Skråfoto i alle ønskede områder og med avtalt oppdateringshyppighet</t>
  </si>
  <si>
    <t>Etablert i 2016, 2020, 2023/2024</t>
  </si>
  <si>
    <t>Melde inn behov</t>
  </si>
  <si>
    <t>Samarbeidsparter</t>
  </si>
  <si>
    <t>Fortsette understøttelse av skråfoto i egnet forvaltnings- og visningstjeneste</t>
  </si>
  <si>
    <t>Avtale om felles løsning t.o.m 2025</t>
  </si>
  <si>
    <t>Avtale fornyes/revideres i 2025</t>
  </si>
  <si>
    <t>Parter/ Kartverket</t>
  </si>
  <si>
    <t>Kommentar fra gruppearbeid</t>
  </si>
  <si>
    <t>Oppdaterte høydedata og konsistens mellom høydedata og FKB-A/B-data</t>
  </si>
  <si>
    <t>Terrenget endrer seg, og modellen må oppdateres</t>
  </si>
  <si>
    <t xml:space="preserve">Laserskanne områder etter plan vist i fig.21
</t>
  </si>
  <si>
    <t>-</t>
  </si>
  <si>
    <t>2033</t>
  </si>
  <si>
    <t>Revidert plan/kart</t>
  </si>
  <si>
    <t>Viser plan for skanning av hele fylket, revidert 2024</t>
  </si>
  <si>
    <t>Benytte FKB-tiltak som grunnlag for vurdering av aktuelle, mindre områder for laserkanning i forbindelse med Geovekst-prosjekter</t>
  </si>
  <si>
    <t>Økt nytteverdi og utnyttelse av høydedata</t>
  </si>
  <si>
    <t>Flere bør benytte laserdata enn de som er brukere i dag</t>
  </si>
  <si>
    <t>Lokal arbeidsgruppe for bruk av høydedata skal gi gode eksempler på bruk, og gi innspill til kompetansetiltak</t>
  </si>
  <si>
    <t>BDU</t>
  </si>
  <si>
    <t>Gruppe etablert; Erin, Emil, Bente + HedmarkKart/Valdres</t>
  </si>
  <si>
    <t>Prioriterte delmål</t>
  </si>
  <si>
    <t>Minst 99 % av bygningspunktene i matrikkelen plassert innenfor bygningskropp i FKB-Bygning</t>
  </si>
  <si>
    <r>
      <rPr>
        <sz val="10"/>
        <color rgb="FF000000"/>
        <rFont val="Calibri"/>
        <family val="2"/>
      </rPr>
      <t>Vinteren 2017 var det ca. 35 000 aktive (bygningsstatus: ferdigattest, tatt i bruk) bygningspunkt som fantes i matrikkelen, men som ikke lå innenfor bygningskropp i FKB-Bygning.</t>
    </r>
    <r>
      <rPr>
        <sz val="10"/>
        <rFont val="Calibri"/>
        <family val="2"/>
      </rPr>
      <t xml:space="preserve"> Per 03.10.2024 er dette 15 352 (97,4%). Se figur 25. </t>
    </r>
  </si>
  <si>
    <t>Kartverket sender ut feilrapport etter FDV-runder (1-2 ganger i året). Hvis ønskelig kan rapporten deles i to, en for bygg det bor og/eller oppholder seg mennesker i og en for resten.</t>
  </si>
  <si>
    <t>Redusere antall til under 10.000 innen 31.12.2025</t>
  </si>
  <si>
    <t>Hvert GIS-samarbeid gjennomfører en felles arbeidsdag hvor det jobbes med retting av feillister, Kartverket bistår ved behov. Se på mulighet for å dele ressurser på tvers i GIS-samarbeidet. Lage "hopp og sprett" liste for enkelt å gå fra byggpunkt til byggpunkt.</t>
  </si>
  <si>
    <t>GIS-samarbeid/kommunen</t>
  </si>
  <si>
    <t>Gjennomføre ‘byggvask’ etter Geovekst-prosjekter for å rette opp avvik mellom matrikkel og FKB-data. I 2025 gjelder dette Midt-Gudbrandsdal, Nord-Gudbrandsdal og Gran.</t>
  </si>
  <si>
    <t>Lage rapport som viser framdrift i arbeidet</t>
  </si>
  <si>
    <t>Kommunen registrerer bygningsomriss for byggpunkt</t>
  </si>
  <si>
    <t>Alle kommuner i Innlandet skal ha autorisert landmåler, enten i egen kommune eller gjennom kommunesamarbeid</t>
  </si>
  <si>
    <t>Etter 1. desember 2025 må den som utpekes til å bestyre oppmålingsforretninger være autorisert eiendomslandmåler</t>
  </si>
  <si>
    <t>Kommunene/GIS-samarbeidene lager en plan for å møte krav om autorisering.</t>
  </si>
  <si>
    <t>Alle kommuner i Innlandet har gjort en førstegangs registrering av atkomstpunkt for aktuelle adresser</t>
  </si>
  <si>
    <t>Dersom adressepunktet ikke definerer atkomsten på en klar og entydig måte, skal kommunen i tillegg tildele et atkomstpunkt. Per 03.10.2024 har 39 av 46 kommuner i Innlandet registrert et eller flere atkomstpunkt.</t>
  </si>
  <si>
    <t>Registrering av atkomstpunkt skjer i henhold adresseveileder og føringsinstruks for matrikkelen</t>
  </si>
  <si>
    <t>Alle MUF er fullført i henhold til avtalt frist</t>
  </si>
  <si>
    <r>
      <t>Per 01.10.2024 er det 286 utsatte oppmålings-forretninger med utgått frist. Dette er fordelt på 26 kommun</t>
    </r>
    <r>
      <rPr>
        <sz val="10"/>
        <rFont val="Calibri"/>
        <family val="2"/>
        <scheme val="minor"/>
      </rPr>
      <t>er, se figur 23</t>
    </r>
    <r>
      <rPr>
        <sz val="10"/>
        <color theme="1"/>
        <rFont val="Calibri"/>
        <family val="2"/>
        <scheme val="minor"/>
      </rPr>
      <t xml:space="preserve">.
</t>
    </r>
  </si>
  <si>
    <t>Fullføre MUF innen frist, eventuelt bruke muligheten til å utsette merking i ytterligere 3 år</t>
  </si>
  <si>
    <t>Ikke flere enn 150 MUF med utgått frist for oppmåling 31.12.2025</t>
  </si>
  <si>
    <t>Kartverket sender ut statusrapporter</t>
  </si>
  <si>
    <t>Statsforvalteren vurderer om det er nødvendig gjøre vedtak om fullføring av oppmålingsforretning på kommunens regning</t>
  </si>
  <si>
    <t>Statsforvalteren</t>
  </si>
  <si>
    <t>Heve kvaliteten på eiendomsgrenser i matrikkelen</t>
  </si>
  <si>
    <t>Mange av eiendomsgrensene i matrikkelen er registrert med dårlig kvalitet</t>
  </si>
  <si>
    <t>Forbedring av kvalitet på grenser langs fylkesveg</t>
  </si>
  <si>
    <t>Innlandet fylkeskommune</t>
  </si>
  <si>
    <t>Ha rutine for at byggesak melder fra ved usikre grenser og at kommunen krever oppmåling</t>
  </si>
  <si>
    <t>Bruke georefererte jordskiftekart og ferdigvegskart til kvalitetsforbedring</t>
  </si>
  <si>
    <t>Løpende delmål</t>
  </si>
  <si>
    <t>Årlig reduksjon på 500 stk matrikkelenheter som ikke er i matrikkel-kartet</t>
  </si>
  <si>
    <r>
      <t>Per 02.10.2024 er det 12 163 bestående grunneiendommer og festegrunner som ikke finnes i matrikkelkarte</t>
    </r>
    <r>
      <rPr>
        <sz val="10"/>
        <rFont val="Calibri"/>
        <family val="2"/>
        <scheme val="minor"/>
      </rPr>
      <t>t, se figur 24</t>
    </r>
    <r>
      <rPr>
        <sz val="10"/>
        <color theme="1"/>
        <rFont val="Calibri"/>
        <family val="2"/>
        <scheme val="minor"/>
      </rPr>
      <t xml:space="preserve"> 
</t>
    </r>
  </si>
  <si>
    <t xml:space="preserve">Lage rutine for:
a.	Bli kvitt eiendommen, start med de som er etablert sist
b.	Kartfeste eiendommen, brev til berørt grunneier (varsel før/etter) </t>
  </si>
  <si>
    <t>500</t>
  </si>
  <si>
    <t>Kartverket/Kommunen</t>
  </si>
  <si>
    <t>Kommunene må sikre at gjennomførte oppmålingsforretninger og avsagte jordskiftedommer er innlagt i matrikkelen på tilfredsstillende måte</t>
  </si>
  <si>
    <t xml:space="preserve">Endre matrikkelenhetstype på matrikuelerte rettigheter etter tidligere lovverk, der disse er registrert som grunneiendom eller festegrunn. Disse endres til "Matrikkelenhet av eldre type" i henhold til kapittel 4.2.32 i matrikkelens føringsinstruks. </t>
  </si>
  <si>
    <t>Årlig reduksjon på 500 stk matrikkelenheter som kun er registrert med fiktive grenser</t>
  </si>
  <si>
    <t>Per 03.10.2024 er det 13 476 grunneiendommer og festegrunner som kun er registrert med fiktive grenser. 
Det er også mange eiendommer som har en eller flere grenser med dårlig kvalitet.</t>
  </si>
  <si>
    <t>Tilby oppmåling til redusert pris i bestemte områder</t>
  </si>
  <si>
    <t>8</t>
  </si>
  <si>
    <t xml:space="preserve">Årlig reduksjon på 300 teiger i matrikkelen som er registrert med flere matrikkelenheter, såkalte "kommabruk" </t>
  </si>
  <si>
    <t xml:space="preserve">Per 03.10.2024 er det 12 406 teiger som er registrert med flere matrikkelenheter
</t>
  </si>
  <si>
    <t>Kartverket sender ut rapport over disse teigene</t>
  </si>
  <si>
    <t>300</t>
  </si>
  <si>
    <t>Identifisere "kommabruk" innenfor områder regulert til utbygging.</t>
  </si>
  <si>
    <t xml:space="preserve">Full etterlevelse av 5-dagersfristen </t>
  </si>
  <si>
    <t xml:space="preserve">Stor variasjon fra kommune til kommune. Status for perioden 01.01.2024 - 03.10.2024 er at fra 36% av byggene til 93% føres innenfor frist. Totalt for Innlandet føres 72% innen frist.
</t>
  </si>
  <si>
    <t>Kartverket følger opp kommunene med forsinkelsesstatistikk med antall dager over frist</t>
  </si>
  <si>
    <t>Ta ut rapporter over bygg som ikke er registrert ferdigmeldt, en viss tid siden igangsetting</t>
  </si>
  <si>
    <t>Matrikulering av umatrikulert grunn</t>
  </si>
  <si>
    <t>Mye areal er registrert som 0/0 (Matrikkel-nummer mangler) eller 0/1 (Matrikkelnummer vann mangler)</t>
  </si>
  <si>
    <t>Matrikulere veger i Innlandet</t>
  </si>
  <si>
    <t>Kommunen/Innlandet fylkeskommune</t>
  </si>
  <si>
    <t>Matrikulere annet umatrikulert areal, prioritere vannteig (0/1) som ligger innnenfor en omsluttende teig</t>
  </si>
  <si>
    <t>For nye bygg; Sikre at datafeltene BRA, vann, avløp, energi og oppvarming får full utfyllingsgrad og med riktig kvalitet</t>
  </si>
  <si>
    <t>Ikke alltid denne informasjonen følger med byggesaken.</t>
  </si>
  <si>
    <t xml:space="preserve">Utarbeide veiledningsmateriale som skal sikre ensartet føring kommunene i mellom </t>
  </si>
  <si>
    <t>Implementere veiledningsmateriale som sikrer ensartet føring</t>
  </si>
  <si>
    <t>Lage rapport som viser bygg registrert i løpet av foregående år og utfyllingsgraden for disse</t>
  </si>
  <si>
    <t>Lovpålagte datafelt for arealer i bygninger fylles ut på bygninger registrert etter 1. januar 2010</t>
  </si>
  <si>
    <t>Per 15.09.2023 er det 12% av byggene registrert etter 01.01.2010 som mangler bebygd areal, 7,3% mangler bruksareal og 76,4% mangler bruttoareal</t>
  </si>
  <si>
    <t>Lage rutiner som ivaretar samordning mellom avdelinger i kommunen slik at feil/mangler blir meldt inn og rettet. Eks feiing/tilsyn, eiendomsskatt, kommunale avgifter osv.</t>
  </si>
  <si>
    <t>100% vegadresser</t>
  </si>
  <si>
    <r>
      <rPr>
        <sz val="10"/>
        <color rgb="FF000000"/>
        <rFont val="Calibri"/>
        <family val="2"/>
      </rPr>
      <t>Vegadressedekningen i Innlandet er per 03.10.2024 på 99,3 %</t>
    </r>
    <r>
      <rPr>
        <sz val="10"/>
        <rFont val="Calibri"/>
        <family val="2"/>
      </rPr>
      <t>. Se figur 26. Det er 9 kommuner som ikke har oppnådd målet om minst 99% vegadresser.</t>
    </r>
    <r>
      <rPr>
        <sz val="10"/>
        <color rgb="FFFF0000"/>
        <rFont val="Calibri"/>
        <family val="2"/>
      </rPr>
      <t xml:space="preserve">
</t>
    </r>
  </si>
  <si>
    <t>Oppfordre kommunene til å omadressere fra matrikkel- til vegadresser, eller slette matrikkeladresser der de ikke er knyttet til adresseverdig bygg.</t>
  </si>
  <si>
    <t>Alle kommuner har minst 99% vegadresser</t>
  </si>
  <si>
    <t>Kommunene må ikke lage nye matrikkeladresser.</t>
  </si>
  <si>
    <t>Lik praksis for registrering av dispensasjoner. </t>
  </si>
  <si>
    <t>Veldig varierende fra kommune til kommune, hvordan og hvilke dispensasjoner som blir registrert. </t>
  </si>
  <si>
    <t>Sette ned en arbeidsgruppe som ser på sluttbrukerbehov og dataflyt samt utarbeider en felles rutinemal for registrering av dispensasjoner.</t>
  </si>
  <si>
    <t>PTU</t>
  </si>
  <si>
    <t>Lykkes med digitale planprosesser og overgang til plan 5.0 </t>
  </si>
  <si>
    <t>Kommunene er usikre på hva de må og kan gjøre med sitt planverk for å sikre en smidig overgang til Plan 5.0 </t>
  </si>
  <si>
    <t xml:space="preserve">Opprette en arbeidsgruppe som definerer behov og begrep og lager forslag til ulike arbeidsmetoder for planvask som kommunene kan/bør gjennomføre.  </t>
  </si>
  <si>
    <t>Oppdatert planregister i alle kommuner </t>
  </si>
  <si>
    <t>Det tar noen ganger for lang tid fra en plan blir vedtatt til den blir lagt inn i kommunens forvaltningsbase.  </t>
  </si>
  <si>
    <t>Kommunene skal årlig, i forbindelse med FDV-runden, bekrefte ovenfor Kartverket at de har en oppdatert rutinebeskrivelse for forvaltning av planregisteret.</t>
  </si>
  <si>
    <t>46</t>
  </si>
  <si>
    <t>Arrangere fagdag/kurs i forvaltning av planregister etter behov, sammen med GIS-samarbeidene.</t>
  </si>
  <si>
    <t xml:space="preserve">Geosynkronisering av alle planbasene og god dataflyt. </t>
  </si>
  <si>
    <t xml:space="preserve">Per i dag er det 9 kommuner som ikke geosynkroniserer alle planbasene sine. Det er fortsatt 1 kommune (Eidskog), som mangler vedtatt digital kommuneplan i NAP. </t>
  </si>
  <si>
    <t xml:space="preserve">Alle kommuner må har oppdaterte skriftlige rutiner på hvordan og når planregister og planbasene ajourføres. </t>
  </si>
  <si>
    <t>Kommunene benytte maskinelle kontroller og programleverandørens kontroller for å ha feilfrie planbaser.</t>
  </si>
  <si>
    <t>Rutiner for å følge opp feilmeldinger og stopp i geosynk til NAP</t>
  </si>
  <si>
    <t xml:space="preserve">Kartverket </t>
  </si>
  <si>
    <t>Alle kommuner setter opp geosynkronisere av alle planbaser</t>
  </si>
  <si>
    <t>Økt bruk av temadata</t>
  </si>
  <si>
    <t>Det ligger et stort uforløst potensial i mer bruk av DOK-data blant Norge Digitalt partene innenfor viktige område som f.eks klima og miljø, næringsutvikling, boligutvikling og beredskap. Det er viktig å vise mulighetene som finnes og gjøre veiledning og data tilgjengelig for brukerne. I innlandet skal vi styrke forståelsen for bruk av DOK som et kunnskapsgrunnlag i viktige samfunnsoppgaver.</t>
  </si>
  <si>
    <t>Utvikle og tilgjengeliggjøre sammenstilt datagrunnlag for analyser via Temadata Innlandet blant annet innenfor disse temaene:
a.	Bygningsstatistikk
b.	Næringsstatistikk
c.	Befolkning, demografi
Temadata Innlandet skal vurdere kvalitet på datagrunnlaget i eksisterende analyser.</t>
  </si>
  <si>
    <t>n/a</t>
  </si>
  <si>
    <t>Temadata Innlandet</t>
  </si>
  <si>
    <t>PTU skal holde seg oppdatert både på anbefalt innhold (datagrunnlag) og metodikk i arealregnskap. I tillegg bør de kjenne til utfordringene og mulighetene.Tiltaket knyttet til arealregnskap er todelt:
1) Sikre at PTU holder seg oppdatert og har samme forståelsesbilde, samt kjenner til utfordringene  og hva som skjer framover.
2) PTU  bidra til sammenheng og enhetlig etablering og bruk av arealregnskap i Fylkeskommunens tjenester og i kommuneplanprosesser.</t>
  </si>
  <si>
    <t xml:space="preserve">Økt digital samhandling i Innlandet.
</t>
  </si>
  <si>
    <t>Det er ulik bruk ulik praksis innenfor det å bruke data og tjenester for å løse viktige samfunnsoppgaver blant kommunene og fylkesetatene i Innlandet. Temadata Innlandet skal bidra til at dette blir enklere.</t>
  </si>
  <si>
    <t>Drifte og strømlinje dataflyt og tilgjengeliggjøring av data og WMS-tjeneste i TI-basen, samt utforske hvilke muligheter man har innenfor den nasjonale infrastrukturen.</t>
  </si>
  <si>
    <t>Proaktivt ta tak i nye datasett og sette disse i drift ved nye brukerbehov.</t>
  </si>
  <si>
    <t xml:space="preserve">Årlig workshop i fagrådet i Temadata Innlandet . </t>
  </si>
  <si>
    <t>Utvikle det det offentlige kartgrunnlaget(DOK) med lokale temadata.
I Temadata Innlandet skal vi, forvalte og drifte følgende lokale temadata i 2023:
1.Dreneringslinjer 
2.POI (interessepunkter)
3.Støydata for skytebaner, vindturbiner og industri
4.Byggegrenser veg.</t>
  </si>
  <si>
    <t>Temadata Innlandet etablerer, drifter og tilgjengeliggjør noen fylkesdatasett for fylkesetatene og kommunene. Det er viktig at disse dataene holdes oppdaterte og at kommunene bruker dataene i sin saksbehandling</t>
  </si>
  <si>
    <t>Dreneringslinjene ajourføres ved nye terreng- og stikkrenne data.</t>
  </si>
  <si>
    <t>POI-gruppa i Temadata Innlandet utvikler, drifter og vedlikeholder registreringsklienten opplegg for registrering av POI. Kommunene oppdaterer årlig.</t>
  </si>
  <si>
    <t>Det skal tas et initiativ for at lokale datasett legges inn i nasjonale mottaksløsninger. Spørreundersøkelsen i 2023 viste at det finnes den del lokalt etablerte data.</t>
  </si>
  <si>
    <t>Kommunene</t>
  </si>
  <si>
    <t>9</t>
  </si>
  <si>
    <t>For støysone skytebane skal Temadata Innlandet lage datasett med markering av skytebaner med link til rapport</t>
  </si>
  <si>
    <t>Kommunene leverer data til støydatasettene.</t>
  </si>
  <si>
    <t>Byggegrenser veg tas ut med grunnlag i NVDB og tilgjengeliggøres i Temadata Innlandet-basen.</t>
  </si>
  <si>
    <t>Alle fylkesdatasettene i Temadata Innlandet gjøres tilgjengelige i Geonorge.</t>
  </si>
  <si>
    <t>Bedre kommunikasjon, slik at brukerbehov og problemstillinger fanges opp og sørge for opplæring slik at data og løsninger blir tatt i bruk.</t>
  </si>
  <si>
    <t>Det er utfordrende å nå ut med informasjon og dele kunnskap til alle kommunene og fylkesetatene.</t>
  </si>
  <si>
    <t>Ved behov skal Temadata Innlandet holde webinar for å informere brukerne. Det tas en evaluering årlig om hvilke tema som er aktuelle. I 2025 skal det holdes webinar knyttet til satsningen på klimatilpasning og beredskap.</t>
  </si>
  <si>
    <t>Styrke forståelsen for at kommunene skal velge sitt DOK og aktivt bruke dette i plan og byggeprosesser.</t>
  </si>
  <si>
    <t>De fleste kommuner i Innlandet gjør en jobb på å velge ut datasett til DOK, men det gjenstår endel før de kommunale DOK-listene brukes aktivt i kommunene.</t>
  </si>
  <si>
    <t>Informasjon til kommunene om utvelgelse av datasett til DOK.</t>
  </si>
  <si>
    <t>Kartverket veileder kommunene i valg av DOK, samt bruker Norge Digitalt-møtene til kompetanseheving og informasjon om DOK.</t>
  </si>
  <si>
    <t>Vurdere og velge aktuelle nasjonale og lokale datasett – til kommunal DOK-liste og bruke denne DOK-lista aktivt som beslutningsgrunnlag.</t>
  </si>
  <si>
    <t>Sørge for at DOK-lista ligger tilgjengelig og kreve at eksterne planleggere og andre legger disse til grunn i plan og byggesaker.</t>
  </si>
  <si>
    <t>Oppdaterte turrute-datasett.</t>
  </si>
  <si>
    <t>Mange kommuner og samarbeid i Innlandet har samlet inn og systematisert, eller vurdere å begynne innsamling av turruter. Dataene er i ulik grad gjort tilgjengelig for andre. I forbindelse med det nasjonale prosjektet friluftslivets ferdselsårer kartlegger mange kommuner eksisterende stier og ruter. Det er ønskelig at dette er data som kommer inn i den nasjonale turrutebasen.</t>
  </si>
  <si>
    <t>Kartverket gjennomfører teknisk kontroll av lokalt registrerte turrutene, og lagrer disse i Nasjonal database for turruter ved mottak av turrutedata.</t>
  </si>
  <si>
    <t>Ved gjennomføring av friluftslivets ferdselsårer i kommunene sender kommunene inn turrutedatafor  oppdatering av  den nasjonale turrutebasen.</t>
  </si>
  <si>
    <t>Kommentar fra kartverket/Spørsmål til AU Tema</t>
  </si>
  <si>
    <t>Skape et godt oversiktsbilde i beredskap</t>
  </si>
  <si>
    <t>Endringer i klima skaper utfordringer knyttet til overvann, flom, skred, vindfall og ødeleggelser av infrastruktur. Erfaringene fra ekstremværet "Hans" viser at det trengs enkel tilgang på et felles digitalt situasjonsbilde</t>
  </si>
  <si>
    <t>Spesifisere og etablere regionalt hendelsesdatasett</t>
  </si>
  <si>
    <t>Utvikle et generelt rammeverk for hva som er ønskelig geografisk informasjon i forskjellige scenario.</t>
  </si>
  <si>
    <t>Utrede muligheten for offline løsning. I det ligger også å utrede mulighet for å etablere plottefiler for adressekart.</t>
  </si>
  <si>
    <t>Etablere beredskapskartløsning i InnlandsGIS og i GIS-samarbeidene for de mest aktuelle FylkesROS-scenarioene.</t>
  </si>
  <si>
    <t>Temadata Innlandet og GIS-samarbeidene</t>
  </si>
  <si>
    <t>Utveksle data og tjenester på tvers av etater i en beredskapssituasjon</t>
  </si>
  <si>
    <t>Ekstremværet «Hans» viste at det var det er et stort behov for samordning og deling av informasjon i krisesituasjoner.</t>
  </si>
  <si>
    <t>Etablere infrastruktur med tiltstrekkelig sikkerhet for å kunne dele regionalt hendelsesdatasett mellom aktørene i Temadata Innlandet.</t>
  </si>
  <si>
    <t>Forankre GIS i kriseledelse</t>
  </si>
  <si>
    <t>Ekstremværet «Hans» viste at GIS i liten grad blir involvert i planlegging og i øvelse av akutte hendelser. Kart er en viktig informasjonsbærer og kartmiljøet må bli flinkere til å vise effektene og mulighetene med GIS. Noen av effektene ved å få forankret GIS i kriseledelse kan være: </t>
  </si>
  <si>
    <t>Arbeidsgruppe i Temadata Innlandet skal lage en plan med tiltak for å skape forankring og motivasjon i bruk av geografiske data i klimatilpasning og beredskap. Handlingsplanen skal etablere tiltak for:
	• Motivasjon og bevisstgjøring av kommune- og kriseledelse
	• Integrasjon av GIS i beredskapsplaner, prosedyrer og øvelser</t>
  </si>
  <si>
    <t>Heve kvalitet på relevante kartdata</t>
  </si>
  <si>
    <t xml:space="preserve">Kartdata er en viktig del av informasjonsgrunnlaget for kommune- og reguleringsplanlegging, konsekvensutredninger, risiko- og sårbarhetsanalyser og byggesak. Det er viktig at denne satsningen identifisere hvilke data som bør kvalitets heves og eventuelt hvilke nye data som bør etableres. </t>
  </si>
  <si>
    <t>Det skal jobbes for økt stikkrenneregistrering i kommunene, hos veg-etatene og Bane Nor for å kunne forbedre dreneringslinjedataene.</t>
  </si>
  <si>
    <t>Kompetanse i bruk av geodata i beredskap og ved forebygging av naturskade</t>
  </si>
  <si>
    <t xml:space="preserve">Kompetanse i bruk av geodata er essensielt for å forberede og trene personell til å håndtere GIS-verktøy effektivt under kriser og i forebyggende tiltak. </t>
  </si>
  <si>
    <t xml:space="preserve">Arbeidsgruppe i Temadata Innlandet skal etablere en plan for kompetanseutvikling innen beredskap og forebygging av naturskade.  Det skal spesielt fokuseres på:
• Forebygging
• Øvelser
• Kompetanseutveksling med beredskapsmiljøet
</t>
  </si>
  <si>
    <t>Saksbehandlere bruker tilgjengelig geodata og tjenester</t>
  </si>
  <si>
    <t>Kontinuerlig behov for kompetanseutvikling. Høy grad av utskifting blant saksbehandlere.</t>
  </si>
  <si>
    <t xml:space="preserve">Gjennomføre kompetansedag for saksbehandlere i forbindelse med regionmøtene </t>
  </si>
  <si>
    <t>2024</t>
  </si>
  <si>
    <t xml:space="preserve">Samsvar mellom FKB-Bygg og matrikkelen </t>
  </si>
  <si>
    <t xml:space="preserve">Mye avvik mellom FKB-Bygg og matrikkel </t>
  </si>
  <si>
    <t xml:space="preserve">Gjennomføre byggkurs (FKB og matrikkel) hvert annet år </t>
  </si>
  <si>
    <t>kontinuerlig</t>
  </si>
  <si>
    <t>Nettbasert kursopplegg</t>
  </si>
  <si>
    <t>God kvalitet på vegtema</t>
  </si>
  <si>
    <t xml:space="preserve">Mye feil, mangler og inkonsistens i disse datasettene i alle kommuner </t>
  </si>
  <si>
    <t>Gjennomføre kurs i kommunal ajourføring av vegtema hvert annet år</t>
  </si>
  <si>
    <t>nettbasert kursopplegg</t>
  </si>
  <si>
    <t xml:space="preserve">God kvalitet i matrikkelen </t>
  </si>
  <si>
    <t xml:space="preserve">Det jobbes kontinuerlig med innlegging av nye data og forbedring av eksisterende data i matrikkelen. Fagdag med aktuelle tema vil bidra til økt kvalitet på arbeidet. </t>
  </si>
  <si>
    <t xml:space="preserve">Fagdag matrikkel </t>
  </si>
  <si>
    <t>Fagdag planvask</t>
  </si>
  <si>
    <r>
      <t xml:space="preserve">Det er  behov for å forbedre kvaliteten på planverket i kommunene før innføring av Plan 5.0, men det er usikkert hvordan dette kan gjøres og hva som </t>
    </r>
    <r>
      <rPr>
        <b/>
        <sz val="10"/>
        <color rgb="FF000000"/>
        <rFont val="Arial"/>
        <family val="2"/>
      </rPr>
      <t>må</t>
    </r>
    <r>
      <rPr>
        <sz val="10"/>
        <color rgb="FF000000"/>
        <rFont val="Arial"/>
        <family val="2"/>
      </rPr>
      <t xml:space="preserve"> gjøres.  </t>
    </r>
  </si>
  <si>
    <t xml:space="preserve">Arrangere en fagdag der vi ser på ulike tema og diskuterer ulike metoder/metodikker  for planvask.  </t>
  </si>
  <si>
    <t>AU-Tema</t>
  </si>
  <si>
    <t xml:space="preserve">Synliggjøre bruk av geodata i andre miljø </t>
  </si>
  <si>
    <t xml:space="preserve">Uutnyttet potensiale i noen miljøer  </t>
  </si>
  <si>
    <t xml:space="preserve">Delta på lokale og regionale konferanser for plan, klima, miljø og byggesak </t>
  </si>
  <si>
    <t xml:space="preserve">Gjøre anleggseiere i stand til å levere iht. ny luftfartshinderforskrift </t>
  </si>
  <si>
    <t xml:space="preserve">Ny forskrift som berører mange nye anleggseiere </t>
  </si>
  <si>
    <t xml:space="preserve">Fagdag for anleggseiere (kommuner, vegetater, private) </t>
  </si>
  <si>
    <t xml:space="preserve">Faglig møteplass </t>
  </si>
  <si>
    <t>Arrangeres årlig</t>
  </si>
  <si>
    <t>Lokale geomatikkdager 12-13. mars 2025, Gjøvik</t>
  </si>
  <si>
    <t>Geoforum</t>
  </si>
  <si>
    <t>Geoforum Fagdag</t>
  </si>
  <si>
    <t>Fagdag NRL</t>
  </si>
  <si>
    <t xml:space="preserve">Arrangere fagdag for offentlige ledningseiere om ny luftfartshinderforskrift og rapportering til NRL. </t>
  </si>
  <si>
    <t xml:space="preserve">Ønske om kurs i hvordan data skal se ut ved leveranse. Se kompetanse kap 5. Kurset bør avholdes før frist for rapportering 1.7 </t>
  </si>
  <si>
    <t>Matrikkel</t>
  </si>
  <si>
    <t>Regionmøter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</si>
</sst>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4]mmmm\ yyyy;@"/>
  </numFmts>
  <fonts count="41" x14ac:knownFonts="1">
    <font>
      <sz val="11"/>
      <color theme="1"/>
      <name val="Calibri"/>
      <family val="2"/>
      <scheme val="minor"/>
    </font>
    <font>
      <b/>
      <sz val="14"/>
      <color theme="1"/>
      <name val="Calibri"/>
      <family val="2"/>
      <scheme val="minor"/>
    </font>
    <font>
      <sz val="12"/>
      <color theme="1"/>
      <name val="Calibri"/>
      <family val="2"/>
      <scheme val="minor"/>
    </font>
    <font>
      <b/>
      <sz val="11"/>
      <color theme="1"/>
      <name val="Calibri"/>
      <family val="2"/>
      <scheme val="minor"/>
    </font>
    <font>
      <b/>
      <sz val="11"/>
      <color rgb="FF00B050"/>
      <name val="Calibri"/>
      <family val="2"/>
      <scheme val="minor"/>
    </font>
    <font>
      <b/>
      <sz val="12"/>
      <color theme="1"/>
      <name val="Calibri"/>
      <family val="2"/>
      <scheme val="minor"/>
    </font>
    <font>
      <sz val="11"/>
      <color theme="1"/>
      <name val="Calibri"/>
      <family val="2"/>
      <scheme val="minor"/>
    </font>
    <font>
      <b/>
      <sz val="9"/>
      <color indexed="81"/>
      <name val="Tahoma"/>
      <family val="2"/>
    </font>
    <font>
      <sz val="9"/>
      <color indexed="81"/>
      <name val="Tahoma"/>
      <family val="2"/>
    </font>
    <font>
      <sz val="11"/>
      <color theme="0" tint="-0.249977111117893"/>
      <name val="Calibri"/>
      <family val="2"/>
      <scheme val="minor"/>
    </font>
    <font>
      <b/>
      <sz val="11"/>
      <color theme="0" tint="-0.249977111117893"/>
      <name val="Calibri"/>
      <family val="2"/>
      <scheme val="minor"/>
    </font>
    <font>
      <sz val="10"/>
      <color theme="1"/>
      <name val="Calibri"/>
      <family val="2"/>
      <scheme val="minor"/>
    </font>
    <font>
      <b/>
      <sz val="10"/>
      <color theme="1"/>
      <name val="Calibri"/>
      <family val="2"/>
      <scheme val="minor"/>
    </font>
    <font>
      <sz val="11"/>
      <color rgb="FFFF0000"/>
      <name val="Calibri"/>
      <family val="2"/>
      <scheme val="minor"/>
    </font>
    <font>
      <sz val="10"/>
      <color rgb="FF000000"/>
      <name val="Calibri"/>
      <family val="2"/>
    </font>
    <font>
      <sz val="10"/>
      <color theme="1"/>
      <name val="Arial"/>
      <family val="2"/>
    </font>
    <font>
      <sz val="10"/>
      <color theme="1"/>
      <name val="Times New Roman"/>
      <family val="1"/>
    </font>
    <font>
      <sz val="10"/>
      <color theme="1"/>
      <name val="Calibri"/>
      <family val="2"/>
    </font>
    <font>
      <sz val="10"/>
      <color rgb="FFFF0000"/>
      <name val="Calibri"/>
      <family val="2"/>
      <scheme val="minor"/>
    </font>
    <font>
      <sz val="10"/>
      <color theme="9" tint="-0.249977111117893"/>
      <name val="Calibri"/>
      <family val="2"/>
      <scheme val="minor"/>
    </font>
    <font>
      <sz val="10"/>
      <color theme="7"/>
      <name val="Calibri"/>
      <family val="2"/>
      <scheme val="minor"/>
    </font>
    <font>
      <sz val="10"/>
      <name val="Calibri"/>
      <family val="2"/>
      <scheme val="minor"/>
    </font>
    <font>
      <sz val="10"/>
      <name val="Calibri"/>
      <family val="2"/>
    </font>
    <font>
      <sz val="11"/>
      <name val="Calibri"/>
      <family val="2"/>
      <scheme val="minor"/>
    </font>
    <font>
      <sz val="10"/>
      <color rgb="FF00B050"/>
      <name val="Calibri"/>
      <family val="2"/>
      <scheme val="minor"/>
    </font>
    <font>
      <sz val="10"/>
      <color rgb="FF000000"/>
      <name val="Calibri"/>
      <family val="2"/>
      <scheme val="minor"/>
    </font>
    <font>
      <sz val="11"/>
      <color rgb="FF00B050"/>
      <name val="Calibri"/>
      <family val="2"/>
      <scheme val="minor"/>
    </font>
    <font>
      <sz val="10"/>
      <color rgb="FFFF0000"/>
      <name val="Calibri"/>
      <family val="2"/>
    </font>
    <font>
      <sz val="11"/>
      <color theme="1" tint="4.9989318521683403E-2"/>
      <name val="Calibri"/>
      <family val="2"/>
      <scheme val="minor"/>
    </font>
    <font>
      <sz val="10"/>
      <color theme="1" tint="4.9989318521683403E-2"/>
      <name val="Calibri"/>
      <family val="2"/>
      <scheme val="minor"/>
    </font>
    <font>
      <sz val="10"/>
      <color theme="1" tint="4.9989318521683403E-2"/>
      <name val="Calibri"/>
      <family val="2"/>
    </font>
    <font>
      <b/>
      <sz val="12"/>
      <name val="Calibri"/>
      <family val="2"/>
      <scheme val="minor"/>
    </font>
    <font>
      <b/>
      <sz val="11"/>
      <name val="Calibri"/>
      <family val="2"/>
      <scheme val="minor"/>
    </font>
    <font>
      <sz val="11"/>
      <color rgb="FF9C0006"/>
      <name val="Calibri"/>
      <family val="2"/>
      <scheme val="minor"/>
    </font>
    <font>
      <sz val="10"/>
      <color rgb="FF000000"/>
      <name val="Arial"/>
      <family val="2"/>
    </font>
    <font>
      <b/>
      <sz val="10"/>
      <color rgb="FF000000"/>
      <name val="Arial"/>
      <family val="2"/>
    </font>
    <font>
      <sz val="10"/>
      <color rgb="FFFF0000"/>
      <name val="Arial"/>
      <family val="2"/>
    </font>
    <font>
      <sz val="10"/>
      <color theme="1" tint="4.9989318521683403E-2"/>
      <name val="Arial"/>
      <family val="2"/>
    </font>
    <font>
      <sz val="10"/>
      <name val="Arial"/>
      <family val="2"/>
    </font>
    <font>
      <sz val="10"/>
      <color rgb="FF00B050"/>
      <name val="Arial"/>
      <family val="2"/>
    </font>
    <font>
      <sz val="10"/>
      <name val="Arial"/>
      <charset val="1"/>
    </font>
  </fonts>
  <fills count="14">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rgb="FF00B0F0"/>
        <bgColor indexed="64"/>
      </patternFill>
    </fill>
    <fill>
      <patternFill patternType="solid">
        <fgColor rgb="FF00FF00"/>
        <bgColor indexed="64"/>
      </patternFill>
    </fill>
    <fill>
      <patternFill patternType="solid">
        <fgColor rgb="FFE5FFE5"/>
        <bgColor indexed="64"/>
      </patternFill>
    </fill>
    <fill>
      <patternFill patternType="solid">
        <fgColor theme="0" tint="-0.249977111117893"/>
        <bgColor indexed="64"/>
      </patternFill>
    </fill>
    <fill>
      <patternFill patternType="solid">
        <fgColor theme="0"/>
        <bgColor indexed="64"/>
      </patternFill>
    </fill>
    <fill>
      <patternFill patternType="solid">
        <fgColor theme="9" tint="0.79998168889431442"/>
        <bgColor indexed="64"/>
      </patternFill>
    </fill>
    <fill>
      <patternFill patternType="solid">
        <fgColor rgb="FFFFFFFF"/>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FFC7CE"/>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dotted">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style="thin">
        <color indexed="64"/>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indexed="64"/>
      </left>
      <right/>
      <top style="thin">
        <color indexed="64"/>
      </top>
      <bottom/>
      <diagonal/>
    </border>
    <border>
      <left style="thin">
        <color rgb="FF000000"/>
      </left>
      <right style="thin">
        <color rgb="FF000000"/>
      </right>
      <top/>
      <bottom/>
      <diagonal/>
    </border>
    <border>
      <left style="thin">
        <color rgb="FF000000"/>
      </left>
      <right style="thin">
        <color rgb="FF000000"/>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rgb="FF000000"/>
      </bottom>
      <diagonal/>
    </border>
    <border>
      <left style="thin">
        <color rgb="FF000000"/>
      </left>
      <right style="thin">
        <color auto="1"/>
      </right>
      <top style="thin">
        <color rgb="FF000000"/>
      </top>
      <bottom style="thin">
        <color rgb="FF000000"/>
      </bottom>
      <diagonal/>
    </border>
    <border>
      <left style="thin">
        <color auto="1"/>
      </left>
      <right style="thin">
        <color rgb="FF000000"/>
      </right>
      <top style="thin">
        <color rgb="FF000000"/>
      </top>
      <bottom style="thin">
        <color rgb="FF000000"/>
      </bottom>
      <diagonal/>
    </border>
    <border>
      <left style="thin">
        <color rgb="FF000000"/>
      </left>
      <right style="thin">
        <color auto="1"/>
      </right>
      <top style="thin">
        <color rgb="FF000000"/>
      </top>
      <bottom/>
      <diagonal/>
    </border>
    <border>
      <left/>
      <right style="thin">
        <color indexed="64"/>
      </right>
      <top style="thin">
        <color rgb="FF000000"/>
      </top>
      <bottom/>
      <diagonal/>
    </border>
    <border>
      <left style="thin">
        <color rgb="FF000000"/>
      </left>
      <right style="thin">
        <color rgb="FF000000"/>
      </right>
      <top style="thin">
        <color rgb="FF000000"/>
      </top>
      <bottom style="medium">
        <color rgb="FF000000"/>
      </bottom>
      <diagonal/>
    </border>
  </borders>
  <cellStyleXfs count="3">
    <xf numFmtId="0" fontId="0" fillId="0" borderId="0"/>
    <xf numFmtId="164" fontId="6" fillId="0" borderId="0"/>
    <xf numFmtId="0" fontId="33" fillId="13" borderId="0" applyNumberFormat="0" applyBorder="0" applyAlignment="0" applyProtection="0"/>
  </cellStyleXfs>
  <cellXfs count="351">
    <xf numFmtId="0" fontId="0" fillId="0" borderId="0" xfId="0"/>
    <xf numFmtId="0" fontId="0" fillId="4" borderId="1" xfId="0" applyFill="1" applyBorder="1"/>
    <xf numFmtId="0" fontId="0" fillId="4" borderId="3" xfId="0" applyFill="1" applyBorder="1" applyAlignment="1">
      <alignment horizontal="centerContinuous"/>
    </xf>
    <xf numFmtId="0" fontId="0" fillId="4" borderId="4" xfId="0" applyFill="1" applyBorder="1"/>
    <xf numFmtId="0" fontId="0" fillId="3" borderId="6" xfId="0" applyFill="1" applyBorder="1"/>
    <xf numFmtId="0" fontId="0" fillId="3" borderId="7" xfId="0" applyFill="1" applyBorder="1"/>
    <xf numFmtId="0" fontId="0" fillId="3" borderId="8" xfId="0" applyFill="1" applyBorder="1"/>
    <xf numFmtId="0" fontId="1" fillId="4" borderId="2" xfId="0" applyFont="1" applyFill="1" applyBorder="1" applyAlignment="1">
      <alignment horizontal="centerContinuous"/>
    </xf>
    <xf numFmtId="3" fontId="0" fillId="2" borderId="1" xfId="0" applyNumberFormat="1" applyFill="1" applyBorder="1"/>
    <xf numFmtId="0" fontId="2" fillId="4" borderId="1" xfId="0" applyFont="1" applyFill="1" applyBorder="1" applyAlignment="1">
      <alignment horizontal="center" wrapText="1"/>
    </xf>
    <xf numFmtId="0" fontId="3" fillId="0" borderId="0" xfId="0" applyFont="1" applyAlignment="1">
      <alignment horizontal="center"/>
    </xf>
    <xf numFmtId="0" fontId="0" fillId="3" borderId="1" xfId="0" applyFill="1" applyBorder="1"/>
    <xf numFmtId="0" fontId="0" fillId="5" borderId="0" xfId="0" applyFill="1"/>
    <xf numFmtId="0" fontId="0" fillId="2" borderId="0" xfId="0" applyFill="1"/>
    <xf numFmtId="0" fontId="1" fillId="4" borderId="3" xfId="0" applyFont="1" applyFill="1" applyBorder="1" applyAlignment="1">
      <alignment horizontal="centerContinuous"/>
    </xf>
    <xf numFmtId="0" fontId="0" fillId="4" borderId="9" xfId="0" applyFill="1" applyBorder="1" applyAlignment="1">
      <alignment horizontal="centerContinuous"/>
    </xf>
    <xf numFmtId="0" fontId="0" fillId="3" borderId="4" xfId="0" applyFill="1" applyBorder="1"/>
    <xf numFmtId="0" fontId="0" fillId="3" borderId="5" xfId="0" applyFill="1" applyBorder="1"/>
    <xf numFmtId="3" fontId="0" fillId="2" borderId="13" xfId="0" applyNumberFormat="1" applyFill="1" applyBorder="1"/>
    <xf numFmtId="0" fontId="4" fillId="0" borderId="0" xfId="0" applyFont="1"/>
    <xf numFmtId="0" fontId="0" fillId="6" borderId="12" xfId="0" applyFill="1" applyBorder="1"/>
    <xf numFmtId="0" fontId="0" fillId="6" borderId="13" xfId="0" applyFill="1" applyBorder="1"/>
    <xf numFmtId="0" fontId="0" fillId="6" borderId="10" xfId="0" applyFill="1" applyBorder="1"/>
    <xf numFmtId="3" fontId="0" fillId="6" borderId="10" xfId="0" applyNumberFormat="1" applyFill="1" applyBorder="1"/>
    <xf numFmtId="0" fontId="5" fillId="4" borderId="4" xfId="0" applyFont="1" applyFill="1" applyBorder="1" applyAlignment="1">
      <alignment horizontal="center" wrapText="1"/>
    </xf>
    <xf numFmtId="0" fontId="5" fillId="4" borderId="1" xfId="0" applyFont="1" applyFill="1" applyBorder="1" applyAlignment="1">
      <alignment horizontal="center" wrapText="1"/>
    </xf>
    <xf numFmtId="0" fontId="5" fillId="4" borderId="1" xfId="0" applyFont="1" applyFill="1" applyBorder="1" applyAlignment="1">
      <alignment horizontal="center"/>
    </xf>
    <xf numFmtId="0" fontId="0" fillId="6" borderId="13" xfId="0" applyFill="1" applyBorder="1" applyAlignment="1">
      <alignment horizontal="right"/>
    </xf>
    <xf numFmtId="0" fontId="0" fillId="6" borderId="10" xfId="0" applyFill="1" applyBorder="1" applyAlignment="1">
      <alignment horizontal="right"/>
    </xf>
    <xf numFmtId="0" fontId="0" fillId="4" borderId="17" xfId="0" applyFill="1" applyBorder="1" applyAlignment="1">
      <alignment horizontal="centerContinuous"/>
    </xf>
    <xf numFmtId="0" fontId="0" fillId="3" borderId="18" xfId="0" applyFill="1" applyBorder="1"/>
    <xf numFmtId="0" fontId="0" fillId="3" borderId="19" xfId="0" applyFill="1" applyBorder="1"/>
    <xf numFmtId="3" fontId="0" fillId="2" borderId="20" xfId="0" applyNumberFormat="1" applyFill="1" applyBorder="1"/>
    <xf numFmtId="0" fontId="0" fillId="0" borderId="0" xfId="0" applyProtection="1">
      <protection locked="0"/>
    </xf>
    <xf numFmtId="0" fontId="0" fillId="4" borderId="3" xfId="0" applyFill="1" applyBorder="1" applyAlignment="1" applyProtection="1">
      <alignment horizontal="centerContinuous"/>
      <protection locked="0"/>
    </xf>
    <xf numFmtId="0" fontId="5" fillId="4" borderId="1" xfId="0" applyFont="1" applyFill="1" applyBorder="1" applyAlignment="1" applyProtection="1">
      <alignment horizontal="center" wrapText="1"/>
      <protection locked="0"/>
    </xf>
    <xf numFmtId="0" fontId="0" fillId="4" borderId="1" xfId="0" applyFill="1" applyBorder="1" applyProtection="1">
      <protection locked="0"/>
    </xf>
    <xf numFmtId="0" fontId="0" fillId="3" borderId="1" xfId="0" applyFill="1" applyBorder="1" applyProtection="1">
      <protection locked="0"/>
    </xf>
    <xf numFmtId="0" fontId="0" fillId="3" borderId="7" xfId="0" applyFill="1" applyBorder="1" applyProtection="1">
      <protection locked="0"/>
    </xf>
    <xf numFmtId="0" fontId="0" fillId="6" borderId="10" xfId="0" applyFill="1" applyBorder="1" applyProtection="1">
      <protection locked="0"/>
    </xf>
    <xf numFmtId="16" fontId="0" fillId="6" borderId="10" xfId="0" applyNumberFormat="1" applyFill="1" applyBorder="1"/>
    <xf numFmtId="0" fontId="3" fillId="0" borderId="0" xfId="0" applyFont="1"/>
    <xf numFmtId="3" fontId="0" fillId="6" borderId="10" xfId="0" quotePrefix="1" applyNumberFormat="1" applyFill="1" applyBorder="1"/>
    <xf numFmtId="0" fontId="9" fillId="0" borderId="0" xfId="0" applyFont="1"/>
    <xf numFmtId="0" fontId="10" fillId="0" borderId="0" xfId="0" applyFont="1"/>
    <xf numFmtId="49" fontId="0" fillId="7" borderId="1" xfId="0" applyNumberFormat="1" applyFill="1" applyBorder="1"/>
    <xf numFmtId="49" fontId="11" fillId="0" borderId="1" xfId="0" applyNumberFormat="1" applyFont="1" applyBorder="1" applyAlignment="1">
      <alignment vertical="top" wrapText="1"/>
    </xf>
    <xf numFmtId="49" fontId="11" fillId="0" borderId="1" xfId="0" applyNumberFormat="1" applyFont="1" applyBorder="1" applyAlignment="1">
      <alignment horizontal="left" vertical="top" wrapText="1"/>
    </xf>
    <xf numFmtId="0" fontId="0" fillId="0" borderId="0" xfId="0" applyAlignment="1">
      <alignment vertical="top" wrapText="1"/>
    </xf>
    <xf numFmtId="49" fontId="0" fillId="7" borderId="22" xfId="0" applyNumberFormat="1" applyFill="1" applyBorder="1"/>
    <xf numFmtId="49" fontId="11" fillId="0" borderId="24" xfId="0" applyNumberFormat="1" applyFont="1" applyBorder="1" applyAlignment="1">
      <alignment vertical="top" wrapText="1"/>
    </xf>
    <xf numFmtId="0" fontId="0" fillId="0" borderId="0" xfId="0" applyAlignment="1">
      <alignment wrapText="1"/>
    </xf>
    <xf numFmtId="49" fontId="11" fillId="0" borderId="22" xfId="0" applyNumberFormat="1" applyFont="1" applyBorder="1" applyAlignment="1">
      <alignment vertical="top" wrapText="1"/>
    </xf>
    <xf numFmtId="0" fontId="11" fillId="0" borderId="0" xfId="0" applyFont="1" applyAlignment="1">
      <alignment vertical="top" wrapText="1"/>
    </xf>
    <xf numFmtId="0" fontId="11" fillId="0" borderId="0" xfId="0" applyFont="1"/>
    <xf numFmtId="49" fontId="11" fillId="0" borderId="0" xfId="0" applyNumberFormat="1" applyFont="1"/>
    <xf numFmtId="0" fontId="16" fillId="0" borderId="0" xfId="0" applyFont="1" applyAlignment="1">
      <alignment horizontal="left" vertical="center" indent="2"/>
    </xf>
    <xf numFmtId="49" fontId="16" fillId="0" borderId="0" xfId="0" applyNumberFormat="1" applyFont="1" applyAlignment="1">
      <alignment horizontal="left" vertical="center" indent="2"/>
    </xf>
    <xf numFmtId="0" fontId="0" fillId="0" borderId="1" xfId="0" applyBorder="1" applyAlignment="1">
      <alignment vertical="top"/>
    </xf>
    <xf numFmtId="0" fontId="0" fillId="0" borderId="0" xfId="0" applyAlignment="1">
      <alignment vertical="top"/>
    </xf>
    <xf numFmtId="0" fontId="11" fillId="0" borderId="25" xfId="0" applyFont="1" applyBorder="1" applyAlignment="1">
      <alignment vertical="top" wrapText="1"/>
    </xf>
    <xf numFmtId="49" fontId="11" fillId="7" borderId="1" xfId="0" applyNumberFormat="1" applyFont="1" applyFill="1" applyBorder="1" applyAlignment="1">
      <alignment horizontal="left"/>
    </xf>
    <xf numFmtId="49" fontId="11" fillId="7" borderId="1" xfId="0" applyNumberFormat="1" applyFont="1" applyFill="1" applyBorder="1" applyAlignment="1">
      <alignment horizontal="left" wrapText="1"/>
    </xf>
    <xf numFmtId="0" fontId="11" fillId="0" borderId="0" xfId="0" applyFont="1" applyAlignment="1">
      <alignment horizontal="left"/>
    </xf>
    <xf numFmtId="0" fontId="15" fillId="0" borderId="0" xfId="0" applyFont="1" applyAlignment="1">
      <alignment horizontal="left"/>
    </xf>
    <xf numFmtId="49" fontId="15" fillId="0" borderId="0" xfId="0" applyNumberFormat="1" applyFont="1" applyAlignment="1">
      <alignment horizontal="left"/>
    </xf>
    <xf numFmtId="49" fontId="11" fillId="0" borderId="0" xfId="0" applyNumberFormat="1" applyFont="1" applyAlignment="1">
      <alignment horizontal="left"/>
    </xf>
    <xf numFmtId="0" fontId="11" fillId="0" borderId="1" xfId="0" applyFont="1" applyBorder="1" applyAlignment="1">
      <alignment vertical="top" wrapText="1"/>
    </xf>
    <xf numFmtId="0" fontId="11" fillId="0" borderId="0" xfId="0" applyFont="1" applyAlignment="1">
      <alignment wrapText="1"/>
    </xf>
    <xf numFmtId="0" fontId="11" fillId="0" borderId="1" xfId="0" applyFont="1" applyBorder="1" applyAlignment="1">
      <alignment vertical="top"/>
    </xf>
    <xf numFmtId="0" fontId="19" fillId="0" borderId="1" xfId="0" applyFont="1" applyBorder="1" applyAlignment="1">
      <alignment vertical="top"/>
    </xf>
    <xf numFmtId="0" fontId="11" fillId="0" borderId="1" xfId="0" applyFont="1" applyBorder="1" applyAlignment="1">
      <alignment horizontal="left" vertical="top" wrapText="1"/>
    </xf>
    <xf numFmtId="49" fontId="18" fillId="0" borderId="1" xfId="0" applyNumberFormat="1" applyFont="1" applyBorder="1" applyAlignment="1">
      <alignment horizontal="left" vertical="top" wrapText="1"/>
    </xf>
    <xf numFmtId="0" fontId="13" fillId="0" borderId="0" xfId="0" applyFont="1" applyAlignment="1">
      <alignment vertical="top" wrapText="1"/>
    </xf>
    <xf numFmtId="0" fontId="0" fillId="6" borderId="23" xfId="0" applyFill="1" applyBorder="1"/>
    <xf numFmtId="0" fontId="0" fillId="6" borderId="23" xfId="0" applyFill="1" applyBorder="1" applyAlignment="1">
      <alignment horizontal="right"/>
    </xf>
    <xf numFmtId="49" fontId="21" fillId="0" borderId="1" xfId="0" applyNumberFormat="1" applyFont="1" applyBorder="1" applyAlignment="1">
      <alignment vertical="top" wrapText="1"/>
    </xf>
    <xf numFmtId="49" fontId="21" fillId="0" borderId="1" xfId="0" applyNumberFormat="1" applyFont="1" applyBorder="1" applyAlignment="1">
      <alignment horizontal="left" vertical="top" wrapText="1"/>
    </xf>
    <xf numFmtId="0" fontId="21" fillId="0" borderId="1" xfId="0" applyFont="1" applyBorder="1" applyAlignment="1">
      <alignment vertical="top" wrapText="1"/>
    </xf>
    <xf numFmtId="0" fontId="21" fillId="0" borderId="1" xfId="0" applyFont="1" applyBorder="1" applyAlignment="1">
      <alignment vertical="top"/>
    </xf>
    <xf numFmtId="0" fontId="21" fillId="0" borderId="1" xfId="0" applyFont="1" applyBorder="1" applyAlignment="1">
      <alignment horizontal="left" vertical="top" wrapText="1"/>
    </xf>
    <xf numFmtId="49" fontId="21" fillId="0" borderId="18" xfId="0" applyNumberFormat="1" applyFont="1" applyBorder="1" applyAlignment="1">
      <alignment vertical="top" wrapText="1"/>
    </xf>
    <xf numFmtId="49" fontId="11" fillId="0" borderId="22" xfId="0" applyNumberFormat="1" applyFont="1" applyBorder="1" applyAlignment="1">
      <alignment horizontal="left" vertical="top" wrapText="1"/>
    </xf>
    <xf numFmtId="49" fontId="11" fillId="0" borderId="24" xfId="0" applyNumberFormat="1" applyFont="1" applyBorder="1" applyAlignment="1">
      <alignment horizontal="left" vertical="top" wrapText="1"/>
    </xf>
    <xf numFmtId="49" fontId="21" fillId="0" borderId="22" xfId="0" applyNumberFormat="1" applyFont="1" applyBorder="1" applyAlignment="1">
      <alignment horizontal="left" vertical="top" wrapText="1"/>
    </xf>
    <xf numFmtId="49" fontId="0" fillId="0" borderId="22" xfId="0" applyNumberFormat="1" applyBorder="1" applyAlignment="1">
      <alignment horizontal="left" vertical="top" wrapText="1"/>
    </xf>
    <xf numFmtId="0" fontId="0" fillId="9" borderId="10" xfId="0" applyFill="1" applyBorder="1"/>
    <xf numFmtId="16" fontId="0" fillId="9" borderId="10" xfId="0" applyNumberFormat="1" applyFill="1" applyBorder="1"/>
    <xf numFmtId="49" fontId="23" fillId="7" borderId="1" xfId="0" applyNumberFormat="1" applyFont="1" applyFill="1" applyBorder="1" applyAlignment="1">
      <alignment wrapText="1"/>
    </xf>
    <xf numFmtId="49" fontId="0" fillId="7" borderId="1" xfId="0" applyNumberFormat="1" applyFill="1" applyBorder="1" applyAlignment="1">
      <alignment vertical="top"/>
    </xf>
    <xf numFmtId="49" fontId="0" fillId="7" borderId="1" xfId="0" applyNumberFormat="1" applyFill="1" applyBorder="1" applyAlignment="1">
      <alignment horizontal="center" vertical="center"/>
    </xf>
    <xf numFmtId="49" fontId="0" fillId="7" borderId="1" xfId="0" applyNumberFormat="1" applyFill="1" applyBorder="1" applyAlignment="1">
      <alignment horizontal="center" vertical="center" wrapText="1"/>
    </xf>
    <xf numFmtId="0" fontId="0" fillId="0" borderId="1" xfId="0" applyBorder="1" applyAlignment="1">
      <alignment vertical="top" wrapText="1"/>
    </xf>
    <xf numFmtId="0" fontId="11" fillId="0" borderId="23" xfId="0" applyFont="1" applyBorder="1" applyAlignment="1">
      <alignment horizontal="left" vertical="top"/>
    </xf>
    <xf numFmtId="0" fontId="11" fillId="0" borderId="23" xfId="0" applyFont="1" applyBorder="1" applyAlignment="1">
      <alignment horizontal="left" vertical="top" wrapText="1"/>
    </xf>
    <xf numFmtId="49" fontId="18" fillId="0" borderId="1" xfId="0" applyNumberFormat="1" applyFont="1" applyBorder="1" applyAlignment="1">
      <alignment vertical="top" wrapText="1"/>
    </xf>
    <xf numFmtId="0" fontId="0" fillId="0" borderId="1" xfId="0" applyBorder="1"/>
    <xf numFmtId="0" fontId="26" fillId="0" borderId="0" xfId="0" applyFont="1"/>
    <xf numFmtId="0" fontId="11" fillId="0" borderId="1" xfId="0" applyFont="1" applyBorder="1"/>
    <xf numFmtId="0" fontId="24" fillId="0" borderId="1" xfId="0" applyFont="1" applyBorder="1"/>
    <xf numFmtId="0" fontId="16" fillId="0" borderId="1" xfId="0" applyFont="1" applyBorder="1" applyAlignment="1">
      <alignment horizontal="left" vertical="center" indent="2"/>
    </xf>
    <xf numFmtId="0" fontId="15" fillId="0" borderId="1" xfId="0" applyFont="1" applyBorder="1"/>
    <xf numFmtId="49" fontId="16" fillId="0" borderId="1" xfId="0" applyNumberFormat="1" applyFont="1" applyBorder="1" applyAlignment="1">
      <alignment horizontal="left" vertical="center" indent="2"/>
    </xf>
    <xf numFmtId="49" fontId="15" fillId="0" borderId="1" xfId="0" applyNumberFormat="1" applyFont="1" applyBorder="1"/>
    <xf numFmtId="49" fontId="11" fillId="0" borderId="1" xfId="0" applyNumberFormat="1" applyFont="1" applyBorder="1"/>
    <xf numFmtId="0" fontId="24" fillId="0" borderId="0" xfId="0" applyFont="1"/>
    <xf numFmtId="49" fontId="11" fillId="0" borderId="1" xfId="0" applyNumberFormat="1" applyFont="1" applyBorder="1" applyAlignment="1">
      <alignment vertical="top"/>
    </xf>
    <xf numFmtId="49" fontId="25" fillId="0" borderId="1" xfId="0" applyNumberFormat="1" applyFont="1" applyBorder="1" applyAlignment="1">
      <alignment vertical="top" wrapText="1"/>
    </xf>
    <xf numFmtId="3" fontId="28" fillId="6" borderId="10" xfId="0" applyNumberFormat="1" applyFont="1" applyFill="1" applyBorder="1"/>
    <xf numFmtId="49" fontId="28" fillId="6" borderId="10" xfId="0" applyNumberFormat="1" applyFont="1" applyFill="1" applyBorder="1"/>
    <xf numFmtId="0" fontId="28" fillId="6" borderId="12" xfId="0" applyFont="1" applyFill="1" applyBorder="1"/>
    <xf numFmtId="0" fontId="28" fillId="6" borderId="10" xfId="0" applyFont="1" applyFill="1" applyBorder="1"/>
    <xf numFmtId="0" fontId="28" fillId="9" borderId="10" xfId="0" applyFont="1" applyFill="1" applyBorder="1"/>
    <xf numFmtId="0" fontId="28" fillId="6" borderId="13" xfId="0" applyFont="1" applyFill="1" applyBorder="1" applyAlignment="1">
      <alignment horizontal="right"/>
    </xf>
    <xf numFmtId="3" fontId="28" fillId="2" borderId="13" xfId="0" applyNumberFormat="1" applyFont="1" applyFill="1" applyBorder="1"/>
    <xf numFmtId="3" fontId="28" fillId="2" borderId="20" xfId="0" applyNumberFormat="1" applyFont="1" applyFill="1" applyBorder="1"/>
    <xf numFmtId="0" fontId="28" fillId="0" borderId="0" xfId="0" applyFont="1"/>
    <xf numFmtId="49" fontId="29" fillId="0" borderId="1" xfId="0" applyNumberFormat="1" applyFont="1" applyBorder="1" applyAlignment="1">
      <alignment vertical="top" wrapText="1"/>
    </xf>
    <xf numFmtId="49" fontId="29" fillId="8" borderId="1" xfId="0" applyNumberFormat="1" applyFont="1" applyFill="1" applyBorder="1" applyAlignment="1">
      <alignment vertical="top" wrapText="1"/>
    </xf>
    <xf numFmtId="49" fontId="28" fillId="7" borderId="1" xfId="0" applyNumberFormat="1" applyFont="1" applyFill="1" applyBorder="1"/>
    <xf numFmtId="49" fontId="28" fillId="7" borderId="1" xfId="0" applyNumberFormat="1" applyFont="1" applyFill="1" applyBorder="1" applyAlignment="1">
      <alignment wrapText="1"/>
    </xf>
    <xf numFmtId="0" fontId="29" fillId="0" borderId="1" xfId="0" applyFont="1" applyBorder="1" applyAlignment="1">
      <alignment vertical="top" wrapText="1"/>
    </xf>
    <xf numFmtId="0" fontId="30" fillId="0" borderId="1" xfId="0" applyFont="1" applyBorder="1" applyAlignment="1">
      <alignment vertical="top" wrapText="1"/>
    </xf>
    <xf numFmtId="3" fontId="0" fillId="2" borderId="0" xfId="0" applyNumberFormat="1" applyFill="1"/>
    <xf numFmtId="0" fontId="11" fillId="0" borderId="18" xfId="0" applyFont="1" applyBorder="1" applyAlignment="1">
      <alignment vertical="top"/>
    </xf>
    <xf numFmtId="49" fontId="11" fillId="0" borderId="33" xfId="0" applyNumberFormat="1" applyFont="1" applyBorder="1" applyAlignment="1">
      <alignment vertical="top" wrapText="1"/>
    </xf>
    <xf numFmtId="49" fontId="11" fillId="0" borderId="18" xfId="0" applyNumberFormat="1" applyFont="1" applyBorder="1" applyAlignment="1">
      <alignment vertical="top" wrapText="1"/>
    </xf>
    <xf numFmtId="0" fontId="21" fillId="0" borderId="18" xfId="0" applyFont="1" applyBorder="1" applyAlignment="1">
      <alignment vertical="top"/>
    </xf>
    <xf numFmtId="0" fontId="11" fillId="0" borderId="1" xfId="0" applyFont="1" applyBorder="1" applyAlignment="1">
      <alignment horizontal="right" vertical="top"/>
    </xf>
    <xf numFmtId="0" fontId="31" fillId="4" borderId="1" xfId="0" applyFont="1" applyFill="1" applyBorder="1" applyAlignment="1">
      <alignment horizontal="center"/>
    </xf>
    <xf numFmtId="0" fontId="31" fillId="4" borderId="18" xfId="0" applyFont="1" applyFill="1" applyBorder="1" applyAlignment="1">
      <alignment horizontal="center"/>
    </xf>
    <xf numFmtId="0" fontId="31" fillId="4" borderId="5" xfId="0" applyFont="1" applyFill="1" applyBorder="1" applyAlignment="1">
      <alignment horizontal="center"/>
    </xf>
    <xf numFmtId="0" fontId="32" fillId="0" borderId="0" xfId="0" applyFont="1"/>
    <xf numFmtId="0" fontId="21" fillId="10" borderId="1" xfId="0" applyFont="1" applyFill="1" applyBorder="1" applyAlignment="1">
      <alignment vertical="top" wrapText="1"/>
    </xf>
    <xf numFmtId="0" fontId="23" fillId="0" borderId="1" xfId="0" applyFont="1" applyBorder="1"/>
    <xf numFmtId="0" fontId="0" fillId="0" borderId="10" xfId="0" applyBorder="1"/>
    <xf numFmtId="0" fontId="0" fillId="6" borderId="0" xfId="0" applyFill="1"/>
    <xf numFmtId="0" fontId="0" fillId="0" borderId="11" xfId="0" applyBorder="1"/>
    <xf numFmtId="3" fontId="0" fillId="6" borderId="0" xfId="0" applyNumberFormat="1" applyFill="1"/>
    <xf numFmtId="0" fontId="0" fillId="0" borderId="10" xfId="0" applyBorder="1" applyProtection="1">
      <protection locked="0"/>
    </xf>
    <xf numFmtId="0" fontId="0" fillId="6" borderId="0" xfId="0" applyFill="1" applyProtection="1">
      <protection locked="0"/>
    </xf>
    <xf numFmtId="0" fontId="0" fillId="0" borderId="11" xfId="0" applyBorder="1" applyProtection="1">
      <protection locked="0"/>
    </xf>
    <xf numFmtId="3" fontId="28" fillId="6" borderId="0" xfId="0" applyNumberFormat="1" applyFont="1" applyFill="1"/>
    <xf numFmtId="3" fontId="13" fillId="6" borderId="0" xfId="0" applyNumberFormat="1" applyFont="1" applyFill="1"/>
    <xf numFmtId="0" fontId="0" fillId="0" borderId="13" xfId="0" applyBorder="1"/>
    <xf numFmtId="0" fontId="0" fillId="6" borderId="0" xfId="0" applyFill="1" applyAlignment="1">
      <alignment horizontal="right"/>
    </xf>
    <xf numFmtId="0" fontId="0" fillId="0" borderId="15" xfId="0" applyBorder="1"/>
    <xf numFmtId="0" fontId="0" fillId="0" borderId="20" xfId="0" applyBorder="1"/>
    <xf numFmtId="0" fontId="0" fillId="0" borderId="21" xfId="0" applyBorder="1"/>
    <xf numFmtId="0" fontId="0" fillId="0" borderId="14" xfId="0" applyBorder="1"/>
    <xf numFmtId="0" fontId="0" fillId="0" borderId="16" xfId="0" applyBorder="1"/>
    <xf numFmtId="3" fontId="0" fillId="0" borderId="0" xfId="0" applyNumberFormat="1"/>
    <xf numFmtId="49" fontId="12" fillId="7" borderId="1" xfId="0" applyNumberFormat="1" applyFont="1" applyFill="1" applyBorder="1" applyAlignment="1">
      <alignment horizontal="left"/>
    </xf>
    <xf numFmtId="0" fontId="11" fillId="11" borderId="1" xfId="0" applyFont="1" applyFill="1" applyBorder="1" applyAlignment="1">
      <alignment horizontal="left" wrapText="1"/>
    </xf>
    <xf numFmtId="49" fontId="11" fillId="11" borderId="22" xfId="0" applyNumberFormat="1" applyFont="1" applyFill="1" applyBorder="1" applyAlignment="1">
      <alignment horizontal="left" vertical="top" wrapText="1"/>
    </xf>
    <xf numFmtId="49" fontId="12" fillId="11" borderId="1" xfId="0" applyNumberFormat="1" applyFont="1" applyFill="1" applyBorder="1" applyAlignment="1">
      <alignment horizontal="left"/>
    </xf>
    <xf numFmtId="49" fontId="24" fillId="11" borderId="1" xfId="0" applyNumberFormat="1" applyFont="1" applyFill="1" applyBorder="1" applyAlignment="1">
      <alignment horizontal="left" vertical="top" wrapText="1"/>
    </xf>
    <xf numFmtId="49" fontId="11" fillId="11" borderId="1" xfId="0" applyNumberFormat="1" applyFont="1" applyFill="1" applyBorder="1" applyAlignment="1">
      <alignment horizontal="left" vertical="top" wrapText="1"/>
    </xf>
    <xf numFmtId="49" fontId="0" fillId="7" borderId="18" xfId="0" applyNumberFormat="1" applyFill="1" applyBorder="1"/>
    <xf numFmtId="0" fontId="0" fillId="0" borderId="25" xfId="0" applyBorder="1"/>
    <xf numFmtId="49" fontId="0" fillId="7" borderId="22" xfId="0" applyNumberFormat="1" applyFill="1" applyBorder="1" applyAlignment="1">
      <alignment wrapText="1"/>
    </xf>
    <xf numFmtId="49" fontId="23" fillId="7" borderId="33" xfId="0" applyNumberFormat="1" applyFont="1" applyFill="1" applyBorder="1" applyAlignment="1">
      <alignment wrapText="1"/>
    </xf>
    <xf numFmtId="0" fontId="11" fillId="0" borderId="0" xfId="0" applyFont="1" applyAlignment="1">
      <alignment vertical="top"/>
    </xf>
    <xf numFmtId="0" fontId="11" fillId="0" borderId="0" xfId="0" applyFont="1" applyAlignment="1">
      <alignment horizontal="left" vertical="top"/>
    </xf>
    <xf numFmtId="0" fontId="11" fillId="0" borderId="0" xfId="0" applyFont="1" applyAlignment="1">
      <alignment horizontal="left" vertical="top" wrapText="1"/>
    </xf>
    <xf numFmtId="49" fontId="11" fillId="0" borderId="0" xfId="0" applyNumberFormat="1" applyFont="1" applyAlignment="1">
      <alignment vertical="top" wrapText="1"/>
    </xf>
    <xf numFmtId="49" fontId="11" fillId="0" borderId="0" xfId="0" applyNumberFormat="1" applyFont="1" applyAlignment="1">
      <alignment horizontal="left" vertical="top" wrapText="1"/>
    </xf>
    <xf numFmtId="49" fontId="18" fillId="0" borderId="23" xfId="0" applyNumberFormat="1" applyFont="1" applyBorder="1" applyAlignment="1">
      <alignment vertical="top" wrapText="1"/>
    </xf>
    <xf numFmtId="0" fontId="11" fillId="0" borderId="1" xfId="0" applyFont="1" applyBorder="1" applyAlignment="1">
      <alignment horizontal="left" vertical="top"/>
    </xf>
    <xf numFmtId="1" fontId="21" fillId="0" borderId="1" xfId="0" applyNumberFormat="1" applyFont="1" applyBorder="1" applyAlignment="1">
      <alignment horizontal="center" vertical="top" wrapText="1"/>
    </xf>
    <xf numFmtId="1" fontId="21" fillId="0" borderId="22" xfId="0" applyNumberFormat="1" applyFont="1" applyBorder="1" applyAlignment="1">
      <alignment horizontal="center" vertical="top" wrapText="1"/>
    </xf>
    <xf numFmtId="0" fontId="25" fillId="0" borderId="1" xfId="0" applyFont="1" applyBorder="1" applyAlignment="1">
      <alignment horizontal="left" vertical="top" wrapText="1"/>
    </xf>
    <xf numFmtId="49" fontId="25" fillId="0" borderId="22" xfId="0" applyNumberFormat="1" applyFont="1" applyBorder="1" applyAlignment="1">
      <alignment horizontal="left" vertical="top" wrapText="1"/>
    </xf>
    <xf numFmtId="0" fontId="21" fillId="0" borderId="22" xfId="0" applyFont="1" applyBorder="1" applyAlignment="1">
      <alignment horizontal="left" vertical="top" wrapText="1"/>
    </xf>
    <xf numFmtId="0" fontId="25" fillId="0" borderId="25" xfId="0" applyFont="1" applyBorder="1" applyAlignment="1">
      <alignment vertical="top"/>
    </xf>
    <xf numFmtId="0" fontId="25" fillId="0" borderId="25" xfId="0" applyFont="1" applyBorder="1"/>
    <xf numFmtId="0" fontId="25" fillId="0" borderId="22" xfId="0" applyFont="1" applyBorder="1" applyAlignment="1">
      <alignment horizontal="left" vertical="top" wrapText="1"/>
    </xf>
    <xf numFmtId="0" fontId="25" fillId="0" borderId="1" xfId="0" applyFont="1" applyBorder="1" applyAlignment="1">
      <alignment horizontal="left" vertical="top"/>
    </xf>
    <xf numFmtId="0" fontId="23" fillId="0" borderId="1" xfId="0" applyFont="1" applyBorder="1" applyAlignment="1">
      <alignment horizontal="left" vertical="top" wrapText="1"/>
    </xf>
    <xf numFmtId="0" fontId="23" fillId="0" borderId="1" xfId="0" applyFont="1" applyBorder="1" applyAlignment="1">
      <alignment horizontal="left" vertical="top"/>
    </xf>
    <xf numFmtId="0" fontId="23" fillId="0" borderId="1" xfId="0" applyFont="1" applyBorder="1" applyAlignment="1">
      <alignment vertical="top"/>
    </xf>
    <xf numFmtId="49" fontId="21" fillId="0" borderId="22" xfId="0" applyNumberFormat="1" applyFont="1" applyBorder="1" applyAlignment="1">
      <alignment vertical="top" wrapText="1"/>
    </xf>
    <xf numFmtId="49" fontId="0" fillId="7" borderId="1" xfId="0" applyNumberFormat="1" applyFill="1" applyBorder="1" applyAlignment="1">
      <alignment horizontal="left" vertical="top"/>
    </xf>
    <xf numFmtId="0" fontId="0" fillId="0" borderId="0" xfId="0" applyAlignment="1">
      <alignment horizontal="left" vertical="top"/>
    </xf>
    <xf numFmtId="49" fontId="25" fillId="0" borderId="25" xfId="0" applyNumberFormat="1" applyFont="1" applyBorder="1"/>
    <xf numFmtId="49" fontId="11" fillId="0" borderId="25" xfId="0" applyNumberFormat="1" applyFont="1" applyBorder="1" applyAlignment="1">
      <alignment horizontal="center" vertical="top" wrapText="1"/>
    </xf>
    <xf numFmtId="0" fontId="11" fillId="0" borderId="22" xfId="0" applyFont="1" applyBorder="1" applyAlignment="1">
      <alignment vertical="top"/>
    </xf>
    <xf numFmtId="0" fontId="21" fillId="0" borderId="1" xfId="0" applyFont="1" applyBorder="1" applyAlignment="1">
      <alignment horizontal="center" vertical="center" wrapText="1"/>
    </xf>
    <xf numFmtId="0" fontId="11" fillId="0" borderId="1" xfId="0" applyFont="1" applyBorder="1" applyAlignment="1">
      <alignment horizontal="center" vertical="center"/>
    </xf>
    <xf numFmtId="0" fontId="25" fillId="0" borderId="25" xfId="0" applyFont="1" applyBorder="1" applyAlignment="1">
      <alignment horizontal="center" vertical="center"/>
    </xf>
    <xf numFmtId="49" fontId="21" fillId="0" borderId="1" xfId="0" applyNumberFormat="1" applyFont="1" applyBorder="1" applyAlignment="1">
      <alignment horizontal="center" vertical="center" wrapText="1"/>
    </xf>
    <xf numFmtId="49" fontId="11" fillId="0" borderId="26" xfId="0" applyNumberFormat="1" applyFont="1" applyBorder="1" applyAlignment="1">
      <alignment vertical="top" wrapText="1"/>
    </xf>
    <xf numFmtId="49" fontId="21" fillId="0" borderId="33" xfId="0" applyNumberFormat="1" applyFont="1" applyBorder="1" applyAlignment="1">
      <alignment horizontal="left" vertical="top" wrapText="1"/>
    </xf>
    <xf numFmtId="0" fontId="11" fillId="0" borderId="25" xfId="0" applyFont="1" applyBorder="1" applyAlignment="1">
      <alignment vertical="top"/>
    </xf>
    <xf numFmtId="49" fontId="11" fillId="0" borderId="29" xfId="0" applyNumberFormat="1" applyFont="1" applyBorder="1" applyAlignment="1">
      <alignment vertical="top" wrapText="1"/>
    </xf>
    <xf numFmtId="0" fontId="11" fillId="0" borderId="32" xfId="0" applyFont="1" applyBorder="1" applyAlignment="1">
      <alignment vertical="top"/>
    </xf>
    <xf numFmtId="49" fontId="25" fillId="0" borderId="1" xfId="0" applyNumberFormat="1" applyFont="1" applyBorder="1" applyAlignment="1">
      <alignment horizontal="left" vertical="top" wrapText="1"/>
    </xf>
    <xf numFmtId="0" fontId="11" fillId="0" borderId="28" xfId="0" applyFont="1" applyBorder="1" applyAlignment="1">
      <alignment vertical="top"/>
    </xf>
    <xf numFmtId="0" fontId="25" fillId="0" borderId="23" xfId="0" applyFont="1" applyBorder="1" applyAlignment="1">
      <alignment horizontal="left" vertical="top"/>
    </xf>
    <xf numFmtId="49" fontId="25" fillId="0" borderId="22" xfId="0" applyNumberFormat="1" applyFont="1" applyBorder="1" applyAlignment="1">
      <alignment vertical="top" wrapText="1"/>
    </xf>
    <xf numFmtId="0" fontId="25" fillId="0" borderId="22" xfId="0" applyFont="1" applyBorder="1" applyAlignment="1">
      <alignment vertical="top"/>
    </xf>
    <xf numFmtId="0" fontId="25" fillId="0" borderId="25" xfId="0" applyFont="1" applyBorder="1" applyAlignment="1">
      <alignment vertical="top" wrapText="1"/>
    </xf>
    <xf numFmtId="49" fontId="11" fillId="0" borderId="23" xfId="0" applyNumberFormat="1" applyFont="1" applyBorder="1" applyAlignment="1">
      <alignment vertical="top" wrapText="1"/>
    </xf>
    <xf numFmtId="0" fontId="14" fillId="0" borderId="1" xfId="0" applyFont="1" applyBorder="1" applyAlignment="1">
      <alignment vertical="top" wrapText="1"/>
    </xf>
    <xf numFmtId="49" fontId="11" fillId="0" borderId="36" xfId="0" applyNumberFormat="1" applyFont="1" applyBorder="1" applyAlignment="1">
      <alignment vertical="top" wrapText="1"/>
    </xf>
    <xf numFmtId="49" fontId="11" fillId="0" borderId="37" xfId="0" applyNumberFormat="1" applyFont="1" applyBorder="1" applyAlignment="1">
      <alignment vertical="top" wrapText="1"/>
    </xf>
    <xf numFmtId="49" fontId="18" fillId="0" borderId="22" xfId="0" applyNumberFormat="1" applyFont="1" applyBorder="1" applyAlignment="1">
      <alignment horizontal="left" vertical="top" wrapText="1"/>
    </xf>
    <xf numFmtId="49" fontId="18" fillId="0" borderId="24" xfId="0" applyNumberFormat="1" applyFont="1" applyBorder="1" applyAlignment="1">
      <alignment horizontal="left" vertical="top" wrapText="1"/>
    </xf>
    <xf numFmtId="0" fontId="13" fillId="0" borderId="0" xfId="0" applyFont="1"/>
    <xf numFmtId="49" fontId="18" fillId="0" borderId="37" xfId="0" applyNumberFormat="1" applyFont="1" applyBorder="1" applyAlignment="1">
      <alignment horizontal="left" vertical="top" wrapText="1"/>
    </xf>
    <xf numFmtId="49" fontId="18" fillId="0" borderId="40" xfId="0" applyNumberFormat="1" applyFont="1" applyBorder="1" applyAlignment="1">
      <alignment horizontal="left" vertical="top" wrapText="1"/>
    </xf>
    <xf numFmtId="0" fontId="18" fillId="0" borderId="0" xfId="0" applyFont="1" applyAlignment="1">
      <alignment horizontal="left"/>
    </xf>
    <xf numFmtId="0" fontId="13" fillId="0" borderId="1" xfId="0" applyFont="1" applyBorder="1" applyAlignment="1">
      <alignment vertical="top" wrapText="1"/>
    </xf>
    <xf numFmtId="49" fontId="18" fillId="0" borderId="23" xfId="0" applyNumberFormat="1" applyFont="1" applyBorder="1" applyAlignment="1">
      <alignment horizontal="left" vertical="top" wrapText="1"/>
    </xf>
    <xf numFmtId="49" fontId="0" fillId="12" borderId="1" xfId="0" applyNumberFormat="1" applyFill="1" applyBorder="1" applyAlignment="1">
      <alignment wrapText="1"/>
    </xf>
    <xf numFmtId="0" fontId="0" fillId="12" borderId="0" xfId="0" applyFill="1" applyAlignment="1">
      <alignment vertical="top" wrapText="1"/>
    </xf>
    <xf numFmtId="0" fontId="18" fillId="0" borderId="1" xfId="0" applyFont="1" applyBorder="1"/>
    <xf numFmtId="0" fontId="13" fillId="0" borderId="1" xfId="0" applyFont="1" applyBorder="1" applyAlignment="1">
      <alignment vertical="top"/>
    </xf>
    <xf numFmtId="0" fontId="13" fillId="0" borderId="1" xfId="0" applyFont="1" applyBorder="1"/>
    <xf numFmtId="0" fontId="13" fillId="0" borderId="1" xfId="0" applyFont="1" applyBorder="1" applyAlignment="1">
      <alignment horizontal="left" vertical="top" wrapText="1"/>
    </xf>
    <xf numFmtId="46" fontId="0" fillId="0" borderId="0" xfId="0" applyNumberFormat="1"/>
    <xf numFmtId="0" fontId="21" fillId="0" borderId="1" xfId="0" applyFont="1" applyBorder="1" applyAlignment="1">
      <alignment horizontal="center" vertical="top" wrapText="1"/>
    </xf>
    <xf numFmtId="49" fontId="23" fillId="8" borderId="1" xfId="2" applyNumberFormat="1" applyFont="1" applyFill="1" applyBorder="1" applyAlignment="1">
      <alignment vertical="top" wrapText="1"/>
    </xf>
    <xf numFmtId="0" fontId="11" fillId="0" borderId="1" xfId="0" applyFont="1" applyBorder="1" applyAlignment="1">
      <alignment horizontal="center" vertical="top" wrapText="1"/>
    </xf>
    <xf numFmtId="0" fontId="11" fillId="0" borderId="22" xfId="0" applyFont="1" applyBorder="1" applyAlignment="1">
      <alignment horizontal="center" vertical="top" wrapText="1"/>
    </xf>
    <xf numFmtId="1" fontId="0" fillId="12" borderId="1" xfId="0" applyNumberFormat="1" applyFill="1" applyBorder="1" applyAlignment="1">
      <alignment horizontal="center" wrapText="1"/>
    </xf>
    <xf numFmtId="0" fontId="11" fillId="0" borderId="25" xfId="0" applyFont="1" applyBorder="1" applyAlignment="1">
      <alignment horizontal="center" vertical="top"/>
    </xf>
    <xf numFmtId="1" fontId="11" fillId="0" borderId="25" xfId="0" applyNumberFormat="1" applyFont="1" applyBorder="1" applyAlignment="1">
      <alignment horizontal="center" vertical="top"/>
    </xf>
    <xf numFmtId="0" fontId="25" fillId="0" borderId="22" xfId="0" applyFont="1" applyBorder="1" applyAlignment="1">
      <alignment horizontal="center" vertical="top" wrapText="1"/>
    </xf>
    <xf numFmtId="1" fontId="11" fillId="0" borderId="1" xfId="0" applyNumberFormat="1" applyFont="1" applyBorder="1" applyAlignment="1">
      <alignment horizontal="center" vertical="top" wrapText="1"/>
    </xf>
    <xf numFmtId="49" fontId="34" fillId="0" borderId="1" xfId="0" applyNumberFormat="1" applyFont="1" applyBorder="1" applyAlignment="1">
      <alignment vertical="top" wrapText="1"/>
    </xf>
    <xf numFmtId="0" fontId="34" fillId="0" borderId="0" xfId="0" applyFont="1" applyAlignment="1">
      <alignment vertical="top" wrapText="1"/>
    </xf>
    <xf numFmtId="49" fontId="36" fillId="0" borderId="1" xfId="0" applyNumberFormat="1" applyFont="1" applyBorder="1" applyAlignment="1">
      <alignment vertical="top" wrapText="1"/>
    </xf>
    <xf numFmtId="49" fontId="15" fillId="0" borderId="1" xfId="0" applyNumberFormat="1" applyFont="1" applyBorder="1" applyAlignment="1">
      <alignment vertical="top" wrapText="1"/>
    </xf>
    <xf numFmtId="49" fontId="37" fillId="0" borderId="1" xfId="0" applyNumberFormat="1" applyFont="1" applyBorder="1" applyAlignment="1">
      <alignment vertical="top" wrapText="1"/>
    </xf>
    <xf numFmtId="49" fontId="37" fillId="8" borderId="1" xfId="0" applyNumberFormat="1" applyFont="1" applyFill="1" applyBorder="1" applyAlignment="1">
      <alignment vertical="top" wrapText="1"/>
    </xf>
    <xf numFmtId="0" fontId="38" fillId="0" borderId="1" xfId="0" applyFont="1" applyBorder="1"/>
    <xf numFmtId="0" fontId="39" fillId="0" borderId="1" xfId="0" applyFont="1" applyBorder="1"/>
    <xf numFmtId="49" fontId="15" fillId="0" borderId="24" xfId="0" applyNumberFormat="1" applyFont="1" applyBorder="1" applyAlignment="1">
      <alignment horizontal="left" vertical="top" wrapText="1"/>
    </xf>
    <xf numFmtId="49" fontId="15" fillId="0" borderId="1" xfId="0" applyNumberFormat="1" applyFont="1" applyBorder="1" applyAlignment="1">
      <alignment horizontal="left" vertical="top" wrapText="1"/>
    </xf>
    <xf numFmtId="49" fontId="15" fillId="2" borderId="1" xfId="0" applyNumberFormat="1" applyFont="1" applyFill="1" applyBorder="1" applyAlignment="1">
      <alignment horizontal="left" vertical="top" wrapText="1"/>
    </xf>
    <xf numFmtId="0" fontId="40" fillId="0" borderId="42" xfId="0" applyFont="1" applyBorder="1" applyAlignment="1">
      <alignment wrapText="1"/>
    </xf>
    <xf numFmtId="0" fontId="40" fillId="0" borderId="43" xfId="0" applyFont="1" applyBorder="1" applyAlignment="1">
      <alignment wrapText="1"/>
    </xf>
    <xf numFmtId="0" fontId="40" fillId="0" borderId="44" xfId="0" applyFont="1" applyBorder="1" applyAlignment="1">
      <alignment vertical="top" wrapText="1"/>
    </xf>
    <xf numFmtId="0" fontId="40" fillId="0" borderId="30" xfId="0" applyFont="1" applyBorder="1" applyAlignment="1">
      <alignment vertical="top"/>
    </xf>
    <xf numFmtId="49" fontId="14" fillId="0" borderId="39" xfId="0" applyNumberFormat="1" applyFont="1" applyBorder="1" applyAlignment="1">
      <alignment horizontal="left" vertical="top" wrapText="1"/>
    </xf>
    <xf numFmtId="49" fontId="0" fillId="7" borderId="25" xfId="0" applyNumberFormat="1" applyFill="1" applyBorder="1"/>
    <xf numFmtId="0" fontId="20" fillId="0" borderId="25" xfId="0" applyFont="1" applyBorder="1" applyAlignment="1">
      <alignment horizontal="left" vertical="top" wrapText="1"/>
    </xf>
    <xf numFmtId="0" fontId="11" fillId="0" borderId="25" xfId="0" applyFont="1" applyBorder="1" applyAlignment="1">
      <alignment horizontal="left" vertical="top"/>
    </xf>
    <xf numFmtId="49" fontId="21" fillId="0" borderId="25" xfId="0" applyNumberFormat="1" applyFont="1" applyBorder="1" applyAlignment="1">
      <alignment vertical="top" wrapText="1"/>
    </xf>
    <xf numFmtId="0" fontId="11" fillId="0" borderId="25" xfId="0" applyFont="1" applyBorder="1"/>
    <xf numFmtId="0" fontId="21" fillId="0" borderId="18" xfId="0" applyFont="1" applyBorder="1" applyAlignment="1">
      <alignment horizontal="center" vertical="center" wrapText="1"/>
    </xf>
    <xf numFmtId="0" fontId="11" fillId="0" borderId="18" xfId="0" applyFont="1" applyBorder="1" applyAlignment="1">
      <alignment horizontal="center" vertical="center"/>
    </xf>
    <xf numFmtId="49" fontId="21" fillId="0" borderId="18" xfId="0" applyNumberFormat="1" applyFont="1" applyBorder="1" applyAlignment="1">
      <alignment horizontal="left" vertical="top" wrapText="1"/>
    </xf>
    <xf numFmtId="0" fontId="25" fillId="0" borderId="28" xfId="0" applyFont="1" applyBorder="1"/>
    <xf numFmtId="0" fontId="25" fillId="0" borderId="29" xfId="0" applyFont="1" applyBorder="1"/>
    <xf numFmtId="0" fontId="11" fillId="0" borderId="31" xfId="0" applyFont="1" applyBorder="1"/>
    <xf numFmtId="0" fontId="25" fillId="0" borderId="46" xfId="0" applyFont="1" applyBorder="1" applyAlignment="1">
      <alignment horizontal="center"/>
    </xf>
    <xf numFmtId="0" fontId="25" fillId="0" borderId="28" xfId="0" applyFont="1" applyBorder="1" applyAlignment="1">
      <alignment horizontal="center"/>
    </xf>
    <xf numFmtId="49" fontId="18" fillId="0" borderId="22" xfId="0" applyNumberFormat="1" applyFont="1" applyBorder="1" applyAlignment="1">
      <alignment horizontal="left" vertical="top" wrapText="1"/>
    </xf>
    <xf numFmtId="49" fontId="18" fillId="0" borderId="1" xfId="0" applyNumberFormat="1" applyFont="1" applyBorder="1" applyAlignment="1">
      <alignment horizontal="left" vertical="top" wrapText="1"/>
    </xf>
    <xf numFmtId="49" fontId="18" fillId="0" borderId="22" xfId="0" applyNumberFormat="1" applyFont="1" applyBorder="1" applyAlignment="1">
      <alignment vertical="top" wrapText="1"/>
    </xf>
    <xf numFmtId="49" fontId="18" fillId="0" borderId="1" xfId="0" applyNumberFormat="1" applyFont="1" applyBorder="1" applyAlignment="1">
      <alignment vertical="top" wrapText="1"/>
    </xf>
    <xf numFmtId="49" fontId="11" fillId="0" borderId="22" xfId="0" applyNumberFormat="1" applyFont="1" applyBorder="1" applyAlignment="1">
      <alignment horizontal="left" vertical="top" wrapText="1"/>
    </xf>
    <xf numFmtId="49" fontId="11" fillId="0" borderId="24" xfId="0" applyNumberFormat="1" applyFont="1" applyBorder="1" applyAlignment="1">
      <alignment horizontal="left" vertical="top" wrapText="1"/>
    </xf>
    <xf numFmtId="49" fontId="11" fillId="0" borderId="22" xfId="0" applyNumberFormat="1" applyFont="1" applyBorder="1" applyAlignment="1">
      <alignment horizontal="center" vertical="top" wrapText="1"/>
    </xf>
    <xf numFmtId="49" fontId="11" fillId="0" borderId="24" xfId="0" applyNumberFormat="1" applyFont="1" applyBorder="1" applyAlignment="1">
      <alignment horizontal="center" vertical="top" wrapText="1"/>
    </xf>
    <xf numFmtId="49" fontId="25" fillId="0" borderId="22" xfId="0" applyNumberFormat="1" applyFont="1" applyBorder="1" applyAlignment="1">
      <alignment horizontal="center" vertical="top" wrapText="1"/>
    </xf>
    <xf numFmtId="49" fontId="25" fillId="0" borderId="24" xfId="0" applyNumberFormat="1" applyFont="1" applyBorder="1" applyAlignment="1">
      <alignment horizontal="center" vertical="top" wrapText="1"/>
    </xf>
    <xf numFmtId="49" fontId="25" fillId="0" borderId="22" xfId="0" applyNumberFormat="1" applyFont="1" applyBorder="1" applyAlignment="1">
      <alignment horizontal="left" vertical="top" wrapText="1"/>
    </xf>
    <xf numFmtId="49" fontId="25" fillId="0" borderId="24" xfId="0" applyNumberFormat="1" applyFont="1" applyBorder="1" applyAlignment="1">
      <alignment horizontal="left" vertical="top" wrapText="1"/>
    </xf>
    <xf numFmtId="49" fontId="18" fillId="0" borderId="24" xfId="0" applyNumberFormat="1" applyFont="1" applyBorder="1" applyAlignment="1">
      <alignment horizontal="left" vertical="top" wrapText="1"/>
    </xf>
    <xf numFmtId="49" fontId="11" fillId="0" borderId="23" xfId="0" applyNumberFormat="1" applyFont="1" applyBorder="1" applyAlignment="1">
      <alignment horizontal="left" vertical="top" wrapText="1"/>
    </xf>
    <xf numFmtId="0" fontId="21" fillId="0" borderId="22" xfId="0" applyFont="1" applyBorder="1" applyAlignment="1">
      <alignment horizontal="left" vertical="top" wrapText="1"/>
    </xf>
    <xf numFmtId="0" fontId="21" fillId="0" borderId="23" xfId="0" applyFont="1" applyBorder="1" applyAlignment="1">
      <alignment horizontal="left" vertical="top" wrapText="1"/>
    </xf>
    <xf numFmtId="0" fontId="21" fillId="0" borderId="24" xfId="0" applyFont="1" applyBorder="1" applyAlignment="1">
      <alignment horizontal="left" vertical="top" wrapText="1"/>
    </xf>
    <xf numFmtId="0" fontId="11" fillId="0" borderId="22" xfId="0" applyFont="1" applyBorder="1" applyAlignment="1">
      <alignment horizontal="left" vertical="top" wrapText="1"/>
    </xf>
    <xf numFmtId="0" fontId="11" fillId="0" borderId="23" xfId="0" applyFont="1" applyBorder="1" applyAlignment="1">
      <alignment horizontal="left" vertical="top" wrapText="1"/>
    </xf>
    <xf numFmtId="0" fontId="11" fillId="0" borderId="24" xfId="0" applyFont="1" applyBorder="1" applyAlignment="1">
      <alignment horizontal="left" vertical="top" wrapText="1"/>
    </xf>
    <xf numFmtId="49" fontId="0" fillId="0" borderId="22" xfId="0" applyNumberFormat="1" applyBorder="1" applyAlignment="1">
      <alignment horizontal="center" vertical="top" wrapText="1"/>
    </xf>
    <xf numFmtId="49" fontId="0" fillId="0" borderId="23" xfId="0" applyNumberFormat="1" applyBorder="1" applyAlignment="1">
      <alignment horizontal="center" vertical="top" wrapText="1"/>
    </xf>
    <xf numFmtId="49" fontId="0" fillId="0" borderId="24" xfId="0" applyNumberFormat="1" applyBorder="1" applyAlignment="1">
      <alignment horizontal="center" vertical="top" wrapText="1"/>
    </xf>
    <xf numFmtId="0" fontId="11" fillId="0" borderId="22" xfId="0" applyFont="1" applyBorder="1" applyAlignment="1">
      <alignment horizontal="left" vertical="top"/>
    </xf>
    <xf numFmtId="0" fontId="11" fillId="0" borderId="23" xfId="0" applyFont="1" applyBorder="1" applyAlignment="1">
      <alignment horizontal="left" vertical="top"/>
    </xf>
    <xf numFmtId="0" fontId="11" fillId="0" borderId="24" xfId="0" applyFont="1" applyBorder="1" applyAlignment="1">
      <alignment horizontal="left" vertical="top"/>
    </xf>
    <xf numFmtId="0" fontId="14" fillId="0" borderId="22" xfId="0" applyFont="1" applyBorder="1" applyAlignment="1">
      <alignment horizontal="left" vertical="top" wrapText="1"/>
    </xf>
    <xf numFmtId="0" fontId="25" fillId="0" borderId="23" xfId="0" applyFont="1" applyBorder="1" applyAlignment="1">
      <alignment horizontal="left" vertical="top" wrapText="1"/>
    </xf>
    <xf numFmtId="0" fontId="11" fillId="0" borderId="1" xfId="0" applyFont="1" applyBorder="1" applyAlignment="1">
      <alignment horizontal="left" vertical="top"/>
    </xf>
    <xf numFmtId="0" fontId="11" fillId="0" borderId="1" xfId="0" applyFont="1" applyBorder="1" applyAlignment="1">
      <alignment horizontal="left" vertical="top" wrapText="1"/>
    </xf>
    <xf numFmtId="0" fontId="17" fillId="0" borderId="1" xfId="0" applyFont="1" applyBorder="1" applyAlignment="1">
      <alignment horizontal="left" vertical="top" wrapText="1"/>
    </xf>
    <xf numFmtId="9" fontId="11" fillId="0" borderId="1" xfId="0" applyNumberFormat="1" applyFont="1" applyBorder="1" applyAlignment="1">
      <alignment horizontal="left" vertical="top" wrapText="1"/>
    </xf>
    <xf numFmtId="49" fontId="11" fillId="0" borderId="27" xfId="0" applyNumberFormat="1" applyFont="1" applyBorder="1" applyAlignment="1">
      <alignment horizontal="left" vertical="top" wrapText="1"/>
    </xf>
    <xf numFmtId="49" fontId="11" fillId="0" borderId="26" xfId="0" applyNumberFormat="1" applyFont="1" applyBorder="1" applyAlignment="1">
      <alignment horizontal="left" vertical="top" wrapText="1"/>
    </xf>
    <xf numFmtId="49" fontId="25" fillId="0" borderId="23" xfId="0" applyNumberFormat="1" applyFont="1" applyBorder="1" applyAlignment="1">
      <alignment horizontal="left" vertical="top" wrapText="1"/>
    </xf>
    <xf numFmtId="0" fontId="11" fillId="0" borderId="35" xfId="0" applyFont="1" applyBorder="1" applyAlignment="1">
      <alignment horizontal="left" vertical="top"/>
    </xf>
    <xf numFmtId="0" fontId="11" fillId="0" borderId="34" xfId="0" applyFont="1" applyBorder="1" applyAlignment="1">
      <alignment horizontal="left" vertical="top"/>
    </xf>
    <xf numFmtId="0" fontId="11" fillId="0" borderId="31" xfId="0" applyFont="1" applyBorder="1" applyAlignment="1">
      <alignment horizontal="left" vertical="top"/>
    </xf>
    <xf numFmtId="0" fontId="11" fillId="0" borderId="35" xfId="0" applyFont="1" applyBorder="1" applyAlignment="1">
      <alignment vertical="top" wrapText="1"/>
    </xf>
    <xf numFmtId="0" fontId="11" fillId="0" borderId="34" xfId="0" applyFont="1" applyBorder="1" applyAlignment="1">
      <alignment vertical="top" wrapText="1"/>
    </xf>
    <xf numFmtId="0" fontId="11" fillId="0" borderId="31" xfId="0" applyFont="1" applyBorder="1" applyAlignment="1">
      <alignment vertical="top" wrapText="1"/>
    </xf>
    <xf numFmtId="49" fontId="11" fillId="0" borderId="1" xfId="0" applyNumberFormat="1" applyFont="1" applyBorder="1" applyAlignment="1">
      <alignment horizontal="left" vertical="top" wrapText="1"/>
    </xf>
    <xf numFmtId="0" fontId="11" fillId="0" borderId="1" xfId="0" applyFont="1" applyBorder="1" applyAlignment="1">
      <alignment vertical="top"/>
    </xf>
    <xf numFmtId="0" fontId="11" fillId="0" borderId="22" xfId="0" applyFont="1" applyBorder="1" applyAlignment="1">
      <alignment vertical="top" wrapText="1"/>
    </xf>
    <xf numFmtId="0" fontId="11" fillId="0" borderId="24" xfId="0" applyFont="1" applyBorder="1" applyAlignment="1">
      <alignment vertical="top" wrapText="1"/>
    </xf>
    <xf numFmtId="49" fontId="11" fillId="0" borderId="22" xfId="0" applyNumberFormat="1" applyFont="1" applyBorder="1" applyAlignment="1">
      <alignment vertical="top" wrapText="1"/>
    </xf>
    <xf numFmtId="49" fontId="11" fillId="0" borderId="24" xfId="0" applyNumberFormat="1" applyFont="1" applyBorder="1" applyAlignment="1">
      <alignment vertical="top" wrapText="1"/>
    </xf>
    <xf numFmtId="0" fontId="11" fillId="0" borderId="33" xfId="0" applyFont="1" applyBorder="1" applyAlignment="1">
      <alignment vertical="top" wrapText="1"/>
    </xf>
    <xf numFmtId="0" fontId="11" fillId="0" borderId="26" xfId="0" applyFont="1" applyBorder="1" applyAlignment="1">
      <alignment vertical="top" wrapText="1"/>
    </xf>
    <xf numFmtId="9" fontId="11" fillId="0" borderId="35" xfId="0" applyNumberFormat="1" applyFont="1" applyBorder="1" applyAlignment="1">
      <alignment vertical="top" wrapText="1"/>
    </xf>
    <xf numFmtId="9" fontId="11" fillId="0" borderId="34" xfId="0" applyNumberFormat="1" applyFont="1" applyBorder="1" applyAlignment="1">
      <alignment vertical="top" wrapText="1"/>
    </xf>
    <xf numFmtId="9" fontId="11" fillId="0" borderId="31" xfId="0" applyNumberFormat="1" applyFont="1" applyBorder="1" applyAlignment="1">
      <alignment vertical="top" wrapText="1"/>
    </xf>
    <xf numFmtId="49" fontId="11" fillId="0" borderId="23" xfId="0" applyNumberFormat="1" applyFont="1" applyBorder="1" applyAlignment="1">
      <alignment vertical="top" wrapText="1"/>
    </xf>
    <xf numFmtId="49" fontId="11" fillId="0" borderId="36" xfId="0" applyNumberFormat="1" applyFont="1" applyBorder="1" applyAlignment="1">
      <alignment horizontal="left" vertical="top" wrapText="1"/>
    </xf>
    <xf numFmtId="49" fontId="11" fillId="0" borderId="37" xfId="0" applyNumberFormat="1" applyFont="1" applyBorder="1" applyAlignment="1">
      <alignment horizontal="left" vertical="top" wrapText="1"/>
    </xf>
    <xf numFmtId="49" fontId="11" fillId="0" borderId="38" xfId="0" applyNumberFormat="1" applyFont="1" applyBorder="1" applyAlignment="1">
      <alignment horizontal="left" vertical="top" wrapText="1"/>
    </xf>
    <xf numFmtId="49" fontId="21" fillId="0" borderId="22" xfId="0" applyNumberFormat="1" applyFont="1" applyBorder="1" applyAlignment="1">
      <alignment horizontal="left" vertical="top" wrapText="1"/>
    </xf>
    <xf numFmtId="49" fontId="21" fillId="0" borderId="23" xfId="0" applyNumberFormat="1" applyFont="1" applyBorder="1" applyAlignment="1">
      <alignment horizontal="left" vertical="top" wrapText="1"/>
    </xf>
    <xf numFmtId="0" fontId="11" fillId="0" borderId="30" xfId="0" applyFont="1" applyBorder="1" applyAlignment="1">
      <alignment horizontal="center" vertical="top"/>
    </xf>
    <xf numFmtId="0" fontId="11" fillId="0" borderId="41" xfId="0" applyFont="1" applyBorder="1" applyAlignment="1">
      <alignment horizontal="center" vertical="top"/>
    </xf>
    <xf numFmtId="0" fontId="25" fillId="0" borderId="25" xfId="0" applyFont="1" applyBorder="1" applyAlignment="1">
      <alignment horizontal="center" vertical="top"/>
    </xf>
    <xf numFmtId="0" fontId="21" fillId="0" borderId="33" xfId="0" applyFont="1" applyBorder="1" applyAlignment="1">
      <alignment horizontal="center" vertical="center" wrapText="1"/>
    </xf>
    <xf numFmtId="0" fontId="25" fillId="0" borderId="31" xfId="0" applyFont="1" applyBorder="1" applyAlignment="1">
      <alignment horizontal="left" vertical="top" wrapText="1"/>
    </xf>
    <xf numFmtId="0" fontId="25" fillId="0" borderId="25" xfId="0" applyFont="1" applyBorder="1" applyAlignment="1">
      <alignment horizontal="left" vertical="top" wrapText="1"/>
    </xf>
    <xf numFmtId="0" fontId="25" fillId="0" borderId="31" xfId="0" applyFont="1" applyBorder="1" applyAlignment="1">
      <alignment vertical="top" wrapText="1"/>
    </xf>
    <xf numFmtId="0" fontId="25" fillId="0" borderId="25" xfId="0" applyFont="1" applyBorder="1" applyAlignment="1">
      <alignment vertical="top" wrapText="1"/>
    </xf>
    <xf numFmtId="49" fontId="11" fillId="0" borderId="28" xfId="0" applyNumberFormat="1" applyFont="1" applyBorder="1" applyAlignment="1">
      <alignment horizontal="center" vertical="top" wrapText="1"/>
    </xf>
    <xf numFmtId="0" fontId="40" fillId="0" borderId="25" xfId="0" applyFont="1" applyBorder="1" applyAlignment="1">
      <alignment horizontal="left" vertical="top" wrapText="1"/>
    </xf>
    <xf numFmtId="0" fontId="20" fillId="0" borderId="25" xfId="0" applyFont="1" applyBorder="1" applyAlignment="1">
      <alignment horizontal="left" vertical="top" wrapText="1"/>
    </xf>
    <xf numFmtId="0" fontId="25" fillId="0" borderId="22" xfId="0" applyFont="1" applyBorder="1" applyAlignment="1">
      <alignment horizontal="left" vertical="top" wrapText="1"/>
    </xf>
    <xf numFmtId="49" fontId="11" fillId="0" borderId="45" xfId="0" applyNumberFormat="1" applyFont="1" applyBorder="1" applyAlignment="1">
      <alignment vertical="top" wrapText="1"/>
    </xf>
    <xf numFmtId="49" fontId="21" fillId="0" borderId="1" xfId="0" applyNumberFormat="1" applyFont="1" applyBorder="1" applyAlignment="1">
      <alignment horizontal="center" vertical="center" wrapText="1"/>
    </xf>
    <xf numFmtId="49" fontId="21" fillId="0" borderId="24" xfId="0" applyNumberFormat="1" applyFont="1" applyBorder="1" applyAlignment="1">
      <alignment horizontal="left" vertical="top" wrapText="1"/>
    </xf>
    <xf numFmtId="1" fontId="21" fillId="0" borderId="22" xfId="0" applyNumberFormat="1" applyFont="1" applyBorder="1" applyAlignment="1">
      <alignment horizontal="center" vertical="top" wrapText="1"/>
    </xf>
    <xf numFmtId="1" fontId="21" fillId="0" borderId="24" xfId="0" applyNumberFormat="1" applyFont="1" applyBorder="1" applyAlignment="1">
      <alignment horizontal="center" vertical="top" wrapText="1"/>
    </xf>
    <xf numFmtId="49" fontId="11" fillId="0" borderId="1" xfId="0" applyNumberFormat="1" applyFont="1" applyBorder="1" applyAlignment="1">
      <alignment vertical="top" wrapText="1"/>
    </xf>
    <xf numFmtId="0" fontId="21" fillId="0" borderId="1" xfId="0" applyFont="1" applyBorder="1" applyAlignment="1">
      <alignment horizontal="center" vertical="top" wrapText="1"/>
    </xf>
    <xf numFmtId="0" fontId="21" fillId="0" borderId="22" xfId="0" applyFont="1" applyBorder="1" applyAlignment="1">
      <alignment horizontal="center" vertical="top"/>
    </xf>
    <xf numFmtId="0" fontId="21" fillId="0" borderId="1" xfId="0" applyFont="1" applyBorder="1" applyAlignment="1">
      <alignment horizontal="center" vertical="top"/>
    </xf>
    <xf numFmtId="0" fontId="21" fillId="0" borderId="1" xfId="0" applyFont="1" applyBorder="1" applyAlignment="1">
      <alignment horizontal="left" vertical="top" wrapText="1"/>
    </xf>
    <xf numFmtId="49" fontId="21" fillId="0" borderId="1" xfId="0" applyNumberFormat="1" applyFont="1" applyBorder="1" applyAlignment="1">
      <alignment horizontal="left" vertical="top" wrapText="1"/>
    </xf>
    <xf numFmtId="0" fontId="23" fillId="0" borderId="22" xfId="0" applyFont="1" applyBorder="1" applyAlignment="1">
      <alignment horizontal="left" vertical="top" wrapText="1"/>
    </xf>
    <xf numFmtId="0" fontId="23" fillId="0" borderId="23" xfId="0" applyFont="1" applyBorder="1" applyAlignment="1">
      <alignment horizontal="left" vertical="top" wrapText="1"/>
    </xf>
    <xf numFmtId="0" fontId="23" fillId="0" borderId="24" xfId="0" applyFont="1" applyBorder="1" applyAlignment="1">
      <alignment horizontal="left" vertical="top" wrapText="1"/>
    </xf>
    <xf numFmtId="0" fontId="23" fillId="0" borderId="22" xfId="0" applyFont="1" applyBorder="1" applyAlignment="1">
      <alignment vertical="top"/>
    </xf>
    <xf numFmtId="0" fontId="23" fillId="0" borderId="23" xfId="0" applyFont="1" applyBorder="1" applyAlignment="1">
      <alignment vertical="top"/>
    </xf>
    <xf numFmtId="0" fontId="23" fillId="0" borderId="24" xfId="0" applyFont="1" applyBorder="1" applyAlignment="1">
      <alignment vertical="top"/>
    </xf>
    <xf numFmtId="0" fontId="23" fillId="0" borderId="22" xfId="0" applyFont="1" applyBorder="1" applyAlignment="1">
      <alignment horizontal="left" vertical="top"/>
    </xf>
    <xf numFmtId="0" fontId="23" fillId="0" borderId="23" xfId="0" applyFont="1" applyBorder="1" applyAlignment="1">
      <alignment horizontal="left" vertical="top"/>
    </xf>
    <xf numFmtId="0" fontId="23" fillId="0" borderId="24" xfId="0" applyFont="1" applyBorder="1" applyAlignment="1">
      <alignment horizontal="left" vertical="top"/>
    </xf>
    <xf numFmtId="49" fontId="29" fillId="0" borderId="1" xfId="0" applyNumberFormat="1" applyFont="1" applyBorder="1" applyAlignment="1">
      <alignment vertical="top" wrapText="1"/>
    </xf>
    <xf numFmtId="49" fontId="29" fillId="0" borderId="1" xfId="0" applyNumberFormat="1" applyFont="1" applyBorder="1" applyAlignment="1">
      <alignment horizontal="left" vertical="top" wrapText="1"/>
    </xf>
  </cellXfs>
  <cellStyles count="3">
    <cellStyle name="Dårlig" xfId="2" builtinId="27"/>
    <cellStyle name="Normal" xfId="0" builtinId="0"/>
    <cellStyle name="Normal 11 3 2 2 2 2 2 2 6" xfId="1" xr:uid="{00000000-0005-0000-0000-000001000000}"/>
  </cellStyles>
  <dxfs count="0"/>
  <tableStyles count="0" defaultTableStyle="TableStyleMedium2" defaultPivotStyle="PivotStyleLight16"/>
  <colors>
    <mruColors>
      <color rgb="FF009242"/>
      <color rgb="FFFFFFCC"/>
      <color rgb="FF00FF00"/>
      <color rgb="FFE5FF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24</xdr:col>
      <xdr:colOff>0</xdr:colOff>
      <xdr:row>10</xdr:row>
      <xdr:rowOff>0</xdr:rowOff>
    </xdr:from>
    <xdr:to>
      <xdr:col>29</xdr:col>
      <xdr:colOff>735595</xdr:colOff>
      <xdr:row>13</xdr:row>
      <xdr:rowOff>60250</xdr:rowOff>
    </xdr:to>
    <xdr:pic>
      <xdr:nvPicPr>
        <xdr:cNvPr id="2" name="Bilde 1" descr="Bilde som viser pris/km2 for ajourføring av FKB-AR5 ut i fra størrelse på kommune i areal">
          <a:extLst>
            <a:ext uri="{FF2B5EF4-FFF2-40B4-BE49-F238E27FC236}">
              <a16:creationId xmlns:a16="http://schemas.microsoft.com/office/drawing/2014/main" id="{4666320E-EEB9-6483-F99A-DEDA3BB9F54F}"/>
            </a:ext>
          </a:extLst>
        </xdr:cNvPr>
        <xdr:cNvPicPr>
          <a:picLocks noChangeAspect="1"/>
        </xdr:cNvPicPr>
      </xdr:nvPicPr>
      <xdr:blipFill>
        <a:blip xmlns:r="http://schemas.openxmlformats.org/officeDocument/2006/relationships" r:embed="rId1"/>
        <a:stretch>
          <a:fillRect/>
        </a:stretch>
      </xdr:blipFill>
      <xdr:spPr>
        <a:xfrm>
          <a:off x="13472583" y="1799167"/>
          <a:ext cx="4647619" cy="6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624840</xdr:colOff>
      <xdr:row>31</xdr:row>
      <xdr:rowOff>91440</xdr:rowOff>
    </xdr:to>
    <xdr:sp macro="" textlink="">
      <xdr:nvSpPr>
        <xdr:cNvPr id="2" name="TekstSylinder 1">
          <a:extLst>
            <a:ext uri="{FF2B5EF4-FFF2-40B4-BE49-F238E27FC236}">
              <a16:creationId xmlns:a16="http://schemas.microsoft.com/office/drawing/2014/main" id="{00000000-0008-0000-0300-000002000000}"/>
            </a:ext>
          </a:extLst>
        </xdr:cNvPr>
        <xdr:cNvSpPr txBox="1"/>
      </xdr:nvSpPr>
      <xdr:spPr>
        <a:xfrm>
          <a:off x="0" y="0"/>
          <a:ext cx="10927080" cy="5760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t>Brukerveiledning "handdlingsplanen"</a:t>
          </a:r>
        </a:p>
        <a:p>
          <a:r>
            <a:rPr lang="nb-NO" sz="1100"/>
            <a:t>Fyll inn grønne celler.  </a:t>
          </a:r>
        </a:p>
        <a:p>
          <a:r>
            <a:rPr lang="nb-NO" sz="1100"/>
            <a:t>Feltene Fylke, prosjekttype, oppstartår, totalkostnad og kostnad pr. part må være utfylt.</a:t>
          </a:r>
        </a:p>
        <a:p>
          <a:r>
            <a:rPr lang="nb-NO" sz="1100"/>
            <a:t>Dersom man har et prosjekt/aktivitet</a:t>
          </a:r>
          <a:r>
            <a:rPr lang="nb-NO" sz="1100" baseline="0"/>
            <a:t> som går over flere kommuner, kan man selv velge om man legger inn proisjektet på en linje eller om man deler opp prosjektet i kommunene som inngår. Dersom man velger å ha en linje pr. prosjekt må man legge inn kommunene som inngår under kommune(r). Dersom man splitter opp prosjektet i en linje for hver kommune, bør man passe på at prosjektnavnet er det samme for alle linjer.</a:t>
          </a:r>
        </a:p>
        <a:p>
          <a:endParaRPr lang="nb-NO" sz="1100"/>
        </a:p>
        <a:p>
          <a:r>
            <a:rPr lang="nb-NO" sz="1100" baseline="0"/>
            <a:t>Oppstartår for aktiviteten settes for planlagt oppstartår/fotoår og gjelder alle aktiviteter som inngår i prosjektet. Kostnadene i handlingsplanen sier derfor noe om totalkostnad for prosjekt med oppstart det aktuelle året, og den sier ingen ting om når kostnaden vil påløpe eller når hver enkelt part skal betale.</a:t>
          </a:r>
          <a:endParaRPr lang="nb-NO" sz="1100"/>
        </a:p>
        <a:p>
          <a:endParaRPr lang="nb-NO" sz="1100"/>
        </a:p>
        <a:p>
          <a:r>
            <a:rPr lang="nb-NO" sz="1100"/>
            <a:t>For</a:t>
          </a:r>
          <a:r>
            <a:rPr lang="nb-NO" sz="1100" baseline="0"/>
            <a:t> prosjekttype må verdi velges fra rullegardin (verdier finnes i arket "Tiltakstype og kostnadskalkyle"). Jeg har lagt opp til at dersom et prosjekt består av flere prosjekttyper så skal det registreres en linje pr prosjekttype. Fordelen er at det er mulig å søke ut planlagte typer prosjeker for å finne areal/kostnader. Feks hvor stor areal er det planlagt periodisk ajourføring av AR5 i 2020. En annen fordel er at man kan grovkalkulere prosjektene autmatisk basert på arealtall og erfaringstall for kostnader for den enkelte kostnadstype. Dersom du fyller inn prosjekttype og areal, beregnes en prosjektkostnad basert på erfaringstall som er fyllt ut i arket "Tiltakstyper og kostnadskalkyle". </a:t>
          </a:r>
          <a:r>
            <a:rPr lang="nb-NO" sz="1100" baseline="0">
              <a:solidFill>
                <a:schemeClr val="dk1"/>
              </a:solidFill>
              <a:effectLst/>
              <a:latin typeface="+mn-lt"/>
              <a:ea typeface="+mn-ea"/>
              <a:cs typeface="+mn-cs"/>
            </a:rPr>
            <a:t>Kostnad pr part beregnes automatisk ut fra prosjekttype.   Har benyttet standard kostnadsdeling fra arket "Tiltakstyper og kostnadsdeling" (med noen små forenklinger). Dersom man har kalkulert prosjektet og kjenner kostnaden pr part kan beregningsformlene overskrives med kalkulerte beløp for den enkelte part. Kostnadsdeling for laserprosjekt må håndteres spesielt.</a:t>
          </a:r>
          <a:endParaRPr lang="nb-NO">
            <a:effectLst/>
          </a:endParaRPr>
        </a:p>
        <a:p>
          <a:endParaRPr lang="nb-NO" sz="1100" baseline="0"/>
        </a:p>
        <a:p>
          <a:r>
            <a:rPr lang="nb-NO" sz="1100" baseline="0"/>
            <a:t>Har lagt inn filterfunksjon slik at man kan sortere på fylke, oppstartår, prosjekttype og kommuner. Det er egne delsummefelt slik at man feks kan finne Telenor sin totalkostnad for hele landet for prosjekt med oppstart i 2019 (kan også filtere på feks prosjekttype).</a:t>
          </a:r>
        </a:p>
        <a:p>
          <a:endParaRPr lang="nb-NO" sz="1100" baseline="0"/>
        </a:p>
        <a:p>
          <a:pPr marL="0" marR="0" lvl="0" indent="0" defTabSz="914400" eaLnBrk="1" fontAlgn="auto" latinLnBrk="0" hangingPunct="1">
            <a:lnSpc>
              <a:spcPct val="100000"/>
            </a:lnSpc>
            <a:spcBef>
              <a:spcPts val="0"/>
            </a:spcBef>
            <a:spcAft>
              <a:spcPts val="0"/>
            </a:spcAft>
            <a:buClrTx/>
            <a:buSzTx/>
            <a:buFontTx/>
            <a:buNone/>
            <a:tabLst/>
            <a:defRPr/>
          </a:pPr>
          <a:r>
            <a:rPr lang="nb-NO" sz="1100" b="1">
              <a:solidFill>
                <a:schemeClr val="dk1"/>
              </a:solidFill>
              <a:effectLst/>
              <a:latin typeface="+mn-lt"/>
              <a:ea typeface="+mn-ea"/>
              <a:cs typeface="+mn-cs"/>
            </a:rPr>
            <a:t>Brukerveiledning "tiltakstyper</a:t>
          </a:r>
          <a:r>
            <a:rPr lang="nb-NO" sz="1100" b="1" baseline="0">
              <a:solidFill>
                <a:schemeClr val="dk1"/>
              </a:solidFill>
              <a:effectLst/>
              <a:latin typeface="+mn-lt"/>
              <a:ea typeface="+mn-ea"/>
              <a:cs typeface="+mn-cs"/>
            </a:rPr>
            <a:t> og </a:t>
          </a:r>
          <a:r>
            <a:rPr lang="nb-NO" sz="1100" b="1">
              <a:solidFill>
                <a:schemeClr val="dk1"/>
              </a:solidFill>
              <a:effectLst/>
              <a:latin typeface="+mn-lt"/>
              <a:ea typeface="+mn-ea"/>
              <a:cs typeface="+mn-cs"/>
            </a:rPr>
            <a:t>kostnadskalkyle"</a:t>
          </a:r>
        </a:p>
        <a:p>
          <a:pPr marL="0" marR="0" lvl="0" indent="0" defTabSz="914400" eaLnBrk="1" fontAlgn="auto" latinLnBrk="0" hangingPunct="1">
            <a:lnSpc>
              <a:spcPct val="100000"/>
            </a:lnSpc>
            <a:spcBef>
              <a:spcPts val="0"/>
            </a:spcBef>
            <a:spcAft>
              <a:spcPts val="0"/>
            </a:spcAft>
            <a:buClrTx/>
            <a:buSzTx/>
            <a:buFontTx/>
            <a:buNone/>
            <a:tabLst/>
            <a:defRPr/>
          </a:pPr>
          <a:r>
            <a:rPr lang="nb-NO" sz="1100" b="0">
              <a:solidFill>
                <a:schemeClr val="dk1"/>
              </a:solidFill>
              <a:effectLst/>
              <a:latin typeface="+mn-lt"/>
              <a:ea typeface="+mn-ea"/>
              <a:cs typeface="+mn-cs"/>
            </a:rPr>
            <a:t>For Geovekst.prosjekt fyller man inn erfaringstall for pris</a:t>
          </a:r>
          <a:r>
            <a:rPr lang="nb-NO" sz="1100" b="0" baseline="0">
              <a:solidFill>
                <a:schemeClr val="dk1"/>
              </a:solidFill>
              <a:effectLst/>
              <a:latin typeface="+mn-lt"/>
              <a:ea typeface="+mn-ea"/>
              <a:cs typeface="+mn-cs"/>
            </a:rPr>
            <a:t> pr km2 for </a:t>
          </a:r>
          <a:r>
            <a:rPr lang="nb-NO" sz="1100" b="0">
              <a:solidFill>
                <a:schemeClr val="dk1"/>
              </a:solidFill>
              <a:effectLst/>
              <a:latin typeface="+mn-lt"/>
              <a:ea typeface="+mn-ea"/>
              <a:cs typeface="+mn-cs"/>
            </a:rPr>
            <a:t>de ulike prosjekttypene. Dette gjelder grønne felt.</a:t>
          </a:r>
          <a:endParaRPr lang="nb-NO" b="0">
            <a:effectLst/>
          </a:endParaRPr>
        </a:p>
        <a:p>
          <a:endParaRPr lang="nb-NO" sz="1100" baseline="0"/>
        </a:p>
        <a:p>
          <a:pPr eaLnBrk="1" fontAlgn="auto" latinLnBrk="0" hangingPunct="1"/>
          <a:r>
            <a:rPr lang="nb-NO" sz="1100" b="1">
              <a:solidFill>
                <a:schemeClr val="dk1"/>
              </a:solidFill>
              <a:effectLst/>
              <a:latin typeface="+mn-lt"/>
              <a:ea typeface="+mn-ea"/>
              <a:cs typeface="+mn-cs"/>
            </a:rPr>
            <a:t>Landsoversikt</a:t>
          </a:r>
          <a:endParaRPr lang="nb-NO">
            <a:effectLst/>
          </a:endParaRPr>
        </a:p>
        <a:p>
          <a:pPr eaLnBrk="1" fontAlgn="auto" latinLnBrk="0" hangingPunct="1"/>
          <a:r>
            <a:rPr lang="nb-NO" sz="1100" b="0">
              <a:solidFill>
                <a:schemeClr val="dk1"/>
              </a:solidFill>
              <a:effectLst/>
              <a:latin typeface="+mn-lt"/>
              <a:ea typeface="+mn-ea"/>
              <a:cs typeface="+mn-cs"/>
            </a:rPr>
            <a:t>Ingen</a:t>
          </a:r>
          <a:r>
            <a:rPr lang="nb-NO" sz="1100" b="0" baseline="0">
              <a:solidFill>
                <a:schemeClr val="dk1"/>
              </a:solidFill>
              <a:effectLst/>
              <a:latin typeface="+mn-lt"/>
              <a:ea typeface="+mn-ea"/>
              <a:cs typeface="+mn-cs"/>
            </a:rPr>
            <a:t> nå gjøre endringer i oppsettet av tabellen. Det lages en samletabell for hele landet tilsvarende som i kontraktsarkivet.</a:t>
          </a:r>
        </a:p>
        <a:p>
          <a:pPr eaLnBrk="1" fontAlgn="auto" latinLnBrk="0" hangingPunct="1"/>
          <a:endParaRPr lang="nb-NO" sz="1100" b="0" baseline="0">
            <a:solidFill>
              <a:schemeClr val="dk1"/>
            </a:solidFill>
            <a:effectLst/>
            <a:latin typeface="+mn-lt"/>
            <a:ea typeface="+mn-ea"/>
            <a:cs typeface="+mn-cs"/>
          </a:endParaRPr>
        </a:p>
        <a:p>
          <a:pPr eaLnBrk="1" fontAlgn="auto" latinLnBrk="0" hangingPunct="1"/>
          <a:r>
            <a:rPr lang="nb-NO" sz="1100" b="1" baseline="0">
              <a:solidFill>
                <a:schemeClr val="dk1"/>
              </a:solidFill>
              <a:effectLst/>
              <a:latin typeface="+mn-lt"/>
              <a:ea typeface="+mn-ea"/>
              <a:cs typeface="+mn-cs"/>
            </a:rPr>
            <a:t>Spesielt om FDV</a:t>
          </a:r>
        </a:p>
        <a:p>
          <a:pPr eaLnBrk="1" fontAlgn="auto" latinLnBrk="0" hangingPunct="1"/>
          <a:r>
            <a:rPr lang="nb-NO" sz="1100" b="0" baseline="0">
              <a:solidFill>
                <a:schemeClr val="dk1"/>
              </a:solidFill>
              <a:effectLst/>
              <a:latin typeface="+mn-lt"/>
              <a:ea typeface="+mn-ea"/>
              <a:cs typeface="+mn-cs"/>
            </a:rPr>
            <a:t>Handlingsplan for FDV bør lages fra Gepos. Det bør lages en standardrapport som kan benyttes. Rapporten bør inneholde antall BID, SFKB-kostnad, kurskostnad, totalkostnad og kostnad pr. part. I tillegg bør verdi egeninnsats til kommunen stå slik at de kan se hvor mye inntekter de kan få.</a:t>
          </a:r>
          <a:endParaRPr lang="nb-NO">
            <a:effectLst/>
          </a:endParaRPr>
        </a:p>
        <a:p>
          <a:endParaRPr lang="nb-NO" sz="1100" baseline="0"/>
        </a:p>
      </xdr:txBody>
    </xdr:sp>
    <xdr:clientData/>
  </xdr:twoCellAnchor>
</xdr:wsDr>
</file>

<file path=xl/persons/person.xml><?xml version="1.0" encoding="utf-8"?>
<personList xmlns="http://schemas.microsoft.com/office/spreadsheetml/2018/threadedcomments" xmlns:x="http://schemas.openxmlformats.org/spreadsheetml/2006/main">
  <person displayName="Bente Kristine Kristiansen" id="{24AD9B8C-4D0A-4DAB-87DA-36238AB3FF3C}" userId="S::BenteKristine.Kristiansen@kartverket.no::9b329893-b524-4c1c-9266-b20f3a237159" providerId="AD"/>
</personList>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81" dT="2023-08-17T12:28:05.55" personId="{24AD9B8C-4D0A-4DAB-87DA-36238AB3FF3C}" id="{87245FF8-D8A1-487D-87E4-E32A0BE33D2B}">
    <text>Gran: Se S-Hedmark</text>
  </threadedComment>
</ThreadedComments>
</file>

<file path=xl/threadedComments/threadedComment2.xml><?xml version="1.0" encoding="utf-8"?>
<ThreadedComments xmlns="http://schemas.microsoft.com/office/spreadsheetml/2018/threadedcomments" xmlns:x="http://schemas.openxmlformats.org/spreadsheetml/2006/main">
  <threadedComment ref="R18" dT="2022-08-03T08:41:30.11" personId="{24AD9B8C-4D0A-4DAB-87DA-36238AB3FF3C}" id="{E799F4A7-F0C6-4AC9-81A3-D43CEDAD72AF}">
    <text>300 pr bilde</text>
  </threadedComment>
</ThreadedComments>
</file>

<file path=xl/threadedComments/threadedComment3.xml><?xml version="1.0" encoding="utf-8"?>
<ThreadedComments xmlns="http://schemas.microsoft.com/office/spreadsheetml/2018/threadedcomments" xmlns:x="http://schemas.openxmlformats.org/spreadsheetml/2006/main">
  <threadedComment ref="J1" dT="2022-08-23T06:54:05.90" personId="{24AD9B8C-4D0A-4DAB-87DA-36238AB3FF3C}" id="{9676C348-53AB-4640-8C91-90309B5DAB01}">
    <text>Kolonnen brukes til å lage Årsrapport i 2023</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pageSetUpPr fitToPage="1"/>
  </sheetPr>
  <dimension ref="B1:Z412"/>
  <sheetViews>
    <sheetView tabSelected="1" topLeftCell="A3" zoomScaleNormal="100" workbookViewId="0">
      <selection activeCell="AD37" sqref="AD37"/>
    </sheetView>
  </sheetViews>
  <sheetFormatPr baseColWidth="10" defaultColWidth="11.42578125" defaultRowHeight="15" x14ac:dyDescent="0.25"/>
  <cols>
    <col min="1" max="1" width="3.42578125" customWidth="1"/>
    <col min="2" max="2" width="5" customWidth="1"/>
    <col min="3" max="3" width="15.42578125" customWidth="1"/>
    <col min="4" max="4" width="41" customWidth="1"/>
    <col min="5" max="5" width="12.5703125" customWidth="1"/>
    <col min="6" max="6" width="19.28515625" style="33" customWidth="1"/>
    <col min="7" max="7" width="6.5703125" customWidth="1"/>
    <col min="8" max="8" width="6.5703125" bestFit="1" customWidth="1"/>
    <col min="9" max="9" width="6.42578125" customWidth="1"/>
    <col min="10" max="10" width="11.85546875" customWidth="1"/>
    <col min="11" max="11" width="11" customWidth="1"/>
    <col min="12" max="12" width="11.140625" customWidth="1"/>
    <col min="13" max="13" width="11.42578125" customWidth="1"/>
    <col min="14" max="14" width="10.85546875" bestFit="1" customWidth="1"/>
    <col min="15" max="15" width="11" customWidth="1"/>
    <col min="16" max="16" width="11.7109375" customWidth="1"/>
    <col min="17" max="17" width="8.85546875" bestFit="1" customWidth="1"/>
    <col min="18" max="18" width="13.140625" customWidth="1"/>
    <col min="19" max="20" width="8.85546875" bestFit="1" customWidth="1"/>
    <col min="21" max="21" width="7.7109375" hidden="1" customWidth="1"/>
    <col min="22" max="22" width="6.28515625" hidden="1" customWidth="1"/>
    <col min="23" max="23" width="10.7109375" customWidth="1"/>
    <col min="24" max="24" width="3.42578125" customWidth="1"/>
    <col min="25" max="25" width="12.28515625" bestFit="1" customWidth="1"/>
  </cols>
  <sheetData>
    <row r="1" spans="2:25" ht="15.75" thickBot="1" x14ac:dyDescent="0.3">
      <c r="F1" s="33" t="s">
        <v>0</v>
      </c>
    </row>
    <row r="2" spans="2:25" ht="18.75" x14ac:dyDescent="0.3">
      <c r="B2" s="7" t="s">
        <v>1</v>
      </c>
      <c r="C2" s="2"/>
      <c r="D2" s="2"/>
      <c r="E2" s="2"/>
      <c r="F2" s="34"/>
      <c r="G2" s="2"/>
      <c r="H2" s="2"/>
      <c r="I2" s="2"/>
      <c r="J2" s="14" t="s">
        <v>2</v>
      </c>
      <c r="K2" s="2"/>
      <c r="L2" s="2"/>
      <c r="M2" s="2"/>
      <c r="N2" s="2"/>
      <c r="O2" s="2"/>
      <c r="P2" s="2"/>
      <c r="Q2" s="2"/>
      <c r="R2" s="2"/>
      <c r="S2" s="2"/>
      <c r="T2" s="2"/>
      <c r="U2" s="29"/>
      <c r="V2" s="29"/>
      <c r="W2" s="15"/>
    </row>
    <row r="3" spans="2:25" ht="28.5" customHeight="1" x14ac:dyDescent="0.25">
      <c r="B3" s="24" t="s">
        <v>3</v>
      </c>
      <c r="C3" s="9" t="s">
        <v>4</v>
      </c>
      <c r="D3" s="9" t="s">
        <v>5</v>
      </c>
      <c r="E3" s="9" t="s">
        <v>6</v>
      </c>
      <c r="F3" s="35" t="s">
        <v>7</v>
      </c>
      <c r="G3" s="25" t="s">
        <v>8</v>
      </c>
      <c r="H3" s="9" t="s">
        <v>9</v>
      </c>
      <c r="I3" s="9" t="s">
        <v>10</v>
      </c>
      <c r="J3" s="25" t="s">
        <v>11</v>
      </c>
      <c r="K3" s="26" t="s">
        <v>12</v>
      </c>
      <c r="L3" s="26" t="s">
        <v>13</v>
      </c>
      <c r="M3" s="26" t="s">
        <v>14</v>
      </c>
      <c r="N3" s="26" t="s">
        <v>15</v>
      </c>
      <c r="O3" s="26" t="s">
        <v>16</v>
      </c>
      <c r="P3" s="26" t="s">
        <v>17</v>
      </c>
      <c r="Q3" s="129" t="s">
        <v>18</v>
      </c>
      <c r="R3" s="26" t="s">
        <v>19</v>
      </c>
      <c r="S3" s="129" t="s">
        <v>20</v>
      </c>
      <c r="T3" s="129" t="s">
        <v>21</v>
      </c>
      <c r="U3" s="130" t="s">
        <v>22</v>
      </c>
      <c r="V3" s="130" t="s">
        <v>23</v>
      </c>
      <c r="W3" s="131" t="s">
        <v>24</v>
      </c>
    </row>
    <row r="4" spans="2:25" x14ac:dyDescent="0.25">
      <c r="B4" s="3"/>
      <c r="C4" s="1"/>
      <c r="D4" s="1"/>
      <c r="E4" s="1"/>
      <c r="F4" s="36"/>
      <c r="G4" s="1"/>
      <c r="H4" s="1"/>
      <c r="I4" s="1"/>
      <c r="J4" s="8">
        <f t="shared" ref="J4:W4" si="0">SUBTOTAL(9,J10:J361)</f>
        <v>147913145.46757704</v>
      </c>
      <c r="K4" s="8">
        <f t="shared" si="0"/>
        <v>10360047.182013655</v>
      </c>
      <c r="L4" s="8">
        <f t="shared" si="0"/>
        <v>10552147.36402731</v>
      </c>
      <c r="M4" s="8">
        <f t="shared" si="0"/>
        <v>45221727.093515404</v>
      </c>
      <c r="N4" s="8">
        <f t="shared" si="0"/>
        <v>25736032.001433469</v>
      </c>
      <c r="O4" s="8">
        <f t="shared" si="0"/>
        <v>10552147.36402731</v>
      </c>
      <c r="P4" s="8">
        <f t="shared" si="0"/>
        <v>20469751.280546214</v>
      </c>
      <c r="Q4" s="8">
        <f t="shared" si="0"/>
        <v>1479125.4546757699</v>
      </c>
      <c r="R4" s="8">
        <f t="shared" si="0"/>
        <v>10360047.182013655</v>
      </c>
      <c r="S4" s="8">
        <f t="shared" si="0"/>
        <v>1581094.1093515405</v>
      </c>
      <c r="T4" s="8">
        <f t="shared" si="0"/>
        <v>4442620</v>
      </c>
      <c r="U4" s="8">
        <f t="shared" si="0"/>
        <v>0</v>
      </c>
      <c r="V4" s="8">
        <f t="shared" si="0"/>
        <v>0</v>
      </c>
      <c r="W4" s="8">
        <f t="shared" si="0"/>
        <v>22213100</v>
      </c>
    </row>
    <row r="5" spans="2:25" hidden="1" x14ac:dyDescent="0.25">
      <c r="B5" s="16"/>
      <c r="C5" s="11"/>
      <c r="D5" s="11"/>
      <c r="E5" s="11"/>
      <c r="F5" s="37"/>
      <c r="G5" s="11"/>
      <c r="H5" s="11"/>
      <c r="I5" s="11"/>
      <c r="J5" s="11"/>
      <c r="K5" s="11"/>
      <c r="L5" s="11"/>
      <c r="M5" s="11"/>
      <c r="N5" s="11"/>
      <c r="O5" s="11"/>
      <c r="P5" s="11"/>
      <c r="Q5" s="11"/>
      <c r="R5" s="11"/>
      <c r="S5" s="11"/>
      <c r="T5" s="11"/>
      <c r="U5" s="30"/>
      <c r="V5" s="30"/>
      <c r="W5" s="17"/>
    </row>
    <row r="6" spans="2:25" hidden="1" x14ac:dyDescent="0.25">
      <c r="B6" s="16"/>
      <c r="C6" s="11"/>
      <c r="D6" s="11"/>
      <c r="E6" s="11"/>
      <c r="F6" s="37"/>
      <c r="G6" s="11"/>
      <c r="H6" s="11"/>
      <c r="I6" s="11"/>
      <c r="J6" s="11"/>
      <c r="K6" s="11"/>
      <c r="L6" s="11"/>
      <c r="M6" s="11"/>
      <c r="N6" s="11"/>
      <c r="O6" s="11"/>
      <c r="P6" s="11"/>
      <c r="Q6" s="11"/>
      <c r="R6" s="11"/>
      <c r="S6" s="11"/>
      <c r="T6" s="11"/>
      <c r="U6" s="30"/>
      <c r="V6" s="30"/>
      <c r="W6" s="17"/>
    </row>
    <row r="7" spans="2:25" hidden="1" x14ac:dyDescent="0.25">
      <c r="B7" s="16"/>
      <c r="C7" s="11"/>
      <c r="D7" s="11"/>
      <c r="E7" s="11"/>
      <c r="F7" s="37"/>
      <c r="G7" s="11"/>
      <c r="H7" s="11"/>
      <c r="I7" s="11"/>
      <c r="J7" s="11"/>
      <c r="K7" s="11"/>
      <c r="L7" s="11"/>
      <c r="M7" s="11"/>
      <c r="N7" s="11"/>
      <c r="O7" s="11"/>
      <c r="P7" s="11"/>
      <c r="Q7" s="11"/>
      <c r="R7" s="11"/>
      <c r="S7" s="11"/>
      <c r="T7" s="11"/>
      <c r="U7" s="30"/>
      <c r="V7" s="30"/>
      <c r="W7" s="17"/>
    </row>
    <row r="8" spans="2:25" hidden="1" x14ac:dyDescent="0.25">
      <c r="B8" s="16"/>
      <c r="C8" s="11"/>
      <c r="D8" s="11"/>
      <c r="E8" s="11"/>
      <c r="F8" s="37"/>
      <c r="G8" s="11"/>
      <c r="H8" s="11"/>
      <c r="I8" s="11"/>
      <c r="J8" s="11"/>
      <c r="K8" s="11"/>
      <c r="L8" s="11"/>
      <c r="M8" s="11"/>
      <c r="N8" s="11"/>
      <c r="O8" s="11"/>
      <c r="P8" s="11"/>
      <c r="Q8" s="11"/>
      <c r="R8" s="11"/>
      <c r="S8" s="11"/>
      <c r="T8" s="11"/>
      <c r="U8" s="30"/>
      <c r="V8" s="30"/>
      <c r="W8" s="17"/>
    </row>
    <row r="9" spans="2:25" ht="15.75" thickBot="1" x14ac:dyDescent="0.3">
      <c r="B9" s="4"/>
      <c r="C9" s="5"/>
      <c r="D9" s="5"/>
      <c r="E9" s="5"/>
      <c r="F9" s="38"/>
      <c r="G9" s="5"/>
      <c r="H9" s="5"/>
      <c r="I9" s="5"/>
      <c r="J9" s="5"/>
      <c r="K9" s="5"/>
      <c r="L9" s="5"/>
      <c r="M9" s="5"/>
      <c r="N9" s="5"/>
      <c r="O9" s="5"/>
      <c r="P9" s="5"/>
      <c r="Q9" s="5"/>
      <c r="R9" s="5"/>
      <c r="S9" s="5"/>
      <c r="T9" s="5"/>
      <c r="U9" s="31"/>
      <c r="V9" s="31"/>
      <c r="W9" s="6"/>
      <c r="Y9" s="151"/>
    </row>
    <row r="10" spans="2:25" x14ac:dyDescent="0.25">
      <c r="B10" s="20" t="s">
        <v>25</v>
      </c>
      <c r="C10" s="21" t="s">
        <v>26</v>
      </c>
      <c r="D10" s="22" t="s">
        <v>27</v>
      </c>
      <c r="E10" s="22" t="s">
        <v>28</v>
      </c>
      <c r="F10" s="39" t="s">
        <v>29</v>
      </c>
      <c r="G10" s="22">
        <v>2025</v>
      </c>
      <c r="H10" s="108">
        <v>1108</v>
      </c>
      <c r="I10" s="27" t="s">
        <v>30</v>
      </c>
      <c r="J10" s="18">
        <f>IF(F10=TiltakstyperKostnadskalkyle!$B$5,TiltakstyperKostnadskalkyle!$R$5*Handlingsplan!H10,
IF(F10=TiltakstyperKostnadskalkyle!$B$6,TiltakstyperKostnadskalkyle!$R$6*Handlingsplan!H10,
IF(F10=TiltakstyperKostnadskalkyle!$B$7,TiltakstyperKostnadskalkyle!$R$7*Handlingsplan!H10,
IF(F10=TiltakstyperKostnadskalkyle!$B$8,TiltakstyperKostnadskalkyle!$R$8*Handlingsplan!H10,
IF(F10=TiltakstyperKostnadskalkyle!$B$9,TiltakstyperKostnadskalkyle!$R$9*Handlingsplan!H10,
IF(F10=TiltakstyperKostnadskalkyle!$B$10,TiltakstyperKostnadskalkyle!$R$10*Handlingsplan!H10,
IF(F10=TiltakstyperKostnadskalkyle!$B$11,TiltakstyperKostnadskalkyle!$R$11*Handlingsplan!H10,
IF(F10=TiltakstyperKostnadskalkyle!$B$12,TiltakstyperKostnadskalkyle!$R$12*Handlingsplan!H10,
IF(F10=TiltakstyperKostnadskalkyle!$B$13,TiltakstyperKostnadskalkyle!$R$13*Handlingsplan!H10,
IF(F10=TiltakstyperKostnadskalkyle!$B$14,TiltakstyperKostnadskalkyle!$R$14*Handlingsplan!H10,
IF(F10=TiltakstyperKostnadskalkyle!$B$15,TiltakstyperKostnadskalkyle!$R$15*Handlingsplan!H10,
0)))))))))))</f>
        <v>332400</v>
      </c>
      <c r="K10" s="18">
        <f>IF($F10=TiltakstyperKostnadskalkyle!$B$5,($J10*TiltakstyperKostnadskalkyle!D$5)/100,
IF($F10=TiltakstyperKostnadskalkyle!$B$6,($J10*TiltakstyperKostnadskalkyle!D$6)/100,
IF($F10=TiltakstyperKostnadskalkyle!$B$7,($J10*TiltakstyperKostnadskalkyle!D$7)/100,
IF($F10=TiltakstyperKostnadskalkyle!$B$8,($J10*TiltakstyperKostnadskalkyle!D$8)/100,
IF($F10=TiltakstyperKostnadskalkyle!$B$9,($J10*TiltakstyperKostnadskalkyle!D$9)/100,
IF($F10=TiltakstyperKostnadskalkyle!$B$10,($J10*TiltakstyperKostnadskalkyle!D$10)/100,
IF($F10=TiltakstyperKostnadskalkyle!$B$11,($J10*TiltakstyperKostnadskalkyle!D$11)/100,
IF($F10=TiltakstyperKostnadskalkyle!$B$12,($J10*TiltakstyperKostnadskalkyle!D$12)/100,
IF($F10=TiltakstyperKostnadskalkyle!$B$13,($J10*TiltakstyperKostnadskalkyle!D$13)/100,
IF($F10=TiltakstyperKostnadskalkyle!$B$14,($J10*TiltakstyperKostnadskalkyle!D$14)/100,
IF($F10=TiltakstyperKostnadskalkyle!$B$15,($J10*TiltakstyperKostnadskalkyle!D$15)/100,
"0")))))))))))</f>
        <v>11634</v>
      </c>
      <c r="L10" s="18">
        <f>IF($F10=TiltakstyperKostnadskalkyle!$B$5,($J10*TiltakstyperKostnadskalkyle!E$5)/100,
IF($F10=TiltakstyperKostnadskalkyle!$B$6,($J10*TiltakstyperKostnadskalkyle!E$6)/100,
IF($F10=TiltakstyperKostnadskalkyle!$B$7,($J10*TiltakstyperKostnadskalkyle!E$7)/100,
IF($F10=TiltakstyperKostnadskalkyle!$B$8,($J10*TiltakstyperKostnadskalkyle!E$8)/100,
IF($F10=TiltakstyperKostnadskalkyle!$B$9,($J10*TiltakstyperKostnadskalkyle!E$9)/100,
IF($F10=TiltakstyperKostnadskalkyle!$B$10,($J10*TiltakstyperKostnadskalkyle!E$10)/100,
IF($F10=TiltakstyperKostnadskalkyle!$B$11,($J10*TiltakstyperKostnadskalkyle!E$11)/100,
IF($F10=TiltakstyperKostnadskalkyle!$B$12,($J10*TiltakstyperKostnadskalkyle!E$12)/100,
IF($F10=TiltakstyperKostnadskalkyle!$B$13,($J10*TiltakstyperKostnadskalkyle!E$13)/100,
IF($F10=TiltakstyperKostnadskalkyle!$B$14,($J10*TiltakstyperKostnadskalkyle!E$14)/100,
IF($F10=TiltakstyperKostnadskalkyle!$B$15,($J10*TiltakstyperKostnadskalkyle!E$15)/100,
"0")))))))))))</f>
        <v>19944</v>
      </c>
      <c r="M10" s="18">
        <f>IF($F10=TiltakstyperKostnadskalkyle!$B$5,($J10*TiltakstyperKostnadskalkyle!F$5)/100,
IF($F10=TiltakstyperKostnadskalkyle!$B$6,($J10*TiltakstyperKostnadskalkyle!F$6)/100,
IF($F10=TiltakstyperKostnadskalkyle!$B$7,($J10*TiltakstyperKostnadskalkyle!F$7)/100,
IF($F10=TiltakstyperKostnadskalkyle!$B$8,($J10*TiltakstyperKostnadskalkyle!F$8)/100,
IF($F10=TiltakstyperKostnadskalkyle!$B$9,($J10*TiltakstyperKostnadskalkyle!F$9)/100,
IF($F10=TiltakstyperKostnadskalkyle!$B$10,($J10*TiltakstyperKostnadskalkyle!F$10)/100,
IF($F10=TiltakstyperKostnadskalkyle!$B$11,($J10*TiltakstyperKostnadskalkyle!F$11)/100,
IF($F10=TiltakstyperKostnadskalkyle!$B$12,($J10*TiltakstyperKostnadskalkyle!F$12)/100,
IF($F10=TiltakstyperKostnadskalkyle!$B$13,($J10*TiltakstyperKostnadskalkyle!F$13)/100,
IF($F10=TiltakstyperKostnadskalkyle!$B$14,($J10*TiltakstyperKostnadskalkyle!F$14)/100,
IF($F10=TiltakstyperKostnadskalkyle!$B$15,($J10*TiltakstyperKostnadskalkyle!F$15)/100,
"0")))))))))))</f>
        <v>106368</v>
      </c>
      <c r="N10" s="18">
        <f>IF($F10=TiltakstyperKostnadskalkyle!$B$5,($J10*TiltakstyperKostnadskalkyle!G$5)/100,
IF($F10=TiltakstyperKostnadskalkyle!$B$6,($J10*TiltakstyperKostnadskalkyle!G$6)/100,
IF($F10=TiltakstyperKostnadskalkyle!$B$7,($J10*TiltakstyperKostnadskalkyle!G$7)/100,
IF($F10=TiltakstyperKostnadskalkyle!$B$8,($J10*TiltakstyperKostnadskalkyle!G$8)/100,
IF($F10=TiltakstyperKostnadskalkyle!$B$9,($J10*TiltakstyperKostnadskalkyle!G$9)/100,
IF($F10=TiltakstyperKostnadskalkyle!$B$10,($J10*TiltakstyperKostnadskalkyle!G$10)/100,
IF($F10=TiltakstyperKostnadskalkyle!$B$11,($J10*TiltakstyperKostnadskalkyle!G$11)/100,
IF($F10=TiltakstyperKostnadskalkyle!$B$12,($J10*TiltakstyperKostnadskalkyle!G$12)/100,
IF($F10=TiltakstyperKostnadskalkyle!$B$13,($J10*TiltakstyperKostnadskalkyle!G$13)/100,
IF($F10=TiltakstyperKostnadskalkyle!$B$14,($J10*TiltakstyperKostnadskalkyle!G$14)/100,
IF($F10=TiltakstyperKostnadskalkyle!$B$15,($J10*TiltakstyperKostnadskalkyle!G$15)/100,
"0")))))))))))</f>
        <v>109692</v>
      </c>
      <c r="O10" s="18">
        <f>IF($F10=TiltakstyperKostnadskalkyle!$B$5,($J10*TiltakstyperKostnadskalkyle!H$5)/100,
IF($F10=TiltakstyperKostnadskalkyle!$B$6,($J10*TiltakstyperKostnadskalkyle!H$6)/100,
IF($F10=TiltakstyperKostnadskalkyle!$B$7,($J10*TiltakstyperKostnadskalkyle!H$7)/100,
IF($F10=TiltakstyperKostnadskalkyle!$B$8,($J10*TiltakstyperKostnadskalkyle!H$8)/100,
IF($F10=TiltakstyperKostnadskalkyle!$B$9,($J10*TiltakstyperKostnadskalkyle!H$9)/100,
IF($F10=TiltakstyperKostnadskalkyle!$B$10,($J10*TiltakstyperKostnadskalkyle!H$10)/100,
IF($F10=TiltakstyperKostnadskalkyle!$B$11,($J10*TiltakstyperKostnadskalkyle!H$11)/100,
IF($F10=TiltakstyperKostnadskalkyle!$B$12,($J10*TiltakstyperKostnadskalkyle!H$12)/100,
IF($F10=TiltakstyperKostnadskalkyle!$B$13,($J10*TiltakstyperKostnadskalkyle!H$13)/100,
IF($F10=TiltakstyperKostnadskalkyle!$B$14,($J10*TiltakstyperKostnadskalkyle!H$14)/100,
IF($F10=TiltakstyperKostnadskalkyle!$B$15,($J10*TiltakstyperKostnadskalkyle!H$15)/100,
"0")))))))))))</f>
        <v>19944</v>
      </c>
      <c r="P10" s="18">
        <f>IF($F10=TiltakstyperKostnadskalkyle!$B$5,($J10*TiltakstyperKostnadskalkyle!I$5)/100,
IF($F10=TiltakstyperKostnadskalkyle!$B$6,($J10*TiltakstyperKostnadskalkyle!I$6)/100,
IF($F10=TiltakstyperKostnadskalkyle!$B$7,($J10*TiltakstyperKostnadskalkyle!I$7)/100,
IF($F10=TiltakstyperKostnadskalkyle!$B$8,($J10*TiltakstyperKostnadskalkyle!I$8)/100,
IF($F10=TiltakstyperKostnadskalkyle!$B$9,($J10*TiltakstyperKostnadskalkyle!I$9)/100,
IF($F10=TiltakstyperKostnadskalkyle!$B$10,($J10*TiltakstyperKostnadskalkyle!I$10)/100,
IF($F10=TiltakstyperKostnadskalkyle!$B$11,($J10*TiltakstyperKostnadskalkyle!I$11)/100,
IF($F10=TiltakstyperKostnadskalkyle!$B$12,($J10*TiltakstyperKostnadskalkyle!I$12)/100,
IF($F10=TiltakstyperKostnadskalkyle!$B$13,($J10*TiltakstyperKostnadskalkyle!I$13)/100,
IF($F10=TiltakstyperKostnadskalkyle!$B$14,($J10*TiltakstyperKostnadskalkyle!I$14)/100,
IF($F10=TiltakstyperKostnadskalkyle!$B$15,($J10*TiltakstyperKostnadskalkyle!I$15)/100,
"0")))))))))))</f>
        <v>53184</v>
      </c>
      <c r="Q10" s="18">
        <f t="shared" ref="Q10:Q40" si="1">(1*$J10)/100</f>
        <v>3324</v>
      </c>
      <c r="R10" s="18">
        <f>IF($F10=TiltakstyperKostnadskalkyle!$B$5,($J10*TiltakstyperKostnadskalkyle!K$5)/100,
IF($F10=TiltakstyperKostnadskalkyle!$B$6,($J10*TiltakstyperKostnadskalkyle!K$6)/100,
IF($F10=TiltakstyperKostnadskalkyle!$B$8,($J10*TiltakstyperKostnadskalkyle!K$8)/100,
IF($F10=TiltakstyperKostnadskalkyle!$B$9,($J10*TiltakstyperKostnadskalkyle!K$9)/100,
IF($F10=TiltakstyperKostnadskalkyle!$B$10,($J10*TiltakstyperKostnadskalkyle!K$10)/100,
IF($F10=TiltakstyperKostnadskalkyle!$B$11,($J10*TiltakstyperKostnadskalkyle!K$11)/100,
IF($F10=TiltakstyperKostnadskalkyle!$B$12,($J10*TiltakstyperKostnadskalkyle!K$12)/100,
IF($F10=TiltakstyperKostnadskalkyle!$B$13,($J10*TiltakstyperKostnadskalkyle!K$13)/100,
IF($F10=TiltakstyperKostnadskalkyle!$B$14,($J10*TiltakstyperKostnadskalkyle!K$14)/100,
"0")))))))))</f>
        <v>11634</v>
      </c>
      <c r="S10" s="18"/>
      <c r="T10" s="18">
        <f>IF($F10=TiltakstyperKostnadskalkyle!$B$5,($J10*TiltakstyperKostnadskalkyle!M$5)/100,
IF($F10=TiltakstyperKostnadskalkyle!$B$6,($J10*TiltakstyperKostnadskalkyle!M$6)/100,
IF($F10=TiltakstyperKostnadskalkyle!$B$7,($J10*TiltakstyperKostnadskalkyle!M$7)/100,
IF($F10=TiltakstyperKostnadskalkyle!$B$8,($J10*TiltakstyperKostnadskalkyle!M$8)/100,
IF($F10=TiltakstyperKostnadskalkyle!$B$9,($J10*TiltakstyperKostnadskalkyle!M$9)/100,
IF($F10=TiltakstyperKostnadskalkyle!$B$10,($J10*TiltakstyperKostnadskalkyle!M$10)/100,
IF($F10=TiltakstyperKostnadskalkyle!$B$11,($J10*TiltakstyperKostnadskalkyle!M$11)/100,
IF($F10=TiltakstyperKostnadskalkyle!$B$12,($J10*TiltakstyperKostnadskalkyle!M$12)/100,
IF($F10=TiltakstyperKostnadskalkyle!$B$13,($J10*TiltakstyperKostnadskalkyle!M$13)/100,
IF($F10=TiltakstyperKostnadskalkyle!$B$14,($J10*TiltakstyperKostnadskalkyle!M$14)/100,
IF($F10=TiltakstyperKostnadskalkyle!$B$15,($J10*TiltakstyperKostnadskalkyle!M$15)/100,
"0")))))))))))</f>
        <v>0</v>
      </c>
      <c r="U10" s="32"/>
      <c r="V10" s="32"/>
      <c r="W10" s="18">
        <f>IF($F10=TiltakstyperKostnadskalkyle!$B$5,($J10*TiltakstyperKostnadskalkyle!P$5)/100,
IF($F10=TiltakstyperKostnadskalkyle!$B$6,($J10*TiltakstyperKostnadskalkyle!P$6)/100,
IF($F10=TiltakstyperKostnadskalkyle!$B$7,($J10*TiltakstyperKostnadskalkyle!P$7)/100,
IF($F10=TiltakstyperKostnadskalkyle!$B$8,($J10*TiltakstyperKostnadskalkyle!P$8)/100,
IF($F10=TiltakstyperKostnadskalkyle!$B$9,($J10*TiltakstyperKostnadskalkyle!P$9)/100,
IF($F10=TiltakstyperKostnadskalkyle!$B$10,($J10*TiltakstyperKostnadskalkyle!P$10)/100,
IF($F10=TiltakstyperKostnadskalkyle!$B$11,($J10*TiltakstyperKostnadskalkyle!P$11)/100,
IF($F10=TiltakstyperKostnadskalkyle!$B$12,($J10*TiltakstyperKostnadskalkyle!P$12)/100,
IF($F10=TiltakstyperKostnadskalkyle!$B$13,($J10*TiltakstyperKostnadskalkyle!P$13)/100,
IF($F10=TiltakstyperKostnadskalkyle!$B$14,($J10*TiltakstyperKostnadskalkyle!P$14)/100,
IF($F10=TiltakstyperKostnadskalkyle!$B$15,($J10*TiltakstyperKostnadskalkyle!P$15)/100,
"0")))))))))))</f>
        <v>0</v>
      </c>
      <c r="Y10" s="151">
        <f>H10*300</f>
        <v>332400</v>
      </c>
    </row>
    <row r="11" spans="2:25" ht="14.45" customHeight="1" x14ac:dyDescent="0.25">
      <c r="B11" s="20" t="s">
        <v>25</v>
      </c>
      <c r="C11" s="21" t="s">
        <v>26</v>
      </c>
      <c r="D11" s="22" t="s">
        <v>27</v>
      </c>
      <c r="E11" s="21" t="s">
        <v>31</v>
      </c>
      <c r="F11" s="39" t="s">
        <v>29</v>
      </c>
      <c r="G11" s="22">
        <v>2025</v>
      </c>
      <c r="H11" s="108">
        <v>460</v>
      </c>
      <c r="I11" s="27" t="s">
        <v>30</v>
      </c>
      <c r="J11" s="18">
        <f>IF(F11=TiltakstyperKostnadskalkyle!$B$5,TiltakstyperKostnadskalkyle!$R$5*Handlingsplan!H11,
IF(F11=TiltakstyperKostnadskalkyle!$B$6,TiltakstyperKostnadskalkyle!$R$6*Handlingsplan!H11,
IF(F11=TiltakstyperKostnadskalkyle!$B$7,TiltakstyperKostnadskalkyle!$R$7*Handlingsplan!H11,
IF(F11=TiltakstyperKostnadskalkyle!$B$8,TiltakstyperKostnadskalkyle!$R$8*Handlingsplan!H11,
IF(F11=TiltakstyperKostnadskalkyle!$B$9,TiltakstyperKostnadskalkyle!$R$9*Handlingsplan!H11,
IF(F11=TiltakstyperKostnadskalkyle!$B$10,TiltakstyperKostnadskalkyle!$R$10*Handlingsplan!H11,
IF(F11=TiltakstyperKostnadskalkyle!$B$11,TiltakstyperKostnadskalkyle!$R$11*Handlingsplan!H11,
IF(F11=TiltakstyperKostnadskalkyle!$B$12,TiltakstyperKostnadskalkyle!$R$12*Handlingsplan!H11,
IF(F11=TiltakstyperKostnadskalkyle!$B$13,TiltakstyperKostnadskalkyle!$R$13*Handlingsplan!H11,
IF(F11=TiltakstyperKostnadskalkyle!$B$14,TiltakstyperKostnadskalkyle!$R$14*Handlingsplan!H11,
IF(F11=TiltakstyperKostnadskalkyle!$B$15,TiltakstyperKostnadskalkyle!$R$15*Handlingsplan!H11,
0)))))))))))</f>
        <v>138000</v>
      </c>
      <c r="K11" s="18">
        <f>IF($F11=TiltakstyperKostnadskalkyle!$B$5,($J11*TiltakstyperKostnadskalkyle!D$5)/100,
IF($F11=TiltakstyperKostnadskalkyle!$B$6,($J11*TiltakstyperKostnadskalkyle!D$6)/100,
IF($F11=TiltakstyperKostnadskalkyle!$B$7,($J11*TiltakstyperKostnadskalkyle!D$7)/100,
IF($F11=TiltakstyperKostnadskalkyle!$B$8,($J11*TiltakstyperKostnadskalkyle!D$8)/100,
IF($F11=TiltakstyperKostnadskalkyle!$B$9,($J11*TiltakstyperKostnadskalkyle!D$9)/100,
IF($F11=TiltakstyperKostnadskalkyle!$B$10,($J11*TiltakstyperKostnadskalkyle!D$10)/100,
IF($F11=TiltakstyperKostnadskalkyle!$B$11,($J11*TiltakstyperKostnadskalkyle!D$11)/100,
IF($F11=TiltakstyperKostnadskalkyle!$B$12,($J11*TiltakstyperKostnadskalkyle!D$12)/100,
IF($F11=TiltakstyperKostnadskalkyle!$B$13,($J11*TiltakstyperKostnadskalkyle!D$13)/100,
IF($F11=TiltakstyperKostnadskalkyle!$B$14,($J11*TiltakstyperKostnadskalkyle!D$14)/100,
IF($F11=TiltakstyperKostnadskalkyle!$B$15,($J11*TiltakstyperKostnadskalkyle!D$15)/100,
"0")))))))))))</f>
        <v>4830</v>
      </c>
      <c r="L11" s="18">
        <f>IF($F11=TiltakstyperKostnadskalkyle!$B$5,($J11*TiltakstyperKostnadskalkyle!E$5)/100,
IF($F11=TiltakstyperKostnadskalkyle!$B$6,($J11*TiltakstyperKostnadskalkyle!E$6)/100,
IF($F11=TiltakstyperKostnadskalkyle!$B$7,($J11*TiltakstyperKostnadskalkyle!E$7)/100,
IF($F11=TiltakstyperKostnadskalkyle!$B$8,($J11*TiltakstyperKostnadskalkyle!E$8)/100,
IF($F11=TiltakstyperKostnadskalkyle!$B$9,($J11*TiltakstyperKostnadskalkyle!E$9)/100,
IF($F11=TiltakstyperKostnadskalkyle!$B$10,($J11*TiltakstyperKostnadskalkyle!E$10)/100,
IF($F11=TiltakstyperKostnadskalkyle!$B$11,($J11*TiltakstyperKostnadskalkyle!E$11)/100,
IF($F11=TiltakstyperKostnadskalkyle!$B$12,($J11*TiltakstyperKostnadskalkyle!E$12)/100,
IF($F11=TiltakstyperKostnadskalkyle!$B$13,($J11*TiltakstyperKostnadskalkyle!E$13)/100,
IF($F11=TiltakstyperKostnadskalkyle!$B$14,($J11*TiltakstyperKostnadskalkyle!E$14)/100,
IF($F11=TiltakstyperKostnadskalkyle!$B$15,($J11*TiltakstyperKostnadskalkyle!E$15)/100,
"0")))))))))))</f>
        <v>8280</v>
      </c>
      <c r="M11" s="18">
        <f>IF($F11=TiltakstyperKostnadskalkyle!$B$5,($J11*TiltakstyperKostnadskalkyle!F$5)/100,
IF($F11=TiltakstyperKostnadskalkyle!$B$6,($J11*TiltakstyperKostnadskalkyle!F$6)/100,
IF($F11=TiltakstyperKostnadskalkyle!$B$7,($J11*TiltakstyperKostnadskalkyle!F$7)/100,
IF($F11=TiltakstyperKostnadskalkyle!$B$8,($J11*TiltakstyperKostnadskalkyle!F$8)/100,
IF($F11=TiltakstyperKostnadskalkyle!$B$9,($J11*TiltakstyperKostnadskalkyle!F$9)/100,
IF($F11=TiltakstyperKostnadskalkyle!$B$10,($J11*TiltakstyperKostnadskalkyle!F$10)/100,
IF($F11=TiltakstyperKostnadskalkyle!$B$11,($J11*TiltakstyperKostnadskalkyle!F$11)/100,
IF($F11=TiltakstyperKostnadskalkyle!$B$12,($J11*TiltakstyperKostnadskalkyle!F$12)/100,
IF($F11=TiltakstyperKostnadskalkyle!$B$13,($J11*TiltakstyperKostnadskalkyle!F$13)/100,
IF($F11=TiltakstyperKostnadskalkyle!$B$14,($J11*TiltakstyperKostnadskalkyle!F$14)/100,
IF($F11=TiltakstyperKostnadskalkyle!$B$15,($J11*TiltakstyperKostnadskalkyle!F$15)/100,
"0")))))))))))</f>
        <v>44160</v>
      </c>
      <c r="N11" s="18">
        <f>IF($F11=TiltakstyperKostnadskalkyle!$B$5,($J11*TiltakstyperKostnadskalkyle!G$5)/100,
IF($F11=TiltakstyperKostnadskalkyle!$B$6,($J11*TiltakstyperKostnadskalkyle!G$6)/100,
IF($F11=TiltakstyperKostnadskalkyle!$B$7,($J11*TiltakstyperKostnadskalkyle!G$7)/100,
IF($F11=TiltakstyperKostnadskalkyle!$B$8,($J11*TiltakstyperKostnadskalkyle!G$8)/100,
IF($F11=TiltakstyperKostnadskalkyle!$B$9,($J11*TiltakstyperKostnadskalkyle!G$9)/100,
IF($F11=TiltakstyperKostnadskalkyle!$B$10,($J11*TiltakstyperKostnadskalkyle!G$10)/100,
IF($F11=TiltakstyperKostnadskalkyle!$B$11,($J11*TiltakstyperKostnadskalkyle!G$11)/100,
IF($F11=TiltakstyperKostnadskalkyle!$B$12,($J11*TiltakstyperKostnadskalkyle!G$12)/100,
IF($F11=TiltakstyperKostnadskalkyle!$B$13,($J11*TiltakstyperKostnadskalkyle!G$13)/100,
IF($F11=TiltakstyperKostnadskalkyle!$B$14,($J11*TiltakstyperKostnadskalkyle!G$14)/100,
IF($F11=TiltakstyperKostnadskalkyle!$B$15,($J11*TiltakstyperKostnadskalkyle!G$15)/100,
"0")))))))))))</f>
        <v>45540</v>
      </c>
      <c r="O11" s="18">
        <f>IF($F11=TiltakstyperKostnadskalkyle!$B$5,($J11*TiltakstyperKostnadskalkyle!H$5)/100,
IF($F11=TiltakstyperKostnadskalkyle!$B$6,($J11*TiltakstyperKostnadskalkyle!H$6)/100,
IF($F11=TiltakstyperKostnadskalkyle!$B$7,($J11*TiltakstyperKostnadskalkyle!H$7)/100,
IF($F11=TiltakstyperKostnadskalkyle!$B$8,($J11*TiltakstyperKostnadskalkyle!H$8)/100,
IF($F11=TiltakstyperKostnadskalkyle!$B$9,($J11*TiltakstyperKostnadskalkyle!H$9)/100,
IF($F11=TiltakstyperKostnadskalkyle!$B$10,($J11*TiltakstyperKostnadskalkyle!H$10)/100,
IF($F11=TiltakstyperKostnadskalkyle!$B$11,($J11*TiltakstyperKostnadskalkyle!H$11)/100,
IF($F11=TiltakstyperKostnadskalkyle!$B$12,($J11*TiltakstyperKostnadskalkyle!H$12)/100,
IF($F11=TiltakstyperKostnadskalkyle!$B$13,($J11*TiltakstyperKostnadskalkyle!H$13)/100,
IF($F11=TiltakstyperKostnadskalkyle!$B$14,($J11*TiltakstyperKostnadskalkyle!H$14)/100,
IF($F11=TiltakstyperKostnadskalkyle!$B$15,($J11*TiltakstyperKostnadskalkyle!H$15)/100,
"0")))))))))))</f>
        <v>8280</v>
      </c>
      <c r="P11" s="18">
        <f>IF($F11=TiltakstyperKostnadskalkyle!$B$5,($J11*TiltakstyperKostnadskalkyle!I$5)/100,
IF($F11=TiltakstyperKostnadskalkyle!$B$6,($J11*TiltakstyperKostnadskalkyle!I$6)/100,
IF($F11=TiltakstyperKostnadskalkyle!$B$7,($J11*TiltakstyperKostnadskalkyle!I$7)/100,
IF($F11=TiltakstyperKostnadskalkyle!$B$8,($J11*TiltakstyperKostnadskalkyle!I$8)/100,
IF($F11=TiltakstyperKostnadskalkyle!$B$9,($J11*TiltakstyperKostnadskalkyle!I$9)/100,
IF($F11=TiltakstyperKostnadskalkyle!$B$10,($J11*TiltakstyperKostnadskalkyle!I$10)/100,
IF($F11=TiltakstyperKostnadskalkyle!$B$11,($J11*TiltakstyperKostnadskalkyle!I$11)/100,
IF($F11=TiltakstyperKostnadskalkyle!$B$12,($J11*TiltakstyperKostnadskalkyle!I$12)/100,
IF($F11=TiltakstyperKostnadskalkyle!$B$13,($J11*TiltakstyperKostnadskalkyle!I$13)/100,
IF($F11=TiltakstyperKostnadskalkyle!$B$14,($J11*TiltakstyperKostnadskalkyle!I$14)/100,
IF($F11=TiltakstyperKostnadskalkyle!$B$15,($J11*TiltakstyperKostnadskalkyle!I$15)/100,
"0")))))))))))</f>
        <v>22080</v>
      </c>
      <c r="Q11" s="18">
        <f t="shared" si="1"/>
        <v>1380</v>
      </c>
      <c r="R11" s="18">
        <f>IF($F11=TiltakstyperKostnadskalkyle!$B$5,($J11*TiltakstyperKostnadskalkyle!K$5)/100,
IF($F11=TiltakstyperKostnadskalkyle!$B$6,($J11*TiltakstyperKostnadskalkyle!K$6)/100,
IF($F11=TiltakstyperKostnadskalkyle!$B$8,($J11*TiltakstyperKostnadskalkyle!K$8)/100,
IF($F11=TiltakstyperKostnadskalkyle!$B$9,($J11*TiltakstyperKostnadskalkyle!K$9)/100,
IF($F11=TiltakstyperKostnadskalkyle!$B$10,($J11*TiltakstyperKostnadskalkyle!K$10)/100,
IF($F11=TiltakstyperKostnadskalkyle!$B$11,($J11*TiltakstyperKostnadskalkyle!K$11)/100,
IF($F11=TiltakstyperKostnadskalkyle!$B$12,($J11*TiltakstyperKostnadskalkyle!K$12)/100,
IF($F11=TiltakstyperKostnadskalkyle!$B$13,($J11*TiltakstyperKostnadskalkyle!K$13)/100,
IF($F11=TiltakstyperKostnadskalkyle!$B$14,($J11*TiltakstyperKostnadskalkyle!K$14)/100,
"0")))))))))</f>
        <v>4830</v>
      </c>
      <c r="S11" s="18"/>
      <c r="T11" s="18">
        <f>IF($F11=TiltakstyperKostnadskalkyle!$B$5,($J11*TiltakstyperKostnadskalkyle!M$5)/100,
IF($F11=TiltakstyperKostnadskalkyle!$B$6,($J11*TiltakstyperKostnadskalkyle!M$6)/100,
IF($F11=TiltakstyperKostnadskalkyle!$B$7,($J11*TiltakstyperKostnadskalkyle!M$7)/100,
IF($F11=TiltakstyperKostnadskalkyle!$B$8,($J11*TiltakstyperKostnadskalkyle!M$8)/100,
IF($F11=TiltakstyperKostnadskalkyle!$B$9,($J11*TiltakstyperKostnadskalkyle!M$9)/100,
IF($F11=TiltakstyperKostnadskalkyle!$B$10,($J11*TiltakstyperKostnadskalkyle!M$10)/100,
IF($F11=TiltakstyperKostnadskalkyle!$B$11,($J11*TiltakstyperKostnadskalkyle!M$11)/100,
IF($F11=TiltakstyperKostnadskalkyle!$B$12,($J11*TiltakstyperKostnadskalkyle!M$12)/100,
IF($F11=TiltakstyperKostnadskalkyle!$B$13,($J11*TiltakstyperKostnadskalkyle!M$13)/100,
IF($F11=TiltakstyperKostnadskalkyle!$B$14,($J11*TiltakstyperKostnadskalkyle!M$14)/100,
IF($F11=TiltakstyperKostnadskalkyle!$B$15,($J11*TiltakstyperKostnadskalkyle!M$15)/100,
"0")))))))))))</f>
        <v>0</v>
      </c>
      <c r="U11" s="32"/>
      <c r="V11" s="32"/>
      <c r="W11" s="18">
        <f>IF($F11=TiltakstyperKostnadskalkyle!$B$5,($J11*TiltakstyperKostnadskalkyle!P$5)/100,
IF($F11=TiltakstyperKostnadskalkyle!$B$6,($J11*TiltakstyperKostnadskalkyle!P$6)/100,
IF($F11=TiltakstyperKostnadskalkyle!$B$7,($J11*TiltakstyperKostnadskalkyle!P$7)/100,
IF($F11=TiltakstyperKostnadskalkyle!$B$8,($J11*TiltakstyperKostnadskalkyle!P$8)/100,
IF($F11=TiltakstyperKostnadskalkyle!$B$9,($J11*TiltakstyperKostnadskalkyle!P$9)/100,
IF($F11=TiltakstyperKostnadskalkyle!$B$10,($J11*TiltakstyperKostnadskalkyle!P$10)/100,
IF($F11=TiltakstyperKostnadskalkyle!$B$11,($J11*TiltakstyperKostnadskalkyle!P$11)/100,
IF($F11=TiltakstyperKostnadskalkyle!$B$12,($J11*TiltakstyperKostnadskalkyle!P$12)/100,
IF($F11=TiltakstyperKostnadskalkyle!$B$13,($J11*TiltakstyperKostnadskalkyle!P$13)/100,
IF($F11=TiltakstyperKostnadskalkyle!$B$14,($J11*TiltakstyperKostnadskalkyle!P$14)/100,
IF($F11=TiltakstyperKostnadskalkyle!$B$15,($J11*TiltakstyperKostnadskalkyle!P$15)/100,
"0")))))))))))</f>
        <v>0</v>
      </c>
      <c r="Y11" s="151"/>
    </row>
    <row r="12" spans="2:25" ht="14.45" customHeight="1" x14ac:dyDescent="0.25">
      <c r="B12" s="20" t="s">
        <v>25</v>
      </c>
      <c r="C12" s="21" t="s">
        <v>26</v>
      </c>
      <c r="D12" s="22" t="s">
        <v>27</v>
      </c>
      <c r="E12" s="22" t="s">
        <v>32</v>
      </c>
      <c r="F12" s="39" t="s">
        <v>29</v>
      </c>
      <c r="G12" s="22">
        <v>2025</v>
      </c>
      <c r="H12" s="108">
        <v>905</v>
      </c>
      <c r="I12" s="27" t="s">
        <v>30</v>
      </c>
      <c r="J12" s="18">
        <f>IF(F12=TiltakstyperKostnadskalkyle!$B$5,TiltakstyperKostnadskalkyle!$R$5*Handlingsplan!H12,
IF(F12=TiltakstyperKostnadskalkyle!$B$6,TiltakstyperKostnadskalkyle!$R$6*Handlingsplan!H12,
IF(F12=TiltakstyperKostnadskalkyle!$B$7,TiltakstyperKostnadskalkyle!$R$7*Handlingsplan!H12,
IF(F12=TiltakstyperKostnadskalkyle!$B$8,TiltakstyperKostnadskalkyle!$R$8*Handlingsplan!H12,
IF(F12=TiltakstyperKostnadskalkyle!$B$9,TiltakstyperKostnadskalkyle!$R$9*Handlingsplan!H12,
IF(F12=TiltakstyperKostnadskalkyle!$B$10,TiltakstyperKostnadskalkyle!$R$10*Handlingsplan!H12,
IF(F12=TiltakstyperKostnadskalkyle!$B$11,TiltakstyperKostnadskalkyle!$R$11*Handlingsplan!H12,
IF(F12=TiltakstyperKostnadskalkyle!$B$12,TiltakstyperKostnadskalkyle!$R$12*Handlingsplan!H12,
IF(F12=TiltakstyperKostnadskalkyle!$B$13,TiltakstyperKostnadskalkyle!$R$13*Handlingsplan!H12,
IF(F12=TiltakstyperKostnadskalkyle!$B$14,TiltakstyperKostnadskalkyle!$R$14*Handlingsplan!H12,
IF(F12=TiltakstyperKostnadskalkyle!$B$15,TiltakstyperKostnadskalkyle!$R$15*Handlingsplan!H12,
0)))))))))))</f>
        <v>271500</v>
      </c>
      <c r="K12" s="18">
        <f>IF($F12=TiltakstyperKostnadskalkyle!$B$5,($J12*TiltakstyperKostnadskalkyle!D$5)/100,
IF($F12=TiltakstyperKostnadskalkyle!$B$6,($J12*TiltakstyperKostnadskalkyle!D$6)/100,
IF($F12=TiltakstyperKostnadskalkyle!$B$7,($J12*TiltakstyperKostnadskalkyle!D$7)/100,
IF($F12=TiltakstyperKostnadskalkyle!$B$8,($J12*TiltakstyperKostnadskalkyle!D$8)/100,
IF($F12=TiltakstyperKostnadskalkyle!$B$9,($J12*TiltakstyperKostnadskalkyle!D$9)/100,
IF($F12=TiltakstyperKostnadskalkyle!$B$10,($J12*TiltakstyperKostnadskalkyle!D$10)/100,
IF($F12=TiltakstyperKostnadskalkyle!$B$11,($J12*TiltakstyperKostnadskalkyle!D$11)/100,
IF($F12=TiltakstyperKostnadskalkyle!$B$12,($J12*TiltakstyperKostnadskalkyle!D$12)/100,
IF($F12=TiltakstyperKostnadskalkyle!$B$13,($J12*TiltakstyperKostnadskalkyle!D$13)/100,
IF($F12=TiltakstyperKostnadskalkyle!$B$14,($J12*TiltakstyperKostnadskalkyle!D$14)/100,
IF($F12=TiltakstyperKostnadskalkyle!$B$15,($J12*TiltakstyperKostnadskalkyle!D$15)/100,
"0")))))))))))</f>
        <v>9502.5</v>
      </c>
      <c r="L12" s="18">
        <f>IF($F12=TiltakstyperKostnadskalkyle!$B$5,($J12*TiltakstyperKostnadskalkyle!E$5)/100,
IF($F12=TiltakstyperKostnadskalkyle!$B$6,($J12*TiltakstyperKostnadskalkyle!E$6)/100,
IF($F12=TiltakstyperKostnadskalkyle!$B$7,($J12*TiltakstyperKostnadskalkyle!E$7)/100,
IF($F12=TiltakstyperKostnadskalkyle!$B$8,($J12*TiltakstyperKostnadskalkyle!E$8)/100,
IF($F12=TiltakstyperKostnadskalkyle!$B$9,($J12*TiltakstyperKostnadskalkyle!E$9)/100,
IF($F12=TiltakstyperKostnadskalkyle!$B$10,($J12*TiltakstyperKostnadskalkyle!E$10)/100,
IF($F12=TiltakstyperKostnadskalkyle!$B$11,($J12*TiltakstyperKostnadskalkyle!E$11)/100,
IF($F12=TiltakstyperKostnadskalkyle!$B$12,($J12*TiltakstyperKostnadskalkyle!E$12)/100,
IF($F12=TiltakstyperKostnadskalkyle!$B$13,($J12*TiltakstyperKostnadskalkyle!E$13)/100,
IF($F12=TiltakstyperKostnadskalkyle!$B$14,($J12*TiltakstyperKostnadskalkyle!E$14)/100,
IF($F12=TiltakstyperKostnadskalkyle!$B$15,($J12*TiltakstyperKostnadskalkyle!E$15)/100,
"0")))))))))))</f>
        <v>16290</v>
      </c>
      <c r="M12" s="18">
        <f>IF($F12=TiltakstyperKostnadskalkyle!$B$5,($J12*TiltakstyperKostnadskalkyle!F$5)/100,
IF($F12=TiltakstyperKostnadskalkyle!$B$6,($J12*TiltakstyperKostnadskalkyle!F$6)/100,
IF($F12=TiltakstyperKostnadskalkyle!$B$7,($J12*TiltakstyperKostnadskalkyle!F$7)/100,
IF($F12=TiltakstyperKostnadskalkyle!$B$8,($J12*TiltakstyperKostnadskalkyle!F$8)/100,
IF($F12=TiltakstyperKostnadskalkyle!$B$9,($J12*TiltakstyperKostnadskalkyle!F$9)/100,
IF($F12=TiltakstyperKostnadskalkyle!$B$10,($J12*TiltakstyperKostnadskalkyle!F$10)/100,
IF($F12=TiltakstyperKostnadskalkyle!$B$11,($J12*TiltakstyperKostnadskalkyle!F$11)/100,
IF($F12=TiltakstyperKostnadskalkyle!$B$12,($J12*TiltakstyperKostnadskalkyle!F$12)/100,
IF($F12=TiltakstyperKostnadskalkyle!$B$13,($J12*TiltakstyperKostnadskalkyle!F$13)/100,
IF($F12=TiltakstyperKostnadskalkyle!$B$14,($J12*TiltakstyperKostnadskalkyle!F$14)/100,
IF($F12=TiltakstyperKostnadskalkyle!$B$15,($J12*TiltakstyperKostnadskalkyle!F$15)/100,
"0")))))))))))</f>
        <v>86880</v>
      </c>
      <c r="N12" s="18">
        <f>IF($F12=TiltakstyperKostnadskalkyle!$B$5,($J12*TiltakstyperKostnadskalkyle!G$5)/100,
IF($F12=TiltakstyperKostnadskalkyle!$B$6,($J12*TiltakstyperKostnadskalkyle!G$6)/100,
IF($F12=TiltakstyperKostnadskalkyle!$B$7,($J12*TiltakstyperKostnadskalkyle!G$7)/100,
IF($F12=TiltakstyperKostnadskalkyle!$B$8,($J12*TiltakstyperKostnadskalkyle!G$8)/100,
IF($F12=TiltakstyperKostnadskalkyle!$B$9,($J12*TiltakstyperKostnadskalkyle!G$9)/100,
IF($F12=TiltakstyperKostnadskalkyle!$B$10,($J12*TiltakstyperKostnadskalkyle!G$10)/100,
IF($F12=TiltakstyperKostnadskalkyle!$B$11,($J12*TiltakstyperKostnadskalkyle!G$11)/100,
IF($F12=TiltakstyperKostnadskalkyle!$B$12,($J12*TiltakstyperKostnadskalkyle!G$12)/100,
IF($F12=TiltakstyperKostnadskalkyle!$B$13,($J12*TiltakstyperKostnadskalkyle!G$13)/100,
IF($F12=TiltakstyperKostnadskalkyle!$B$14,($J12*TiltakstyperKostnadskalkyle!G$14)/100,
IF($F12=TiltakstyperKostnadskalkyle!$B$15,($J12*TiltakstyperKostnadskalkyle!G$15)/100,
"0")))))))))))</f>
        <v>89595</v>
      </c>
      <c r="O12" s="18">
        <f>IF($F12=TiltakstyperKostnadskalkyle!$B$5,($J12*TiltakstyperKostnadskalkyle!H$5)/100,
IF($F12=TiltakstyperKostnadskalkyle!$B$6,($J12*TiltakstyperKostnadskalkyle!H$6)/100,
IF($F12=TiltakstyperKostnadskalkyle!$B$7,($J12*TiltakstyperKostnadskalkyle!H$7)/100,
IF($F12=TiltakstyperKostnadskalkyle!$B$8,($J12*TiltakstyperKostnadskalkyle!H$8)/100,
IF($F12=TiltakstyperKostnadskalkyle!$B$9,($J12*TiltakstyperKostnadskalkyle!H$9)/100,
IF($F12=TiltakstyperKostnadskalkyle!$B$10,($J12*TiltakstyperKostnadskalkyle!H$10)/100,
IF($F12=TiltakstyperKostnadskalkyle!$B$11,($J12*TiltakstyperKostnadskalkyle!H$11)/100,
IF($F12=TiltakstyperKostnadskalkyle!$B$12,($J12*TiltakstyperKostnadskalkyle!H$12)/100,
IF($F12=TiltakstyperKostnadskalkyle!$B$13,($J12*TiltakstyperKostnadskalkyle!H$13)/100,
IF($F12=TiltakstyperKostnadskalkyle!$B$14,($J12*TiltakstyperKostnadskalkyle!H$14)/100,
IF($F12=TiltakstyperKostnadskalkyle!$B$15,($J12*TiltakstyperKostnadskalkyle!H$15)/100,
"0")))))))))))</f>
        <v>16290</v>
      </c>
      <c r="P12" s="18">
        <f>IF($F12=TiltakstyperKostnadskalkyle!$B$5,($J12*TiltakstyperKostnadskalkyle!I$5)/100,
IF($F12=TiltakstyperKostnadskalkyle!$B$6,($J12*TiltakstyperKostnadskalkyle!I$6)/100,
IF($F12=TiltakstyperKostnadskalkyle!$B$7,($J12*TiltakstyperKostnadskalkyle!I$7)/100,
IF($F12=TiltakstyperKostnadskalkyle!$B$8,($J12*TiltakstyperKostnadskalkyle!I$8)/100,
IF($F12=TiltakstyperKostnadskalkyle!$B$9,($J12*TiltakstyperKostnadskalkyle!I$9)/100,
IF($F12=TiltakstyperKostnadskalkyle!$B$10,($J12*TiltakstyperKostnadskalkyle!I$10)/100,
IF($F12=TiltakstyperKostnadskalkyle!$B$11,($J12*TiltakstyperKostnadskalkyle!I$11)/100,
IF($F12=TiltakstyperKostnadskalkyle!$B$12,($J12*TiltakstyperKostnadskalkyle!I$12)/100,
IF($F12=TiltakstyperKostnadskalkyle!$B$13,($J12*TiltakstyperKostnadskalkyle!I$13)/100,
IF($F12=TiltakstyperKostnadskalkyle!$B$14,($J12*TiltakstyperKostnadskalkyle!I$14)/100,
IF($F12=TiltakstyperKostnadskalkyle!$B$15,($J12*TiltakstyperKostnadskalkyle!I$15)/100,
"0")))))))))))</f>
        <v>43440</v>
      </c>
      <c r="Q12" s="18">
        <f t="shared" si="1"/>
        <v>2715</v>
      </c>
      <c r="R12" s="18">
        <f>IF($F12=TiltakstyperKostnadskalkyle!$B$5,($J12*TiltakstyperKostnadskalkyle!K$5)/100,
IF($F12=TiltakstyperKostnadskalkyle!$B$6,($J12*TiltakstyperKostnadskalkyle!K$6)/100,
IF($F12=TiltakstyperKostnadskalkyle!$B$8,($J12*TiltakstyperKostnadskalkyle!K$8)/100,
IF($F12=TiltakstyperKostnadskalkyle!$B$9,($J12*TiltakstyperKostnadskalkyle!K$9)/100,
IF($F12=TiltakstyperKostnadskalkyle!$B$10,($J12*TiltakstyperKostnadskalkyle!K$10)/100,
IF($F12=TiltakstyperKostnadskalkyle!$B$11,($J12*TiltakstyperKostnadskalkyle!K$11)/100,
IF($F12=TiltakstyperKostnadskalkyle!$B$12,($J12*TiltakstyperKostnadskalkyle!K$12)/100,
IF($F12=TiltakstyperKostnadskalkyle!$B$13,($J12*TiltakstyperKostnadskalkyle!K$13)/100,
IF($F12=TiltakstyperKostnadskalkyle!$B$14,($J12*TiltakstyperKostnadskalkyle!K$14)/100,
"0")))))))))</f>
        <v>9502.5</v>
      </c>
      <c r="S12" s="18"/>
      <c r="T12" s="18">
        <f>IF($F12=TiltakstyperKostnadskalkyle!$B$5,($J12*TiltakstyperKostnadskalkyle!M$5)/100,
IF($F12=TiltakstyperKostnadskalkyle!$B$6,($J12*TiltakstyperKostnadskalkyle!M$6)/100,
IF($F12=TiltakstyperKostnadskalkyle!$B$7,($J12*TiltakstyperKostnadskalkyle!M$7)/100,
IF($F12=TiltakstyperKostnadskalkyle!$B$8,($J12*TiltakstyperKostnadskalkyle!M$8)/100,
IF($F12=TiltakstyperKostnadskalkyle!$B$9,($J12*TiltakstyperKostnadskalkyle!M$9)/100,
IF($F12=TiltakstyperKostnadskalkyle!$B$10,($J12*TiltakstyperKostnadskalkyle!M$10)/100,
IF($F12=TiltakstyperKostnadskalkyle!$B$11,($J12*TiltakstyperKostnadskalkyle!M$11)/100,
IF($F12=TiltakstyperKostnadskalkyle!$B$12,($J12*TiltakstyperKostnadskalkyle!M$12)/100,
IF($F12=TiltakstyperKostnadskalkyle!$B$13,($J12*TiltakstyperKostnadskalkyle!M$13)/100,
IF($F12=TiltakstyperKostnadskalkyle!$B$14,($J12*TiltakstyperKostnadskalkyle!M$14)/100,
IF($F12=TiltakstyperKostnadskalkyle!$B$15,($J12*TiltakstyperKostnadskalkyle!M$15)/100,
"0")))))))))))</f>
        <v>0</v>
      </c>
      <c r="U12" s="32"/>
      <c r="V12" s="32"/>
      <c r="W12" s="18">
        <f>IF($F12=TiltakstyperKostnadskalkyle!$B$5,($J12*TiltakstyperKostnadskalkyle!P$5)/100,
IF($F12=TiltakstyperKostnadskalkyle!$B$6,($J12*TiltakstyperKostnadskalkyle!P$6)/100,
IF($F12=TiltakstyperKostnadskalkyle!$B$7,($J12*TiltakstyperKostnadskalkyle!P$7)/100,
IF($F12=TiltakstyperKostnadskalkyle!$B$8,($J12*TiltakstyperKostnadskalkyle!P$8)/100,
IF($F12=TiltakstyperKostnadskalkyle!$B$9,($J12*TiltakstyperKostnadskalkyle!P$9)/100,
IF($F12=TiltakstyperKostnadskalkyle!$B$10,($J12*TiltakstyperKostnadskalkyle!P$10)/100,
IF($F12=TiltakstyperKostnadskalkyle!$B$11,($J12*TiltakstyperKostnadskalkyle!P$11)/100,
IF($F12=TiltakstyperKostnadskalkyle!$B$12,($J12*TiltakstyperKostnadskalkyle!P$12)/100,
IF($F12=TiltakstyperKostnadskalkyle!$B$13,($J12*TiltakstyperKostnadskalkyle!P$13)/100,
IF($F12=TiltakstyperKostnadskalkyle!$B$14,($J12*TiltakstyperKostnadskalkyle!P$14)/100,
IF($F12=TiltakstyperKostnadskalkyle!$B$15,($J12*TiltakstyperKostnadskalkyle!P$15)/100,
"0")))))))))))</f>
        <v>0</v>
      </c>
      <c r="Y12" s="151"/>
    </row>
    <row r="13" spans="2:25" ht="14.45" customHeight="1" x14ac:dyDescent="0.25">
      <c r="B13" s="20" t="s">
        <v>25</v>
      </c>
      <c r="C13" s="21" t="s">
        <v>26</v>
      </c>
      <c r="D13" s="22" t="s">
        <v>27</v>
      </c>
      <c r="E13" s="22" t="s">
        <v>33</v>
      </c>
      <c r="F13" s="39" t="s">
        <v>29</v>
      </c>
      <c r="G13" s="22">
        <v>2025</v>
      </c>
      <c r="H13" s="108">
        <v>463</v>
      </c>
      <c r="I13" s="27" t="s">
        <v>30</v>
      </c>
      <c r="J13" s="18">
        <f>IF(F13=TiltakstyperKostnadskalkyle!$B$5,TiltakstyperKostnadskalkyle!$R$5*Handlingsplan!H13,
IF(F13=TiltakstyperKostnadskalkyle!$B$6,TiltakstyperKostnadskalkyle!$R$6*Handlingsplan!H13,
IF(F13=TiltakstyperKostnadskalkyle!$B$7,TiltakstyperKostnadskalkyle!$R$7*Handlingsplan!H13,
IF(F13=TiltakstyperKostnadskalkyle!$B$8,TiltakstyperKostnadskalkyle!$R$8*Handlingsplan!H13,
IF(F13=TiltakstyperKostnadskalkyle!$B$9,TiltakstyperKostnadskalkyle!$R$9*Handlingsplan!H13,
IF(F13=TiltakstyperKostnadskalkyle!$B$10,TiltakstyperKostnadskalkyle!$R$10*Handlingsplan!H13,
IF(F13=TiltakstyperKostnadskalkyle!$B$11,TiltakstyperKostnadskalkyle!$R$11*Handlingsplan!H13,
IF(F13=TiltakstyperKostnadskalkyle!$B$12,TiltakstyperKostnadskalkyle!$R$12*Handlingsplan!H13,
IF(F13=TiltakstyperKostnadskalkyle!$B$13,TiltakstyperKostnadskalkyle!$R$13*Handlingsplan!H13,
IF(F13=TiltakstyperKostnadskalkyle!$B$14,TiltakstyperKostnadskalkyle!$R$14*Handlingsplan!H13,
IF(F13=TiltakstyperKostnadskalkyle!$B$15,TiltakstyperKostnadskalkyle!$R$15*Handlingsplan!H13,
0)))))))))))</f>
        <v>138900</v>
      </c>
      <c r="K13" s="18">
        <f>IF($F13=TiltakstyperKostnadskalkyle!$B$5,($J13*TiltakstyperKostnadskalkyle!D$5)/100,
IF($F13=TiltakstyperKostnadskalkyle!$B$6,($J13*TiltakstyperKostnadskalkyle!D$6)/100,
IF($F13=TiltakstyperKostnadskalkyle!$B$7,($J13*TiltakstyperKostnadskalkyle!D$7)/100,
IF($F13=TiltakstyperKostnadskalkyle!$B$8,($J13*TiltakstyperKostnadskalkyle!D$8)/100,
IF($F13=TiltakstyperKostnadskalkyle!$B$9,($J13*TiltakstyperKostnadskalkyle!D$9)/100,
IF($F13=TiltakstyperKostnadskalkyle!$B$10,($J13*TiltakstyperKostnadskalkyle!D$10)/100,
IF($F13=TiltakstyperKostnadskalkyle!$B$11,($J13*TiltakstyperKostnadskalkyle!D$11)/100,
IF($F13=TiltakstyperKostnadskalkyle!$B$12,($J13*TiltakstyperKostnadskalkyle!D$12)/100,
IF($F13=TiltakstyperKostnadskalkyle!$B$13,($J13*TiltakstyperKostnadskalkyle!D$13)/100,
IF($F13=TiltakstyperKostnadskalkyle!$B$14,($J13*TiltakstyperKostnadskalkyle!D$14)/100,
IF($F13=TiltakstyperKostnadskalkyle!$B$15,($J13*TiltakstyperKostnadskalkyle!D$15)/100,
"0")))))))))))</f>
        <v>4861.5</v>
      </c>
      <c r="L13" s="18">
        <f>IF($F13=TiltakstyperKostnadskalkyle!$B$5,($J13*TiltakstyperKostnadskalkyle!E$5)/100,
IF($F13=TiltakstyperKostnadskalkyle!$B$6,($J13*TiltakstyperKostnadskalkyle!E$6)/100,
IF($F13=TiltakstyperKostnadskalkyle!$B$7,($J13*TiltakstyperKostnadskalkyle!E$7)/100,
IF($F13=TiltakstyperKostnadskalkyle!$B$8,($J13*TiltakstyperKostnadskalkyle!E$8)/100,
IF($F13=TiltakstyperKostnadskalkyle!$B$9,($J13*TiltakstyperKostnadskalkyle!E$9)/100,
IF($F13=TiltakstyperKostnadskalkyle!$B$10,($J13*TiltakstyperKostnadskalkyle!E$10)/100,
IF($F13=TiltakstyperKostnadskalkyle!$B$11,($J13*TiltakstyperKostnadskalkyle!E$11)/100,
IF($F13=TiltakstyperKostnadskalkyle!$B$12,($J13*TiltakstyperKostnadskalkyle!E$12)/100,
IF($F13=TiltakstyperKostnadskalkyle!$B$13,($J13*TiltakstyperKostnadskalkyle!E$13)/100,
IF($F13=TiltakstyperKostnadskalkyle!$B$14,($J13*TiltakstyperKostnadskalkyle!E$14)/100,
IF($F13=TiltakstyperKostnadskalkyle!$B$15,($J13*TiltakstyperKostnadskalkyle!E$15)/100,
"0")))))))))))</f>
        <v>8334</v>
      </c>
      <c r="M13" s="18">
        <f>IF($F13=TiltakstyperKostnadskalkyle!$B$5,($J13*TiltakstyperKostnadskalkyle!F$5)/100,
IF($F13=TiltakstyperKostnadskalkyle!$B$6,($J13*TiltakstyperKostnadskalkyle!F$6)/100,
IF($F13=TiltakstyperKostnadskalkyle!$B$7,($J13*TiltakstyperKostnadskalkyle!F$7)/100,
IF($F13=TiltakstyperKostnadskalkyle!$B$8,($J13*TiltakstyperKostnadskalkyle!F$8)/100,
IF($F13=TiltakstyperKostnadskalkyle!$B$9,($J13*TiltakstyperKostnadskalkyle!F$9)/100,
IF($F13=TiltakstyperKostnadskalkyle!$B$10,($J13*TiltakstyperKostnadskalkyle!F$10)/100,
IF($F13=TiltakstyperKostnadskalkyle!$B$11,($J13*TiltakstyperKostnadskalkyle!F$11)/100,
IF($F13=TiltakstyperKostnadskalkyle!$B$12,($J13*TiltakstyperKostnadskalkyle!F$12)/100,
IF($F13=TiltakstyperKostnadskalkyle!$B$13,($J13*TiltakstyperKostnadskalkyle!F$13)/100,
IF($F13=TiltakstyperKostnadskalkyle!$B$14,($J13*TiltakstyperKostnadskalkyle!F$14)/100,
IF($F13=TiltakstyperKostnadskalkyle!$B$15,($J13*TiltakstyperKostnadskalkyle!F$15)/100,
"0")))))))))))</f>
        <v>44448</v>
      </c>
      <c r="N13" s="18">
        <f>IF($F13=TiltakstyperKostnadskalkyle!$B$5,($J13*TiltakstyperKostnadskalkyle!G$5)/100,
IF($F13=TiltakstyperKostnadskalkyle!$B$6,($J13*TiltakstyperKostnadskalkyle!G$6)/100,
IF($F13=TiltakstyperKostnadskalkyle!$B$7,($J13*TiltakstyperKostnadskalkyle!G$7)/100,
IF($F13=TiltakstyperKostnadskalkyle!$B$8,($J13*TiltakstyperKostnadskalkyle!G$8)/100,
IF($F13=TiltakstyperKostnadskalkyle!$B$9,($J13*TiltakstyperKostnadskalkyle!G$9)/100,
IF($F13=TiltakstyperKostnadskalkyle!$B$10,($J13*TiltakstyperKostnadskalkyle!G$10)/100,
IF($F13=TiltakstyperKostnadskalkyle!$B$11,($J13*TiltakstyperKostnadskalkyle!G$11)/100,
IF($F13=TiltakstyperKostnadskalkyle!$B$12,($J13*TiltakstyperKostnadskalkyle!G$12)/100,
IF($F13=TiltakstyperKostnadskalkyle!$B$13,($J13*TiltakstyperKostnadskalkyle!G$13)/100,
IF($F13=TiltakstyperKostnadskalkyle!$B$14,($J13*TiltakstyperKostnadskalkyle!G$14)/100,
IF($F13=TiltakstyperKostnadskalkyle!$B$15,($J13*TiltakstyperKostnadskalkyle!G$15)/100,
"0")))))))))))</f>
        <v>45837</v>
      </c>
      <c r="O13" s="18">
        <f>IF($F13=TiltakstyperKostnadskalkyle!$B$5,($J13*TiltakstyperKostnadskalkyle!H$5)/100,
IF($F13=TiltakstyperKostnadskalkyle!$B$6,($J13*TiltakstyperKostnadskalkyle!H$6)/100,
IF($F13=TiltakstyperKostnadskalkyle!$B$7,($J13*TiltakstyperKostnadskalkyle!H$7)/100,
IF($F13=TiltakstyperKostnadskalkyle!$B$8,($J13*TiltakstyperKostnadskalkyle!H$8)/100,
IF($F13=TiltakstyperKostnadskalkyle!$B$9,($J13*TiltakstyperKostnadskalkyle!H$9)/100,
IF($F13=TiltakstyperKostnadskalkyle!$B$10,($J13*TiltakstyperKostnadskalkyle!H$10)/100,
IF($F13=TiltakstyperKostnadskalkyle!$B$11,($J13*TiltakstyperKostnadskalkyle!H$11)/100,
IF($F13=TiltakstyperKostnadskalkyle!$B$12,($J13*TiltakstyperKostnadskalkyle!H$12)/100,
IF($F13=TiltakstyperKostnadskalkyle!$B$13,($J13*TiltakstyperKostnadskalkyle!H$13)/100,
IF($F13=TiltakstyperKostnadskalkyle!$B$14,($J13*TiltakstyperKostnadskalkyle!H$14)/100,
IF($F13=TiltakstyperKostnadskalkyle!$B$15,($J13*TiltakstyperKostnadskalkyle!H$15)/100,
"0")))))))))))</f>
        <v>8334</v>
      </c>
      <c r="P13" s="18">
        <f>IF($F13=TiltakstyperKostnadskalkyle!$B$5,($J13*TiltakstyperKostnadskalkyle!I$5)/100,
IF($F13=TiltakstyperKostnadskalkyle!$B$6,($J13*TiltakstyperKostnadskalkyle!I$6)/100,
IF($F13=TiltakstyperKostnadskalkyle!$B$7,($J13*TiltakstyperKostnadskalkyle!I$7)/100,
IF($F13=TiltakstyperKostnadskalkyle!$B$8,($J13*TiltakstyperKostnadskalkyle!I$8)/100,
IF($F13=TiltakstyperKostnadskalkyle!$B$9,($J13*TiltakstyperKostnadskalkyle!I$9)/100,
IF($F13=TiltakstyperKostnadskalkyle!$B$10,($J13*TiltakstyperKostnadskalkyle!I$10)/100,
IF($F13=TiltakstyperKostnadskalkyle!$B$11,($J13*TiltakstyperKostnadskalkyle!I$11)/100,
IF($F13=TiltakstyperKostnadskalkyle!$B$12,($J13*TiltakstyperKostnadskalkyle!I$12)/100,
IF($F13=TiltakstyperKostnadskalkyle!$B$13,($J13*TiltakstyperKostnadskalkyle!I$13)/100,
IF($F13=TiltakstyperKostnadskalkyle!$B$14,($J13*TiltakstyperKostnadskalkyle!I$14)/100,
IF($F13=TiltakstyperKostnadskalkyle!$B$15,($J13*TiltakstyperKostnadskalkyle!I$15)/100,
"0")))))))))))</f>
        <v>22224</v>
      </c>
      <c r="Q13" s="18">
        <f t="shared" si="1"/>
        <v>1389</v>
      </c>
      <c r="R13" s="18">
        <f>IF($F13=TiltakstyperKostnadskalkyle!$B$5,($J13*TiltakstyperKostnadskalkyle!K$5)/100,
IF($F13=TiltakstyperKostnadskalkyle!$B$6,($J13*TiltakstyperKostnadskalkyle!K$6)/100,
IF($F13=TiltakstyperKostnadskalkyle!$B$8,($J13*TiltakstyperKostnadskalkyle!K$8)/100,
IF($F13=TiltakstyperKostnadskalkyle!$B$9,($J13*TiltakstyperKostnadskalkyle!K$9)/100,
IF($F13=TiltakstyperKostnadskalkyle!$B$10,($J13*TiltakstyperKostnadskalkyle!K$10)/100,
IF($F13=TiltakstyperKostnadskalkyle!$B$11,($J13*TiltakstyperKostnadskalkyle!K$11)/100,
IF($F13=TiltakstyperKostnadskalkyle!$B$12,($J13*TiltakstyperKostnadskalkyle!K$12)/100,
IF($F13=TiltakstyperKostnadskalkyle!$B$13,($J13*TiltakstyperKostnadskalkyle!K$13)/100,
IF($F13=TiltakstyperKostnadskalkyle!$B$14,($J13*TiltakstyperKostnadskalkyle!K$14)/100,
"0")))))))))</f>
        <v>4861.5</v>
      </c>
      <c r="S13" s="18"/>
      <c r="T13" s="18">
        <f>IF($F13=TiltakstyperKostnadskalkyle!$B$5,($J13*TiltakstyperKostnadskalkyle!M$5)/100,
IF($F13=TiltakstyperKostnadskalkyle!$B$6,($J13*TiltakstyperKostnadskalkyle!M$6)/100,
IF($F13=TiltakstyperKostnadskalkyle!$B$7,($J13*TiltakstyperKostnadskalkyle!M$7)/100,
IF($F13=TiltakstyperKostnadskalkyle!$B$8,($J13*TiltakstyperKostnadskalkyle!M$8)/100,
IF($F13=TiltakstyperKostnadskalkyle!$B$9,($J13*TiltakstyperKostnadskalkyle!M$9)/100,
IF($F13=TiltakstyperKostnadskalkyle!$B$10,($J13*TiltakstyperKostnadskalkyle!M$10)/100,
IF($F13=TiltakstyperKostnadskalkyle!$B$11,($J13*TiltakstyperKostnadskalkyle!M$11)/100,
IF($F13=TiltakstyperKostnadskalkyle!$B$12,($J13*TiltakstyperKostnadskalkyle!M$12)/100,
IF($F13=TiltakstyperKostnadskalkyle!$B$13,($J13*TiltakstyperKostnadskalkyle!M$13)/100,
IF($F13=TiltakstyperKostnadskalkyle!$B$14,($J13*TiltakstyperKostnadskalkyle!M$14)/100,
IF($F13=TiltakstyperKostnadskalkyle!$B$15,($J13*TiltakstyperKostnadskalkyle!M$15)/100,
"0")))))))))))</f>
        <v>0</v>
      </c>
      <c r="U13" s="32"/>
      <c r="V13" s="32"/>
      <c r="W13" s="18">
        <f>IF($F13=TiltakstyperKostnadskalkyle!$B$5,($J13*TiltakstyperKostnadskalkyle!P$5)/100,
IF($F13=TiltakstyperKostnadskalkyle!$B$6,($J13*TiltakstyperKostnadskalkyle!P$6)/100,
IF($F13=TiltakstyperKostnadskalkyle!$B$7,($J13*TiltakstyperKostnadskalkyle!P$7)/100,
IF($F13=TiltakstyperKostnadskalkyle!$B$8,($J13*TiltakstyperKostnadskalkyle!P$8)/100,
IF($F13=TiltakstyperKostnadskalkyle!$B$9,($J13*TiltakstyperKostnadskalkyle!P$9)/100,
IF($F13=TiltakstyperKostnadskalkyle!$B$10,($J13*TiltakstyperKostnadskalkyle!P$10)/100,
IF($F13=TiltakstyperKostnadskalkyle!$B$11,($J13*TiltakstyperKostnadskalkyle!P$11)/100,
IF($F13=TiltakstyperKostnadskalkyle!$B$12,($J13*TiltakstyperKostnadskalkyle!P$12)/100,
IF($F13=TiltakstyperKostnadskalkyle!$B$13,($J13*TiltakstyperKostnadskalkyle!P$13)/100,
IF($F13=TiltakstyperKostnadskalkyle!$B$14,($J13*TiltakstyperKostnadskalkyle!P$14)/100,
IF($F13=TiltakstyperKostnadskalkyle!$B$15,($J13*TiltakstyperKostnadskalkyle!P$15)/100,
"0")))))))))))</f>
        <v>0</v>
      </c>
      <c r="Y13" s="151"/>
    </row>
    <row r="14" spans="2:25" ht="14.45" customHeight="1" x14ac:dyDescent="0.25">
      <c r="B14" s="20" t="s">
        <v>25</v>
      </c>
      <c r="C14" s="21" t="s">
        <v>26</v>
      </c>
      <c r="D14" s="22" t="s">
        <v>27</v>
      </c>
      <c r="E14" s="22" t="s">
        <v>34</v>
      </c>
      <c r="F14" s="39" t="s">
        <v>29</v>
      </c>
      <c r="G14" s="22">
        <v>2025</v>
      </c>
      <c r="H14" s="108">
        <v>962</v>
      </c>
      <c r="I14" s="27" t="s">
        <v>30</v>
      </c>
      <c r="J14" s="18">
        <f>IF(F14=TiltakstyperKostnadskalkyle!$B$5,TiltakstyperKostnadskalkyle!$R$5*Handlingsplan!H14,
IF(F14=TiltakstyperKostnadskalkyle!$B$6,TiltakstyperKostnadskalkyle!$R$6*Handlingsplan!H14,
IF(F14=TiltakstyperKostnadskalkyle!$B$7,TiltakstyperKostnadskalkyle!$R$7*Handlingsplan!H14,
IF(F14=TiltakstyperKostnadskalkyle!$B$8,TiltakstyperKostnadskalkyle!$R$8*Handlingsplan!H14,
IF(F14=TiltakstyperKostnadskalkyle!$B$9,TiltakstyperKostnadskalkyle!$R$9*Handlingsplan!H14,
IF(F14=TiltakstyperKostnadskalkyle!$B$10,TiltakstyperKostnadskalkyle!$R$10*Handlingsplan!H14,
IF(F14=TiltakstyperKostnadskalkyle!$B$11,TiltakstyperKostnadskalkyle!$R$11*Handlingsplan!H14,
IF(F14=TiltakstyperKostnadskalkyle!$B$12,TiltakstyperKostnadskalkyle!$R$12*Handlingsplan!H14,
IF(F14=TiltakstyperKostnadskalkyle!$B$13,TiltakstyperKostnadskalkyle!$R$13*Handlingsplan!H14,
IF(F14=TiltakstyperKostnadskalkyle!$B$14,TiltakstyperKostnadskalkyle!$R$14*Handlingsplan!H14,
IF(F14=TiltakstyperKostnadskalkyle!$B$15,TiltakstyperKostnadskalkyle!$R$15*Handlingsplan!H14,
0)))))))))))</f>
        <v>288600</v>
      </c>
      <c r="K14" s="18">
        <f>IF($F14=TiltakstyperKostnadskalkyle!$B$5,($J14*TiltakstyperKostnadskalkyle!D$5)/100,
IF($F14=TiltakstyperKostnadskalkyle!$B$6,($J14*TiltakstyperKostnadskalkyle!D$6)/100,
IF($F14=TiltakstyperKostnadskalkyle!$B$7,($J14*TiltakstyperKostnadskalkyle!D$7)/100,
IF($F14=TiltakstyperKostnadskalkyle!$B$8,($J14*TiltakstyperKostnadskalkyle!D$8)/100,
IF($F14=TiltakstyperKostnadskalkyle!$B$9,($J14*TiltakstyperKostnadskalkyle!D$9)/100,
IF($F14=TiltakstyperKostnadskalkyle!$B$10,($J14*TiltakstyperKostnadskalkyle!D$10)/100,
IF($F14=TiltakstyperKostnadskalkyle!$B$11,($J14*TiltakstyperKostnadskalkyle!D$11)/100,
IF($F14=TiltakstyperKostnadskalkyle!$B$12,($J14*TiltakstyperKostnadskalkyle!D$12)/100,
IF($F14=TiltakstyperKostnadskalkyle!$B$13,($J14*TiltakstyperKostnadskalkyle!D$13)/100,
IF($F14=TiltakstyperKostnadskalkyle!$B$14,($J14*TiltakstyperKostnadskalkyle!D$14)/100,
IF($F14=TiltakstyperKostnadskalkyle!$B$15,($J14*TiltakstyperKostnadskalkyle!D$15)/100,
"0")))))))))))</f>
        <v>10101</v>
      </c>
      <c r="L14" s="18">
        <f>IF($F14=TiltakstyperKostnadskalkyle!$B$5,($J14*TiltakstyperKostnadskalkyle!E$5)/100,
IF($F14=TiltakstyperKostnadskalkyle!$B$6,($J14*TiltakstyperKostnadskalkyle!E$6)/100,
IF($F14=TiltakstyperKostnadskalkyle!$B$7,($J14*TiltakstyperKostnadskalkyle!E$7)/100,
IF($F14=TiltakstyperKostnadskalkyle!$B$8,($J14*TiltakstyperKostnadskalkyle!E$8)/100,
IF($F14=TiltakstyperKostnadskalkyle!$B$9,($J14*TiltakstyperKostnadskalkyle!E$9)/100,
IF($F14=TiltakstyperKostnadskalkyle!$B$10,($J14*TiltakstyperKostnadskalkyle!E$10)/100,
IF($F14=TiltakstyperKostnadskalkyle!$B$11,($J14*TiltakstyperKostnadskalkyle!E$11)/100,
IF($F14=TiltakstyperKostnadskalkyle!$B$12,($J14*TiltakstyperKostnadskalkyle!E$12)/100,
IF($F14=TiltakstyperKostnadskalkyle!$B$13,($J14*TiltakstyperKostnadskalkyle!E$13)/100,
IF($F14=TiltakstyperKostnadskalkyle!$B$14,($J14*TiltakstyperKostnadskalkyle!E$14)/100,
IF($F14=TiltakstyperKostnadskalkyle!$B$15,($J14*TiltakstyperKostnadskalkyle!E$15)/100,
"0")))))))))))</f>
        <v>17316</v>
      </c>
      <c r="M14" s="18">
        <f>IF($F14=TiltakstyperKostnadskalkyle!$B$5,($J14*TiltakstyperKostnadskalkyle!F$5)/100,
IF($F14=TiltakstyperKostnadskalkyle!$B$6,($J14*TiltakstyperKostnadskalkyle!F$6)/100,
IF($F14=TiltakstyperKostnadskalkyle!$B$7,($J14*TiltakstyperKostnadskalkyle!F$7)/100,
IF($F14=TiltakstyperKostnadskalkyle!$B$8,($J14*TiltakstyperKostnadskalkyle!F$8)/100,
IF($F14=TiltakstyperKostnadskalkyle!$B$9,($J14*TiltakstyperKostnadskalkyle!F$9)/100,
IF($F14=TiltakstyperKostnadskalkyle!$B$10,($J14*TiltakstyperKostnadskalkyle!F$10)/100,
IF($F14=TiltakstyperKostnadskalkyle!$B$11,($J14*TiltakstyperKostnadskalkyle!F$11)/100,
IF($F14=TiltakstyperKostnadskalkyle!$B$12,($J14*TiltakstyperKostnadskalkyle!F$12)/100,
IF($F14=TiltakstyperKostnadskalkyle!$B$13,($J14*TiltakstyperKostnadskalkyle!F$13)/100,
IF($F14=TiltakstyperKostnadskalkyle!$B$14,($J14*TiltakstyperKostnadskalkyle!F$14)/100,
IF($F14=TiltakstyperKostnadskalkyle!$B$15,($J14*TiltakstyperKostnadskalkyle!F$15)/100,
"0")))))))))))</f>
        <v>92352</v>
      </c>
      <c r="N14" s="18">
        <f>IF($F14=TiltakstyperKostnadskalkyle!$B$5,($J14*TiltakstyperKostnadskalkyle!G$5)/100,
IF($F14=TiltakstyperKostnadskalkyle!$B$6,($J14*TiltakstyperKostnadskalkyle!G$6)/100,
IF($F14=TiltakstyperKostnadskalkyle!$B$7,($J14*TiltakstyperKostnadskalkyle!G$7)/100,
IF($F14=TiltakstyperKostnadskalkyle!$B$8,($J14*TiltakstyperKostnadskalkyle!G$8)/100,
IF($F14=TiltakstyperKostnadskalkyle!$B$9,($J14*TiltakstyperKostnadskalkyle!G$9)/100,
IF($F14=TiltakstyperKostnadskalkyle!$B$10,($J14*TiltakstyperKostnadskalkyle!G$10)/100,
IF($F14=TiltakstyperKostnadskalkyle!$B$11,($J14*TiltakstyperKostnadskalkyle!G$11)/100,
IF($F14=TiltakstyperKostnadskalkyle!$B$12,($J14*TiltakstyperKostnadskalkyle!G$12)/100,
IF($F14=TiltakstyperKostnadskalkyle!$B$13,($J14*TiltakstyperKostnadskalkyle!G$13)/100,
IF($F14=TiltakstyperKostnadskalkyle!$B$14,($J14*TiltakstyperKostnadskalkyle!G$14)/100,
IF($F14=TiltakstyperKostnadskalkyle!$B$15,($J14*TiltakstyperKostnadskalkyle!G$15)/100,
"0")))))))))))</f>
        <v>95238</v>
      </c>
      <c r="O14" s="18">
        <f>IF($F14=TiltakstyperKostnadskalkyle!$B$5,($J14*TiltakstyperKostnadskalkyle!H$5)/100,
IF($F14=TiltakstyperKostnadskalkyle!$B$6,($J14*TiltakstyperKostnadskalkyle!H$6)/100,
IF($F14=TiltakstyperKostnadskalkyle!$B$7,($J14*TiltakstyperKostnadskalkyle!H$7)/100,
IF($F14=TiltakstyperKostnadskalkyle!$B$8,($J14*TiltakstyperKostnadskalkyle!H$8)/100,
IF($F14=TiltakstyperKostnadskalkyle!$B$9,($J14*TiltakstyperKostnadskalkyle!H$9)/100,
IF($F14=TiltakstyperKostnadskalkyle!$B$10,($J14*TiltakstyperKostnadskalkyle!H$10)/100,
IF($F14=TiltakstyperKostnadskalkyle!$B$11,($J14*TiltakstyperKostnadskalkyle!H$11)/100,
IF($F14=TiltakstyperKostnadskalkyle!$B$12,($J14*TiltakstyperKostnadskalkyle!H$12)/100,
IF($F14=TiltakstyperKostnadskalkyle!$B$13,($J14*TiltakstyperKostnadskalkyle!H$13)/100,
IF($F14=TiltakstyperKostnadskalkyle!$B$14,($J14*TiltakstyperKostnadskalkyle!H$14)/100,
IF($F14=TiltakstyperKostnadskalkyle!$B$15,($J14*TiltakstyperKostnadskalkyle!H$15)/100,
"0")))))))))))</f>
        <v>17316</v>
      </c>
      <c r="P14" s="18">
        <f>IF($F14=TiltakstyperKostnadskalkyle!$B$5,($J14*TiltakstyperKostnadskalkyle!I$5)/100,
IF($F14=TiltakstyperKostnadskalkyle!$B$6,($J14*TiltakstyperKostnadskalkyle!I$6)/100,
IF($F14=TiltakstyperKostnadskalkyle!$B$7,($J14*TiltakstyperKostnadskalkyle!I$7)/100,
IF($F14=TiltakstyperKostnadskalkyle!$B$8,($J14*TiltakstyperKostnadskalkyle!I$8)/100,
IF($F14=TiltakstyperKostnadskalkyle!$B$9,($J14*TiltakstyperKostnadskalkyle!I$9)/100,
IF($F14=TiltakstyperKostnadskalkyle!$B$10,($J14*TiltakstyperKostnadskalkyle!I$10)/100,
IF($F14=TiltakstyperKostnadskalkyle!$B$11,($J14*TiltakstyperKostnadskalkyle!I$11)/100,
IF($F14=TiltakstyperKostnadskalkyle!$B$12,($J14*TiltakstyperKostnadskalkyle!I$12)/100,
IF($F14=TiltakstyperKostnadskalkyle!$B$13,($J14*TiltakstyperKostnadskalkyle!I$13)/100,
IF($F14=TiltakstyperKostnadskalkyle!$B$14,($J14*TiltakstyperKostnadskalkyle!I$14)/100,
IF($F14=TiltakstyperKostnadskalkyle!$B$15,($J14*TiltakstyperKostnadskalkyle!I$15)/100,
"0")))))))))))</f>
        <v>46176</v>
      </c>
      <c r="Q14" s="18">
        <f t="shared" si="1"/>
        <v>2886</v>
      </c>
      <c r="R14" s="18">
        <f>IF($F14=TiltakstyperKostnadskalkyle!$B$5,($J14*TiltakstyperKostnadskalkyle!K$5)/100,
IF($F14=TiltakstyperKostnadskalkyle!$B$6,($J14*TiltakstyperKostnadskalkyle!K$6)/100,
IF($F14=TiltakstyperKostnadskalkyle!$B$8,($J14*TiltakstyperKostnadskalkyle!K$8)/100,
IF($F14=TiltakstyperKostnadskalkyle!$B$9,($J14*TiltakstyperKostnadskalkyle!K$9)/100,
IF($F14=TiltakstyperKostnadskalkyle!$B$10,($J14*TiltakstyperKostnadskalkyle!K$10)/100,
IF($F14=TiltakstyperKostnadskalkyle!$B$11,($J14*TiltakstyperKostnadskalkyle!K$11)/100,
IF($F14=TiltakstyperKostnadskalkyle!$B$12,($J14*TiltakstyperKostnadskalkyle!K$12)/100,
IF($F14=TiltakstyperKostnadskalkyle!$B$13,($J14*TiltakstyperKostnadskalkyle!K$13)/100,
IF($F14=TiltakstyperKostnadskalkyle!$B$14,($J14*TiltakstyperKostnadskalkyle!K$14)/100,
"0")))))))))</f>
        <v>10101</v>
      </c>
      <c r="S14" s="18"/>
      <c r="T14" s="18">
        <f>IF($F14=TiltakstyperKostnadskalkyle!$B$5,($J14*TiltakstyperKostnadskalkyle!M$5)/100,
IF($F14=TiltakstyperKostnadskalkyle!$B$6,($J14*TiltakstyperKostnadskalkyle!M$6)/100,
IF($F14=TiltakstyperKostnadskalkyle!$B$7,($J14*TiltakstyperKostnadskalkyle!M$7)/100,
IF($F14=TiltakstyperKostnadskalkyle!$B$8,($J14*TiltakstyperKostnadskalkyle!M$8)/100,
IF($F14=TiltakstyperKostnadskalkyle!$B$9,($J14*TiltakstyperKostnadskalkyle!M$9)/100,
IF($F14=TiltakstyperKostnadskalkyle!$B$10,($J14*TiltakstyperKostnadskalkyle!M$10)/100,
IF($F14=TiltakstyperKostnadskalkyle!$B$11,($J14*TiltakstyperKostnadskalkyle!M$11)/100,
IF($F14=TiltakstyperKostnadskalkyle!$B$12,($J14*TiltakstyperKostnadskalkyle!M$12)/100,
IF($F14=TiltakstyperKostnadskalkyle!$B$13,($J14*TiltakstyperKostnadskalkyle!M$13)/100,
IF($F14=TiltakstyperKostnadskalkyle!$B$14,($J14*TiltakstyperKostnadskalkyle!M$14)/100,
IF($F14=TiltakstyperKostnadskalkyle!$B$15,($J14*TiltakstyperKostnadskalkyle!M$15)/100,
"0")))))))))))</f>
        <v>0</v>
      </c>
      <c r="U14" s="32"/>
      <c r="V14" s="32"/>
      <c r="W14" s="18">
        <f>IF($F14=TiltakstyperKostnadskalkyle!$B$5,($J14*TiltakstyperKostnadskalkyle!P$5)/100,
IF($F14=TiltakstyperKostnadskalkyle!$B$6,($J14*TiltakstyperKostnadskalkyle!P$6)/100,
IF($F14=TiltakstyperKostnadskalkyle!$B$7,($J14*TiltakstyperKostnadskalkyle!P$7)/100,
IF($F14=TiltakstyperKostnadskalkyle!$B$8,($J14*TiltakstyperKostnadskalkyle!P$8)/100,
IF($F14=TiltakstyperKostnadskalkyle!$B$9,($J14*TiltakstyperKostnadskalkyle!P$9)/100,
IF($F14=TiltakstyperKostnadskalkyle!$B$10,($J14*TiltakstyperKostnadskalkyle!P$10)/100,
IF($F14=TiltakstyperKostnadskalkyle!$B$11,($J14*TiltakstyperKostnadskalkyle!P$11)/100,
IF($F14=TiltakstyperKostnadskalkyle!$B$12,($J14*TiltakstyperKostnadskalkyle!P$12)/100,
IF($F14=TiltakstyperKostnadskalkyle!$B$13,($J14*TiltakstyperKostnadskalkyle!P$13)/100,
IF($F14=TiltakstyperKostnadskalkyle!$B$14,($J14*TiltakstyperKostnadskalkyle!P$14)/100,
IF($F14=TiltakstyperKostnadskalkyle!$B$15,($J14*TiltakstyperKostnadskalkyle!P$15)/100,
"0")))))))))))</f>
        <v>0</v>
      </c>
      <c r="Y14" s="151"/>
    </row>
    <row r="15" spans="2:25" ht="14.45" customHeight="1" x14ac:dyDescent="0.25">
      <c r="B15" s="20" t="s">
        <v>25</v>
      </c>
      <c r="C15" s="21" t="s">
        <v>26</v>
      </c>
      <c r="D15" s="22" t="s">
        <v>27</v>
      </c>
      <c r="E15" s="22" t="s">
        <v>35</v>
      </c>
      <c r="F15" s="39" t="s">
        <v>29</v>
      </c>
      <c r="G15" s="22">
        <v>2025</v>
      </c>
      <c r="H15" s="108">
        <v>1505</v>
      </c>
      <c r="I15" s="27" t="s">
        <v>30</v>
      </c>
      <c r="J15" s="18">
        <f>IF(F15=TiltakstyperKostnadskalkyle!$B$5,TiltakstyperKostnadskalkyle!$R$5*Handlingsplan!H15,
IF(F15=TiltakstyperKostnadskalkyle!$B$6,TiltakstyperKostnadskalkyle!$R$6*Handlingsplan!H15,
IF(F15=TiltakstyperKostnadskalkyle!$B$7,TiltakstyperKostnadskalkyle!$R$7*Handlingsplan!H15,
IF(F15=TiltakstyperKostnadskalkyle!$B$8,TiltakstyperKostnadskalkyle!$R$8*Handlingsplan!H15,
IF(F15=TiltakstyperKostnadskalkyle!$B$9,TiltakstyperKostnadskalkyle!$R$9*Handlingsplan!H15,
IF(F15=TiltakstyperKostnadskalkyle!$B$10,TiltakstyperKostnadskalkyle!$R$10*Handlingsplan!H15,
IF(F15=TiltakstyperKostnadskalkyle!$B$11,TiltakstyperKostnadskalkyle!$R$11*Handlingsplan!H15,
IF(F15=TiltakstyperKostnadskalkyle!$B$12,TiltakstyperKostnadskalkyle!$R$12*Handlingsplan!H15,
IF(F15=TiltakstyperKostnadskalkyle!$B$13,TiltakstyperKostnadskalkyle!$R$13*Handlingsplan!H15,
IF(F15=TiltakstyperKostnadskalkyle!$B$14,TiltakstyperKostnadskalkyle!$R$14*Handlingsplan!H15,
IF(F15=TiltakstyperKostnadskalkyle!$B$15,TiltakstyperKostnadskalkyle!$R$15*Handlingsplan!H15,
0)))))))))))</f>
        <v>451500</v>
      </c>
      <c r="K15" s="18">
        <f>IF($F15=TiltakstyperKostnadskalkyle!$B$5,($J15*TiltakstyperKostnadskalkyle!D$5)/100,
IF($F15=TiltakstyperKostnadskalkyle!$B$6,($J15*TiltakstyperKostnadskalkyle!D$6)/100,
IF($F15=TiltakstyperKostnadskalkyle!$B$7,($J15*TiltakstyperKostnadskalkyle!D$7)/100,
IF($F15=TiltakstyperKostnadskalkyle!$B$8,($J15*TiltakstyperKostnadskalkyle!D$8)/100,
IF($F15=TiltakstyperKostnadskalkyle!$B$9,($J15*TiltakstyperKostnadskalkyle!D$9)/100,
IF($F15=TiltakstyperKostnadskalkyle!$B$10,($J15*TiltakstyperKostnadskalkyle!D$10)/100,
IF($F15=TiltakstyperKostnadskalkyle!$B$11,($J15*TiltakstyperKostnadskalkyle!D$11)/100,
IF($F15=TiltakstyperKostnadskalkyle!$B$12,($J15*TiltakstyperKostnadskalkyle!D$12)/100,
IF($F15=TiltakstyperKostnadskalkyle!$B$13,($J15*TiltakstyperKostnadskalkyle!D$13)/100,
IF($F15=TiltakstyperKostnadskalkyle!$B$14,($J15*TiltakstyperKostnadskalkyle!D$14)/100,
IF($F15=TiltakstyperKostnadskalkyle!$B$15,($J15*TiltakstyperKostnadskalkyle!D$15)/100,
"0")))))))))))</f>
        <v>15802.5</v>
      </c>
      <c r="L15" s="18">
        <f>IF($F15=TiltakstyperKostnadskalkyle!$B$5,($J15*TiltakstyperKostnadskalkyle!E$5)/100,
IF($F15=TiltakstyperKostnadskalkyle!$B$6,($J15*TiltakstyperKostnadskalkyle!E$6)/100,
IF($F15=TiltakstyperKostnadskalkyle!$B$7,($J15*TiltakstyperKostnadskalkyle!E$7)/100,
IF($F15=TiltakstyperKostnadskalkyle!$B$8,($J15*TiltakstyperKostnadskalkyle!E$8)/100,
IF($F15=TiltakstyperKostnadskalkyle!$B$9,($J15*TiltakstyperKostnadskalkyle!E$9)/100,
IF($F15=TiltakstyperKostnadskalkyle!$B$10,($J15*TiltakstyperKostnadskalkyle!E$10)/100,
IF($F15=TiltakstyperKostnadskalkyle!$B$11,($J15*TiltakstyperKostnadskalkyle!E$11)/100,
IF($F15=TiltakstyperKostnadskalkyle!$B$12,($J15*TiltakstyperKostnadskalkyle!E$12)/100,
IF($F15=TiltakstyperKostnadskalkyle!$B$13,($J15*TiltakstyperKostnadskalkyle!E$13)/100,
IF($F15=TiltakstyperKostnadskalkyle!$B$14,($J15*TiltakstyperKostnadskalkyle!E$14)/100,
IF($F15=TiltakstyperKostnadskalkyle!$B$15,($J15*TiltakstyperKostnadskalkyle!E$15)/100,
"0")))))))))))</f>
        <v>27090</v>
      </c>
      <c r="M15" s="18">
        <f>IF($F15=TiltakstyperKostnadskalkyle!$B$5,($J15*TiltakstyperKostnadskalkyle!F$5)/100,
IF($F15=TiltakstyperKostnadskalkyle!$B$6,($J15*TiltakstyperKostnadskalkyle!F$6)/100,
IF($F15=TiltakstyperKostnadskalkyle!$B$7,($J15*TiltakstyperKostnadskalkyle!F$7)/100,
IF($F15=TiltakstyperKostnadskalkyle!$B$8,($J15*TiltakstyperKostnadskalkyle!F$8)/100,
IF($F15=TiltakstyperKostnadskalkyle!$B$9,($J15*TiltakstyperKostnadskalkyle!F$9)/100,
IF($F15=TiltakstyperKostnadskalkyle!$B$10,($J15*TiltakstyperKostnadskalkyle!F$10)/100,
IF($F15=TiltakstyperKostnadskalkyle!$B$11,($J15*TiltakstyperKostnadskalkyle!F$11)/100,
IF($F15=TiltakstyperKostnadskalkyle!$B$12,($J15*TiltakstyperKostnadskalkyle!F$12)/100,
IF($F15=TiltakstyperKostnadskalkyle!$B$13,($J15*TiltakstyperKostnadskalkyle!F$13)/100,
IF($F15=TiltakstyperKostnadskalkyle!$B$14,($J15*TiltakstyperKostnadskalkyle!F$14)/100,
IF($F15=TiltakstyperKostnadskalkyle!$B$15,($J15*TiltakstyperKostnadskalkyle!F$15)/100,
"0")))))))))))</f>
        <v>144480</v>
      </c>
      <c r="N15" s="18">
        <f>IF($F15=TiltakstyperKostnadskalkyle!$B$5,($J15*TiltakstyperKostnadskalkyle!G$5)/100,
IF($F15=TiltakstyperKostnadskalkyle!$B$6,($J15*TiltakstyperKostnadskalkyle!G$6)/100,
IF($F15=TiltakstyperKostnadskalkyle!$B$7,($J15*TiltakstyperKostnadskalkyle!G$7)/100,
IF($F15=TiltakstyperKostnadskalkyle!$B$8,($J15*TiltakstyperKostnadskalkyle!G$8)/100,
IF($F15=TiltakstyperKostnadskalkyle!$B$9,($J15*TiltakstyperKostnadskalkyle!G$9)/100,
IF($F15=TiltakstyperKostnadskalkyle!$B$10,($J15*TiltakstyperKostnadskalkyle!G$10)/100,
IF($F15=TiltakstyperKostnadskalkyle!$B$11,($J15*TiltakstyperKostnadskalkyle!G$11)/100,
IF($F15=TiltakstyperKostnadskalkyle!$B$12,($J15*TiltakstyperKostnadskalkyle!G$12)/100,
IF($F15=TiltakstyperKostnadskalkyle!$B$13,($J15*TiltakstyperKostnadskalkyle!G$13)/100,
IF($F15=TiltakstyperKostnadskalkyle!$B$14,($J15*TiltakstyperKostnadskalkyle!G$14)/100,
IF($F15=TiltakstyperKostnadskalkyle!$B$15,($J15*TiltakstyperKostnadskalkyle!G$15)/100,
"0")))))))))))</f>
        <v>148995</v>
      </c>
      <c r="O15" s="18">
        <f>IF($F15=TiltakstyperKostnadskalkyle!$B$5,($J15*TiltakstyperKostnadskalkyle!H$5)/100,
IF($F15=TiltakstyperKostnadskalkyle!$B$6,($J15*TiltakstyperKostnadskalkyle!H$6)/100,
IF($F15=TiltakstyperKostnadskalkyle!$B$7,($J15*TiltakstyperKostnadskalkyle!H$7)/100,
IF($F15=TiltakstyperKostnadskalkyle!$B$8,($J15*TiltakstyperKostnadskalkyle!H$8)/100,
IF($F15=TiltakstyperKostnadskalkyle!$B$9,($J15*TiltakstyperKostnadskalkyle!H$9)/100,
IF($F15=TiltakstyperKostnadskalkyle!$B$10,($J15*TiltakstyperKostnadskalkyle!H$10)/100,
IF($F15=TiltakstyperKostnadskalkyle!$B$11,($J15*TiltakstyperKostnadskalkyle!H$11)/100,
IF($F15=TiltakstyperKostnadskalkyle!$B$12,($J15*TiltakstyperKostnadskalkyle!H$12)/100,
IF($F15=TiltakstyperKostnadskalkyle!$B$13,($J15*TiltakstyperKostnadskalkyle!H$13)/100,
IF($F15=TiltakstyperKostnadskalkyle!$B$14,($J15*TiltakstyperKostnadskalkyle!H$14)/100,
IF($F15=TiltakstyperKostnadskalkyle!$B$15,($J15*TiltakstyperKostnadskalkyle!H$15)/100,
"0")))))))))))</f>
        <v>27090</v>
      </c>
      <c r="P15" s="18">
        <f>IF($F15=TiltakstyperKostnadskalkyle!$B$5,($J15*TiltakstyperKostnadskalkyle!I$5)/100,
IF($F15=TiltakstyperKostnadskalkyle!$B$6,($J15*TiltakstyperKostnadskalkyle!I$6)/100,
IF($F15=TiltakstyperKostnadskalkyle!$B$7,($J15*TiltakstyperKostnadskalkyle!I$7)/100,
IF($F15=TiltakstyperKostnadskalkyle!$B$8,($J15*TiltakstyperKostnadskalkyle!I$8)/100,
IF($F15=TiltakstyperKostnadskalkyle!$B$9,($J15*TiltakstyperKostnadskalkyle!I$9)/100,
IF($F15=TiltakstyperKostnadskalkyle!$B$10,($J15*TiltakstyperKostnadskalkyle!I$10)/100,
IF($F15=TiltakstyperKostnadskalkyle!$B$11,($J15*TiltakstyperKostnadskalkyle!I$11)/100,
IF($F15=TiltakstyperKostnadskalkyle!$B$12,($J15*TiltakstyperKostnadskalkyle!I$12)/100,
IF($F15=TiltakstyperKostnadskalkyle!$B$13,($J15*TiltakstyperKostnadskalkyle!I$13)/100,
IF($F15=TiltakstyperKostnadskalkyle!$B$14,($J15*TiltakstyperKostnadskalkyle!I$14)/100,
IF($F15=TiltakstyperKostnadskalkyle!$B$15,($J15*TiltakstyperKostnadskalkyle!I$15)/100,
"0")))))))))))</f>
        <v>72240</v>
      </c>
      <c r="Q15" s="18">
        <f t="shared" si="1"/>
        <v>4515</v>
      </c>
      <c r="R15" s="18">
        <f>IF($F15=TiltakstyperKostnadskalkyle!$B$5,($J15*TiltakstyperKostnadskalkyle!K$5)/100,
IF($F15=TiltakstyperKostnadskalkyle!$B$6,($J15*TiltakstyperKostnadskalkyle!K$6)/100,
IF($F15=TiltakstyperKostnadskalkyle!$B$8,($J15*TiltakstyperKostnadskalkyle!K$8)/100,
IF($F15=TiltakstyperKostnadskalkyle!$B$9,($J15*TiltakstyperKostnadskalkyle!K$9)/100,
IF($F15=TiltakstyperKostnadskalkyle!$B$10,($J15*TiltakstyperKostnadskalkyle!K$10)/100,
IF($F15=TiltakstyperKostnadskalkyle!$B$11,($J15*TiltakstyperKostnadskalkyle!K$11)/100,
IF($F15=TiltakstyperKostnadskalkyle!$B$12,($J15*TiltakstyperKostnadskalkyle!K$12)/100,
IF($F15=TiltakstyperKostnadskalkyle!$B$13,($J15*TiltakstyperKostnadskalkyle!K$13)/100,
IF($F15=TiltakstyperKostnadskalkyle!$B$14,($J15*TiltakstyperKostnadskalkyle!K$14)/100,
"0")))))))))</f>
        <v>15802.5</v>
      </c>
      <c r="S15" s="18"/>
      <c r="T15" s="18">
        <f>IF($F15=TiltakstyperKostnadskalkyle!$B$5,($J15*TiltakstyperKostnadskalkyle!M$5)/100,
IF($F15=TiltakstyperKostnadskalkyle!$B$6,($J15*TiltakstyperKostnadskalkyle!M$6)/100,
IF($F15=TiltakstyperKostnadskalkyle!$B$7,($J15*TiltakstyperKostnadskalkyle!M$7)/100,
IF($F15=TiltakstyperKostnadskalkyle!$B$8,($J15*TiltakstyperKostnadskalkyle!M$8)/100,
IF($F15=TiltakstyperKostnadskalkyle!$B$9,($J15*TiltakstyperKostnadskalkyle!M$9)/100,
IF($F15=TiltakstyperKostnadskalkyle!$B$10,($J15*TiltakstyperKostnadskalkyle!M$10)/100,
IF($F15=TiltakstyperKostnadskalkyle!$B$11,($J15*TiltakstyperKostnadskalkyle!M$11)/100,
IF($F15=TiltakstyperKostnadskalkyle!$B$12,($J15*TiltakstyperKostnadskalkyle!M$12)/100,
IF($F15=TiltakstyperKostnadskalkyle!$B$13,($J15*TiltakstyperKostnadskalkyle!M$13)/100,
IF($F15=TiltakstyperKostnadskalkyle!$B$14,($J15*TiltakstyperKostnadskalkyle!M$14)/100,
IF($F15=TiltakstyperKostnadskalkyle!$B$15,($J15*TiltakstyperKostnadskalkyle!M$15)/100,
"0")))))))))))</f>
        <v>0</v>
      </c>
      <c r="U15" s="32"/>
      <c r="V15" s="32"/>
      <c r="W15" s="18">
        <f>IF($F15=TiltakstyperKostnadskalkyle!$B$5,($J15*TiltakstyperKostnadskalkyle!P$5)/100,
IF($F15=TiltakstyperKostnadskalkyle!$B$6,($J15*TiltakstyperKostnadskalkyle!P$6)/100,
IF($F15=TiltakstyperKostnadskalkyle!$B$7,($J15*TiltakstyperKostnadskalkyle!P$7)/100,
IF($F15=TiltakstyperKostnadskalkyle!$B$8,($J15*TiltakstyperKostnadskalkyle!P$8)/100,
IF($F15=TiltakstyperKostnadskalkyle!$B$9,($J15*TiltakstyperKostnadskalkyle!P$9)/100,
IF($F15=TiltakstyperKostnadskalkyle!$B$10,($J15*TiltakstyperKostnadskalkyle!P$10)/100,
IF($F15=TiltakstyperKostnadskalkyle!$B$11,($J15*TiltakstyperKostnadskalkyle!P$11)/100,
IF($F15=TiltakstyperKostnadskalkyle!$B$12,($J15*TiltakstyperKostnadskalkyle!P$12)/100,
IF($F15=TiltakstyperKostnadskalkyle!$B$13,($J15*TiltakstyperKostnadskalkyle!P$13)/100,
IF($F15=TiltakstyperKostnadskalkyle!$B$14,($J15*TiltakstyperKostnadskalkyle!P$14)/100,
IF($F15=TiltakstyperKostnadskalkyle!$B$15,($J15*TiltakstyperKostnadskalkyle!P$15)/100,
"0")))))))))))</f>
        <v>0</v>
      </c>
      <c r="Y15" s="151"/>
    </row>
    <row r="16" spans="2:25" ht="14.45" customHeight="1" x14ac:dyDescent="0.25">
      <c r="B16" s="20" t="s">
        <v>25</v>
      </c>
      <c r="C16" s="21" t="s">
        <v>26</v>
      </c>
      <c r="D16" s="22" t="s">
        <v>36</v>
      </c>
      <c r="E16" s="21" t="s">
        <v>28</v>
      </c>
      <c r="F16" s="39" t="s">
        <v>37</v>
      </c>
      <c r="G16" s="22">
        <v>2025</v>
      </c>
      <c r="H16" s="108">
        <v>329</v>
      </c>
      <c r="I16" s="27" t="s">
        <v>30</v>
      </c>
      <c r="J16" s="18">
        <f>IF(F16=TiltakstyperKostnadskalkyle!$B$5,TiltakstyperKostnadskalkyle!$R$5*Handlingsplan!H16,
IF(F16=TiltakstyperKostnadskalkyle!$B$6,TiltakstyperKostnadskalkyle!$R$6*Handlingsplan!H16,
IF(F16=TiltakstyperKostnadskalkyle!$B$7,TiltakstyperKostnadskalkyle!$R$7*Handlingsplan!H16,
IF(F16=TiltakstyperKostnadskalkyle!$B$8,TiltakstyperKostnadskalkyle!$R$8*Handlingsplan!H16,
IF(F16=TiltakstyperKostnadskalkyle!$B$9,TiltakstyperKostnadskalkyle!$R$9*Handlingsplan!H16,
IF(F16=TiltakstyperKostnadskalkyle!$B$10,TiltakstyperKostnadskalkyle!$R$10*Handlingsplan!H16,
IF(F16=TiltakstyperKostnadskalkyle!$B$11,TiltakstyperKostnadskalkyle!$R$11*Handlingsplan!H16,
IF(F16=TiltakstyperKostnadskalkyle!$B$12,TiltakstyperKostnadskalkyle!$R$12*Handlingsplan!H16,
IF(F16=TiltakstyperKostnadskalkyle!$B$13,TiltakstyperKostnadskalkyle!$R$13*Handlingsplan!H16,
IF(F16=TiltakstyperKostnadskalkyle!$B$14,TiltakstyperKostnadskalkyle!$R$14*Handlingsplan!H16,
IF(F16=TiltakstyperKostnadskalkyle!$B$15,TiltakstyperKostnadskalkyle!$R$15*Handlingsplan!H16,
0)))))))))))</f>
        <v>365190</v>
      </c>
      <c r="K16" s="18">
        <f>IF($F16=TiltakstyperKostnadskalkyle!$B$5,($J16*TiltakstyperKostnadskalkyle!D$5)/100,
IF($F16=TiltakstyperKostnadskalkyle!$B$6,($J16*TiltakstyperKostnadskalkyle!D$6)/100,
IF($F16=TiltakstyperKostnadskalkyle!$B$7,($J16*TiltakstyperKostnadskalkyle!D$7)/100,
IF($F16=TiltakstyperKostnadskalkyle!$B$8,($J16*TiltakstyperKostnadskalkyle!D$8)/100,
IF($F16=TiltakstyperKostnadskalkyle!$B$9,($J16*TiltakstyperKostnadskalkyle!D$9)/100,
IF($F16=TiltakstyperKostnadskalkyle!$B$10,($J16*TiltakstyperKostnadskalkyle!D$10)/100,
IF($F16=TiltakstyperKostnadskalkyle!$B$11,($J16*TiltakstyperKostnadskalkyle!D$11)/100,
IF($F16=TiltakstyperKostnadskalkyle!$B$12,($J16*TiltakstyperKostnadskalkyle!D$12)/100,
IF($F16=TiltakstyperKostnadskalkyle!$B$13,($J16*TiltakstyperKostnadskalkyle!D$13)/100,
IF($F16=TiltakstyperKostnadskalkyle!$B$14,($J16*TiltakstyperKostnadskalkyle!D$14)/100,
IF($F16=TiltakstyperKostnadskalkyle!$B$15,($J16*TiltakstyperKostnadskalkyle!D$15)/100,
"0")))))))))))</f>
        <v>5477.85</v>
      </c>
      <c r="L16" s="18">
        <f>IF($F16=TiltakstyperKostnadskalkyle!$B$5,($J16*TiltakstyperKostnadskalkyle!E$5)/100,
IF($F16=TiltakstyperKostnadskalkyle!$B$6,($J16*TiltakstyperKostnadskalkyle!E$6)/100,
IF($F16=TiltakstyperKostnadskalkyle!$B$7,($J16*TiltakstyperKostnadskalkyle!E$7)/100,
IF($F16=TiltakstyperKostnadskalkyle!$B$8,($J16*TiltakstyperKostnadskalkyle!E$8)/100,
IF($F16=TiltakstyperKostnadskalkyle!$B$9,($J16*TiltakstyperKostnadskalkyle!E$9)/100,
IF($F16=TiltakstyperKostnadskalkyle!$B$10,($J16*TiltakstyperKostnadskalkyle!E$10)/100,
IF($F16=TiltakstyperKostnadskalkyle!$B$11,($J16*TiltakstyperKostnadskalkyle!E$11)/100,
IF($F16=TiltakstyperKostnadskalkyle!$B$12,($J16*TiltakstyperKostnadskalkyle!E$12)/100,
IF($F16=TiltakstyperKostnadskalkyle!$B$13,($J16*TiltakstyperKostnadskalkyle!E$13)/100,
IF($F16=TiltakstyperKostnadskalkyle!$B$14,($J16*TiltakstyperKostnadskalkyle!E$14)/100,
IF($F16=TiltakstyperKostnadskalkyle!$B$15,($J16*TiltakstyperKostnadskalkyle!E$15)/100,
"0")))))))))))</f>
        <v>10955.7</v>
      </c>
      <c r="M16" s="18">
        <f>IF($F16=TiltakstyperKostnadskalkyle!$B$5,($J16*TiltakstyperKostnadskalkyle!F$5)/100,
IF($F16=TiltakstyperKostnadskalkyle!$B$6,($J16*TiltakstyperKostnadskalkyle!F$6)/100,
IF($F16=TiltakstyperKostnadskalkyle!$B$7,($J16*TiltakstyperKostnadskalkyle!F$7)/100,
IF($F16=TiltakstyperKostnadskalkyle!$B$8,($J16*TiltakstyperKostnadskalkyle!F$8)/100,
IF($F16=TiltakstyperKostnadskalkyle!$B$9,($J16*TiltakstyperKostnadskalkyle!F$9)/100,
IF($F16=TiltakstyperKostnadskalkyle!$B$10,($J16*TiltakstyperKostnadskalkyle!F$10)/100,
IF($F16=TiltakstyperKostnadskalkyle!$B$11,($J16*TiltakstyperKostnadskalkyle!F$11)/100,
IF($F16=TiltakstyperKostnadskalkyle!$B$12,($J16*TiltakstyperKostnadskalkyle!F$12)/100,
IF($F16=TiltakstyperKostnadskalkyle!$B$13,($J16*TiltakstyperKostnadskalkyle!F$13)/100,
IF($F16=TiltakstyperKostnadskalkyle!$B$14,($J16*TiltakstyperKostnadskalkyle!F$14)/100,
IF($F16=TiltakstyperKostnadskalkyle!$B$15,($J16*TiltakstyperKostnadskalkyle!F$15)/100,
"0")))))))))))</f>
        <v>73038</v>
      </c>
      <c r="N16" s="18">
        <f>IF($F16=TiltakstyperKostnadskalkyle!$B$5,($J16*TiltakstyperKostnadskalkyle!G$5)/100,
IF($F16=TiltakstyperKostnadskalkyle!$B$6,($J16*TiltakstyperKostnadskalkyle!G$6)/100,
IF($F16=TiltakstyperKostnadskalkyle!$B$7,($J16*TiltakstyperKostnadskalkyle!G$7)/100,
IF($F16=TiltakstyperKostnadskalkyle!$B$8,($J16*TiltakstyperKostnadskalkyle!G$8)/100,
IF($F16=TiltakstyperKostnadskalkyle!$B$9,($J16*TiltakstyperKostnadskalkyle!G$9)/100,
IF($F16=TiltakstyperKostnadskalkyle!$B$10,($J16*TiltakstyperKostnadskalkyle!G$10)/100,
IF($F16=TiltakstyperKostnadskalkyle!$B$11,($J16*TiltakstyperKostnadskalkyle!G$11)/100,
IF($F16=TiltakstyperKostnadskalkyle!$B$12,($J16*TiltakstyperKostnadskalkyle!G$12)/100,
IF($F16=TiltakstyperKostnadskalkyle!$B$13,($J16*TiltakstyperKostnadskalkyle!G$13)/100,
IF($F16=TiltakstyperKostnadskalkyle!$B$14,($J16*TiltakstyperKostnadskalkyle!G$14)/100,
IF($F16=TiltakstyperKostnadskalkyle!$B$15,($J16*TiltakstyperKostnadskalkyle!G$15)/100,
"0")))))))))))</f>
        <v>40170.9</v>
      </c>
      <c r="O16" s="18">
        <f>IF($F16=TiltakstyperKostnadskalkyle!$B$5,($J16*TiltakstyperKostnadskalkyle!H$5)/100,
IF($F16=TiltakstyperKostnadskalkyle!$B$6,($J16*TiltakstyperKostnadskalkyle!H$6)/100,
IF($F16=TiltakstyperKostnadskalkyle!$B$7,($J16*TiltakstyperKostnadskalkyle!H$7)/100,
IF($F16=TiltakstyperKostnadskalkyle!$B$8,($J16*TiltakstyperKostnadskalkyle!H$8)/100,
IF($F16=TiltakstyperKostnadskalkyle!$B$9,($J16*TiltakstyperKostnadskalkyle!H$9)/100,
IF($F16=TiltakstyperKostnadskalkyle!$B$10,($J16*TiltakstyperKostnadskalkyle!H$10)/100,
IF($F16=TiltakstyperKostnadskalkyle!$B$11,($J16*TiltakstyperKostnadskalkyle!H$11)/100,
IF($F16=TiltakstyperKostnadskalkyle!$B$12,($J16*TiltakstyperKostnadskalkyle!H$12)/100,
IF($F16=TiltakstyperKostnadskalkyle!$B$13,($J16*TiltakstyperKostnadskalkyle!H$13)/100,
IF($F16=TiltakstyperKostnadskalkyle!$B$14,($J16*TiltakstyperKostnadskalkyle!H$14)/100,
IF($F16=TiltakstyperKostnadskalkyle!$B$15,($J16*TiltakstyperKostnadskalkyle!H$15)/100,
"0")))))))))))</f>
        <v>10955.7</v>
      </c>
      <c r="P16" s="18">
        <f>IF($F16=TiltakstyperKostnadskalkyle!$B$5,($J16*TiltakstyperKostnadskalkyle!I$5)/100,
IF($F16=TiltakstyperKostnadskalkyle!$B$6,($J16*TiltakstyperKostnadskalkyle!I$6)/100,
IF($F16=TiltakstyperKostnadskalkyle!$B$7,($J16*TiltakstyperKostnadskalkyle!I$7)/100,
IF($F16=TiltakstyperKostnadskalkyle!$B$8,($J16*TiltakstyperKostnadskalkyle!I$8)/100,
IF($F16=TiltakstyperKostnadskalkyle!$B$9,($J16*TiltakstyperKostnadskalkyle!I$9)/100,
IF($F16=TiltakstyperKostnadskalkyle!$B$10,($J16*TiltakstyperKostnadskalkyle!I$10)/100,
IF($F16=TiltakstyperKostnadskalkyle!$B$11,($J16*TiltakstyperKostnadskalkyle!I$11)/100,
IF($F16=TiltakstyperKostnadskalkyle!$B$12,($J16*TiltakstyperKostnadskalkyle!I$12)/100,
IF($F16=TiltakstyperKostnadskalkyle!$B$13,($J16*TiltakstyperKostnadskalkyle!I$13)/100,
IF($F16=TiltakstyperKostnadskalkyle!$B$14,($J16*TiltakstyperKostnadskalkyle!I$14)/100,
IF($F16=TiltakstyperKostnadskalkyle!$B$15,($J16*TiltakstyperKostnadskalkyle!I$15)/100,
"0")))))))))))</f>
        <v>219114</v>
      </c>
      <c r="Q16" s="18">
        <f t="shared" si="1"/>
        <v>3651.9</v>
      </c>
      <c r="R16" s="18">
        <f>IF($F16=TiltakstyperKostnadskalkyle!$B$5,($J16*TiltakstyperKostnadskalkyle!K$5)/100,
IF($F16=TiltakstyperKostnadskalkyle!$B$6,($J16*TiltakstyperKostnadskalkyle!K$6)/100,
IF($F16=TiltakstyperKostnadskalkyle!$B$8,($J16*TiltakstyperKostnadskalkyle!K$8)/100,
IF($F16=TiltakstyperKostnadskalkyle!$B$9,($J16*TiltakstyperKostnadskalkyle!K$9)/100,
IF($F16=TiltakstyperKostnadskalkyle!$B$10,($J16*TiltakstyperKostnadskalkyle!K$10)/100,
IF($F16=TiltakstyperKostnadskalkyle!$B$11,($J16*TiltakstyperKostnadskalkyle!K$11)/100,
IF($F16=TiltakstyperKostnadskalkyle!$B$12,($J16*TiltakstyperKostnadskalkyle!K$12)/100,
IF($F16=TiltakstyperKostnadskalkyle!$B$13,($J16*TiltakstyperKostnadskalkyle!K$13)/100,
IF($F16=TiltakstyperKostnadskalkyle!$B$14,($J16*TiltakstyperKostnadskalkyle!K$14)/100,
"0")))))))))</f>
        <v>5477.85</v>
      </c>
      <c r="S16" s="18"/>
      <c r="T16" s="18">
        <f>IF($F16=TiltakstyperKostnadskalkyle!$B$5,($J16*TiltakstyperKostnadskalkyle!M$5)/100,
IF($F16=TiltakstyperKostnadskalkyle!$B$6,($J16*TiltakstyperKostnadskalkyle!M$6)/100,
IF($F16=TiltakstyperKostnadskalkyle!$B$7,($J16*TiltakstyperKostnadskalkyle!M$7)/100,
IF($F16=TiltakstyperKostnadskalkyle!$B$8,($J16*TiltakstyperKostnadskalkyle!M$8)/100,
IF($F16=TiltakstyperKostnadskalkyle!$B$9,($J16*TiltakstyperKostnadskalkyle!M$9)/100,
IF($F16=TiltakstyperKostnadskalkyle!$B$10,($J16*TiltakstyperKostnadskalkyle!M$10)/100,
IF($F16=TiltakstyperKostnadskalkyle!$B$11,($J16*TiltakstyperKostnadskalkyle!M$11)/100,
IF($F16=TiltakstyperKostnadskalkyle!$B$12,($J16*TiltakstyperKostnadskalkyle!M$12)/100,
IF($F16=TiltakstyperKostnadskalkyle!$B$13,($J16*TiltakstyperKostnadskalkyle!M$13)/100,
IF($F16=TiltakstyperKostnadskalkyle!$B$14,($J16*TiltakstyperKostnadskalkyle!M$14)/100,
IF($F16=TiltakstyperKostnadskalkyle!$B$15,($J16*TiltakstyperKostnadskalkyle!M$15)/100,
"0")))))))))))</f>
        <v>0</v>
      </c>
      <c r="U16" s="32"/>
      <c r="V16" s="32"/>
      <c r="W16" s="18">
        <f>IF($F16=TiltakstyperKostnadskalkyle!$B$5,($J16*TiltakstyperKostnadskalkyle!P$5)/100,
IF($F16=TiltakstyperKostnadskalkyle!$B$6,($J16*TiltakstyperKostnadskalkyle!P$6)/100,
IF($F16=TiltakstyperKostnadskalkyle!$B$7,($J16*TiltakstyperKostnadskalkyle!P$7)/100,
IF($F16=TiltakstyperKostnadskalkyle!$B$8,($J16*TiltakstyperKostnadskalkyle!P$8)/100,
IF($F16=TiltakstyperKostnadskalkyle!$B$9,($J16*TiltakstyperKostnadskalkyle!P$9)/100,
IF($F16=TiltakstyperKostnadskalkyle!$B$10,($J16*TiltakstyperKostnadskalkyle!P$10)/100,
IF($F16=TiltakstyperKostnadskalkyle!$B$11,($J16*TiltakstyperKostnadskalkyle!P$11)/100,
IF($F16=TiltakstyperKostnadskalkyle!$B$12,($J16*TiltakstyperKostnadskalkyle!P$12)/100,
IF($F16=TiltakstyperKostnadskalkyle!$B$13,($J16*TiltakstyperKostnadskalkyle!P$13)/100,
IF($F16=TiltakstyperKostnadskalkyle!$B$14,($J16*TiltakstyperKostnadskalkyle!P$14)/100,
IF($F16=TiltakstyperKostnadskalkyle!$B$15,($J16*TiltakstyperKostnadskalkyle!P$15)/100,
"0")))))))))))</f>
        <v>0</v>
      </c>
      <c r="Y16" s="151">
        <f>1070*H16</f>
        <v>352030</v>
      </c>
    </row>
    <row r="17" spans="2:25" ht="14.45" customHeight="1" x14ac:dyDescent="0.25">
      <c r="B17" s="20" t="s">
        <v>25</v>
      </c>
      <c r="C17" s="21" t="s">
        <v>26</v>
      </c>
      <c r="D17" s="22" t="s">
        <v>36</v>
      </c>
      <c r="E17" s="22" t="s">
        <v>31</v>
      </c>
      <c r="F17" s="39" t="s">
        <v>37</v>
      </c>
      <c r="G17" s="22">
        <v>2025</v>
      </c>
      <c r="H17" s="108">
        <v>224</v>
      </c>
      <c r="I17" s="27" t="s">
        <v>30</v>
      </c>
      <c r="J17" s="18">
        <f>IF(F17=TiltakstyperKostnadskalkyle!$B$5,TiltakstyperKostnadskalkyle!$R$5*Handlingsplan!H17,
IF(F17=TiltakstyperKostnadskalkyle!$B$6,TiltakstyperKostnadskalkyle!$R$6*Handlingsplan!H17,
IF(F17=TiltakstyperKostnadskalkyle!$B$7,TiltakstyperKostnadskalkyle!$R$7*Handlingsplan!H17,
IF(F17=TiltakstyperKostnadskalkyle!$B$8,TiltakstyperKostnadskalkyle!$R$8*Handlingsplan!H17,
IF(F17=TiltakstyperKostnadskalkyle!$B$9,TiltakstyperKostnadskalkyle!$R$9*Handlingsplan!H17,
IF(F17=TiltakstyperKostnadskalkyle!$B$10,TiltakstyperKostnadskalkyle!$R$10*Handlingsplan!H17,
IF(F17=TiltakstyperKostnadskalkyle!$B$11,TiltakstyperKostnadskalkyle!$R$11*Handlingsplan!H17,
IF(F17=TiltakstyperKostnadskalkyle!$B$12,TiltakstyperKostnadskalkyle!$R$12*Handlingsplan!H17,
IF(F17=TiltakstyperKostnadskalkyle!$B$13,TiltakstyperKostnadskalkyle!$R$13*Handlingsplan!H17,
IF(F17=TiltakstyperKostnadskalkyle!$B$14,TiltakstyperKostnadskalkyle!$R$14*Handlingsplan!H17,
IF(F17=TiltakstyperKostnadskalkyle!$B$15,TiltakstyperKostnadskalkyle!$R$15*Handlingsplan!H17,
0)))))))))))</f>
        <v>248640</v>
      </c>
      <c r="K17" s="18">
        <f>IF($F17=TiltakstyperKostnadskalkyle!$B$5,($J17*TiltakstyperKostnadskalkyle!D$5)/100,
IF($F17=TiltakstyperKostnadskalkyle!$B$6,($J17*TiltakstyperKostnadskalkyle!D$6)/100,
IF($F17=TiltakstyperKostnadskalkyle!$B$7,($J17*TiltakstyperKostnadskalkyle!D$7)/100,
IF($F17=TiltakstyperKostnadskalkyle!$B$8,($J17*TiltakstyperKostnadskalkyle!D$8)/100,
IF($F17=TiltakstyperKostnadskalkyle!$B$9,($J17*TiltakstyperKostnadskalkyle!D$9)/100,
IF($F17=TiltakstyperKostnadskalkyle!$B$10,($J17*TiltakstyperKostnadskalkyle!D$10)/100,
IF($F17=TiltakstyperKostnadskalkyle!$B$11,($J17*TiltakstyperKostnadskalkyle!D$11)/100,
IF($F17=TiltakstyperKostnadskalkyle!$B$12,($J17*TiltakstyperKostnadskalkyle!D$12)/100,
IF($F17=TiltakstyperKostnadskalkyle!$B$13,($J17*TiltakstyperKostnadskalkyle!D$13)/100,
IF($F17=TiltakstyperKostnadskalkyle!$B$14,($J17*TiltakstyperKostnadskalkyle!D$14)/100,
IF($F17=TiltakstyperKostnadskalkyle!$B$15,($J17*TiltakstyperKostnadskalkyle!D$15)/100,
"0")))))))))))</f>
        <v>3729.6</v>
      </c>
      <c r="L17" s="18">
        <f>IF($F17=TiltakstyperKostnadskalkyle!$B$5,($J17*TiltakstyperKostnadskalkyle!E$5)/100,
IF($F17=TiltakstyperKostnadskalkyle!$B$6,($J17*TiltakstyperKostnadskalkyle!E$6)/100,
IF($F17=TiltakstyperKostnadskalkyle!$B$7,($J17*TiltakstyperKostnadskalkyle!E$7)/100,
IF($F17=TiltakstyperKostnadskalkyle!$B$8,($J17*TiltakstyperKostnadskalkyle!E$8)/100,
IF($F17=TiltakstyperKostnadskalkyle!$B$9,($J17*TiltakstyperKostnadskalkyle!E$9)/100,
IF($F17=TiltakstyperKostnadskalkyle!$B$10,($J17*TiltakstyperKostnadskalkyle!E$10)/100,
IF($F17=TiltakstyperKostnadskalkyle!$B$11,($J17*TiltakstyperKostnadskalkyle!E$11)/100,
IF($F17=TiltakstyperKostnadskalkyle!$B$12,($J17*TiltakstyperKostnadskalkyle!E$12)/100,
IF($F17=TiltakstyperKostnadskalkyle!$B$13,($J17*TiltakstyperKostnadskalkyle!E$13)/100,
IF($F17=TiltakstyperKostnadskalkyle!$B$14,($J17*TiltakstyperKostnadskalkyle!E$14)/100,
IF($F17=TiltakstyperKostnadskalkyle!$B$15,($J17*TiltakstyperKostnadskalkyle!E$15)/100,
"0")))))))))))</f>
        <v>7459.2</v>
      </c>
      <c r="M17" s="18">
        <f>IF($F17=TiltakstyperKostnadskalkyle!$B$5,($J17*TiltakstyperKostnadskalkyle!F$5)/100,
IF($F17=TiltakstyperKostnadskalkyle!$B$6,($J17*TiltakstyperKostnadskalkyle!F$6)/100,
IF($F17=TiltakstyperKostnadskalkyle!$B$7,($J17*TiltakstyperKostnadskalkyle!F$7)/100,
IF($F17=TiltakstyperKostnadskalkyle!$B$8,($J17*TiltakstyperKostnadskalkyle!F$8)/100,
IF($F17=TiltakstyperKostnadskalkyle!$B$9,($J17*TiltakstyperKostnadskalkyle!F$9)/100,
IF($F17=TiltakstyperKostnadskalkyle!$B$10,($J17*TiltakstyperKostnadskalkyle!F$10)/100,
IF($F17=TiltakstyperKostnadskalkyle!$B$11,($J17*TiltakstyperKostnadskalkyle!F$11)/100,
IF($F17=TiltakstyperKostnadskalkyle!$B$12,($J17*TiltakstyperKostnadskalkyle!F$12)/100,
IF($F17=TiltakstyperKostnadskalkyle!$B$13,($J17*TiltakstyperKostnadskalkyle!F$13)/100,
IF($F17=TiltakstyperKostnadskalkyle!$B$14,($J17*TiltakstyperKostnadskalkyle!F$14)/100,
IF($F17=TiltakstyperKostnadskalkyle!$B$15,($J17*TiltakstyperKostnadskalkyle!F$15)/100,
"0")))))))))))</f>
        <v>49728</v>
      </c>
      <c r="N17" s="18">
        <f>IF($F17=TiltakstyperKostnadskalkyle!$B$5,($J17*TiltakstyperKostnadskalkyle!G$5)/100,
IF($F17=TiltakstyperKostnadskalkyle!$B$6,($J17*TiltakstyperKostnadskalkyle!G$6)/100,
IF($F17=TiltakstyperKostnadskalkyle!$B$7,($J17*TiltakstyperKostnadskalkyle!G$7)/100,
IF($F17=TiltakstyperKostnadskalkyle!$B$8,($J17*TiltakstyperKostnadskalkyle!G$8)/100,
IF($F17=TiltakstyperKostnadskalkyle!$B$9,($J17*TiltakstyperKostnadskalkyle!G$9)/100,
IF($F17=TiltakstyperKostnadskalkyle!$B$10,($J17*TiltakstyperKostnadskalkyle!G$10)/100,
IF($F17=TiltakstyperKostnadskalkyle!$B$11,($J17*TiltakstyperKostnadskalkyle!G$11)/100,
IF($F17=TiltakstyperKostnadskalkyle!$B$12,($J17*TiltakstyperKostnadskalkyle!G$12)/100,
IF($F17=TiltakstyperKostnadskalkyle!$B$13,($J17*TiltakstyperKostnadskalkyle!G$13)/100,
IF($F17=TiltakstyperKostnadskalkyle!$B$14,($J17*TiltakstyperKostnadskalkyle!G$14)/100,
IF($F17=TiltakstyperKostnadskalkyle!$B$15,($J17*TiltakstyperKostnadskalkyle!G$15)/100,
"0")))))))))))</f>
        <v>27350.400000000001</v>
      </c>
      <c r="O17" s="18">
        <f>IF($F17=TiltakstyperKostnadskalkyle!$B$5,($J17*TiltakstyperKostnadskalkyle!H$5)/100,
IF($F17=TiltakstyperKostnadskalkyle!$B$6,($J17*TiltakstyperKostnadskalkyle!H$6)/100,
IF($F17=TiltakstyperKostnadskalkyle!$B$7,($J17*TiltakstyperKostnadskalkyle!H$7)/100,
IF($F17=TiltakstyperKostnadskalkyle!$B$8,($J17*TiltakstyperKostnadskalkyle!H$8)/100,
IF($F17=TiltakstyperKostnadskalkyle!$B$9,($J17*TiltakstyperKostnadskalkyle!H$9)/100,
IF($F17=TiltakstyperKostnadskalkyle!$B$10,($J17*TiltakstyperKostnadskalkyle!H$10)/100,
IF($F17=TiltakstyperKostnadskalkyle!$B$11,($J17*TiltakstyperKostnadskalkyle!H$11)/100,
IF($F17=TiltakstyperKostnadskalkyle!$B$12,($J17*TiltakstyperKostnadskalkyle!H$12)/100,
IF($F17=TiltakstyperKostnadskalkyle!$B$13,($J17*TiltakstyperKostnadskalkyle!H$13)/100,
IF($F17=TiltakstyperKostnadskalkyle!$B$14,($J17*TiltakstyperKostnadskalkyle!H$14)/100,
IF($F17=TiltakstyperKostnadskalkyle!$B$15,($J17*TiltakstyperKostnadskalkyle!H$15)/100,
"0")))))))))))</f>
        <v>7459.2</v>
      </c>
      <c r="P17" s="18">
        <f>IF($F17=TiltakstyperKostnadskalkyle!$B$5,($J17*TiltakstyperKostnadskalkyle!I$5)/100,
IF($F17=TiltakstyperKostnadskalkyle!$B$6,($J17*TiltakstyperKostnadskalkyle!I$6)/100,
IF($F17=TiltakstyperKostnadskalkyle!$B$7,($J17*TiltakstyperKostnadskalkyle!I$7)/100,
IF($F17=TiltakstyperKostnadskalkyle!$B$8,($J17*TiltakstyperKostnadskalkyle!I$8)/100,
IF($F17=TiltakstyperKostnadskalkyle!$B$9,($J17*TiltakstyperKostnadskalkyle!I$9)/100,
IF($F17=TiltakstyperKostnadskalkyle!$B$10,($J17*TiltakstyperKostnadskalkyle!I$10)/100,
IF($F17=TiltakstyperKostnadskalkyle!$B$11,($J17*TiltakstyperKostnadskalkyle!I$11)/100,
IF($F17=TiltakstyperKostnadskalkyle!$B$12,($J17*TiltakstyperKostnadskalkyle!I$12)/100,
IF($F17=TiltakstyperKostnadskalkyle!$B$13,($J17*TiltakstyperKostnadskalkyle!I$13)/100,
IF($F17=TiltakstyperKostnadskalkyle!$B$14,($J17*TiltakstyperKostnadskalkyle!I$14)/100,
IF($F17=TiltakstyperKostnadskalkyle!$B$15,($J17*TiltakstyperKostnadskalkyle!I$15)/100,
"0")))))))))))</f>
        <v>149184</v>
      </c>
      <c r="Q17" s="18">
        <f t="shared" si="1"/>
        <v>2486.4</v>
      </c>
      <c r="R17" s="18">
        <f>IF($F17=TiltakstyperKostnadskalkyle!$B$5,($J17*TiltakstyperKostnadskalkyle!K$5)/100,
IF($F17=TiltakstyperKostnadskalkyle!$B$6,($J17*TiltakstyperKostnadskalkyle!K$6)/100,
IF($F17=TiltakstyperKostnadskalkyle!$B$8,($J17*TiltakstyperKostnadskalkyle!K$8)/100,
IF($F17=TiltakstyperKostnadskalkyle!$B$9,($J17*TiltakstyperKostnadskalkyle!K$9)/100,
IF($F17=TiltakstyperKostnadskalkyle!$B$10,($J17*TiltakstyperKostnadskalkyle!K$10)/100,
IF($F17=TiltakstyperKostnadskalkyle!$B$11,($J17*TiltakstyperKostnadskalkyle!K$11)/100,
IF($F17=TiltakstyperKostnadskalkyle!$B$12,($J17*TiltakstyperKostnadskalkyle!K$12)/100,
IF($F17=TiltakstyperKostnadskalkyle!$B$13,($J17*TiltakstyperKostnadskalkyle!K$13)/100,
IF($F17=TiltakstyperKostnadskalkyle!$B$14,($J17*TiltakstyperKostnadskalkyle!K$14)/100,
"0")))))))))</f>
        <v>3729.6</v>
      </c>
      <c r="S17" s="18"/>
      <c r="T17" s="18">
        <f>IF($F17=TiltakstyperKostnadskalkyle!$B$5,($J17*TiltakstyperKostnadskalkyle!M$5)/100,
IF($F17=TiltakstyperKostnadskalkyle!$B$6,($J17*TiltakstyperKostnadskalkyle!M$6)/100,
IF($F17=TiltakstyperKostnadskalkyle!$B$7,($J17*TiltakstyperKostnadskalkyle!M$7)/100,
IF($F17=TiltakstyperKostnadskalkyle!$B$8,($J17*TiltakstyperKostnadskalkyle!M$8)/100,
IF($F17=TiltakstyperKostnadskalkyle!$B$9,($J17*TiltakstyperKostnadskalkyle!M$9)/100,
IF($F17=TiltakstyperKostnadskalkyle!$B$10,($J17*TiltakstyperKostnadskalkyle!M$10)/100,
IF($F17=TiltakstyperKostnadskalkyle!$B$11,($J17*TiltakstyperKostnadskalkyle!M$11)/100,
IF($F17=TiltakstyperKostnadskalkyle!$B$12,($J17*TiltakstyperKostnadskalkyle!M$12)/100,
IF($F17=TiltakstyperKostnadskalkyle!$B$13,($J17*TiltakstyperKostnadskalkyle!M$13)/100,
IF($F17=TiltakstyperKostnadskalkyle!$B$14,($J17*TiltakstyperKostnadskalkyle!M$14)/100,
IF($F17=TiltakstyperKostnadskalkyle!$B$15,($J17*TiltakstyperKostnadskalkyle!M$15)/100,
"0")))))))))))</f>
        <v>0</v>
      </c>
      <c r="U17" s="32"/>
      <c r="V17" s="32"/>
      <c r="W17" s="18">
        <f>IF($F17=TiltakstyperKostnadskalkyle!$B$5,($J17*TiltakstyperKostnadskalkyle!P$5)/100,
IF($F17=TiltakstyperKostnadskalkyle!$B$6,($J17*TiltakstyperKostnadskalkyle!P$6)/100,
IF($F17=TiltakstyperKostnadskalkyle!$B$7,($J17*TiltakstyperKostnadskalkyle!P$7)/100,
IF($F17=TiltakstyperKostnadskalkyle!$B$8,($J17*TiltakstyperKostnadskalkyle!P$8)/100,
IF($F17=TiltakstyperKostnadskalkyle!$B$9,($J17*TiltakstyperKostnadskalkyle!P$9)/100,
IF($F17=TiltakstyperKostnadskalkyle!$B$10,($J17*TiltakstyperKostnadskalkyle!P$10)/100,
IF($F17=TiltakstyperKostnadskalkyle!$B$11,($J17*TiltakstyperKostnadskalkyle!P$11)/100,
IF($F17=TiltakstyperKostnadskalkyle!$B$12,($J17*TiltakstyperKostnadskalkyle!P$12)/100,
IF($F17=TiltakstyperKostnadskalkyle!$B$13,($J17*TiltakstyperKostnadskalkyle!P$13)/100,
IF($F17=TiltakstyperKostnadskalkyle!$B$14,($J17*TiltakstyperKostnadskalkyle!P$14)/100,
IF($F17=TiltakstyperKostnadskalkyle!$B$15,($J17*TiltakstyperKostnadskalkyle!P$15)/100,
"0")))))))))))</f>
        <v>0</v>
      </c>
      <c r="Y17" s="151"/>
    </row>
    <row r="18" spans="2:25" ht="14.45" customHeight="1" x14ac:dyDescent="0.25">
      <c r="B18" s="20" t="s">
        <v>25</v>
      </c>
      <c r="C18" s="21" t="s">
        <v>26</v>
      </c>
      <c r="D18" s="22" t="s">
        <v>36</v>
      </c>
      <c r="E18" s="22" t="s">
        <v>32</v>
      </c>
      <c r="F18" s="39" t="s">
        <v>37</v>
      </c>
      <c r="G18" s="22">
        <v>2025</v>
      </c>
      <c r="H18" s="108">
        <v>461</v>
      </c>
      <c r="I18" s="27" t="s">
        <v>30</v>
      </c>
      <c r="J18" s="18">
        <f>IF(F18=TiltakstyperKostnadskalkyle!$B$5,TiltakstyperKostnadskalkyle!$R$5*Handlingsplan!H18,
IF(F18=TiltakstyperKostnadskalkyle!$B$6,TiltakstyperKostnadskalkyle!$R$6*Handlingsplan!H18,
IF(F18=TiltakstyperKostnadskalkyle!$B$7,TiltakstyperKostnadskalkyle!$R$7*Handlingsplan!H18,
IF(F18=TiltakstyperKostnadskalkyle!$B$8,TiltakstyperKostnadskalkyle!$R$8*Handlingsplan!H18,
IF(F18=TiltakstyperKostnadskalkyle!$B$9,TiltakstyperKostnadskalkyle!$R$9*Handlingsplan!H18,
IF(F18=TiltakstyperKostnadskalkyle!$B$10,TiltakstyperKostnadskalkyle!$R$10*Handlingsplan!H18,
IF(F18=TiltakstyperKostnadskalkyle!$B$11,TiltakstyperKostnadskalkyle!$R$11*Handlingsplan!H18,
IF(F18=TiltakstyperKostnadskalkyle!$B$12,TiltakstyperKostnadskalkyle!$R$12*Handlingsplan!H18,
IF(F18=TiltakstyperKostnadskalkyle!$B$13,TiltakstyperKostnadskalkyle!$R$13*Handlingsplan!H18,
IF(F18=TiltakstyperKostnadskalkyle!$B$14,TiltakstyperKostnadskalkyle!$R$14*Handlingsplan!H18,
IF(F18=TiltakstyperKostnadskalkyle!$B$15,TiltakstyperKostnadskalkyle!$R$15*Handlingsplan!H18,
0)))))))))))</f>
        <v>511710</v>
      </c>
      <c r="K18" s="18">
        <f>IF($F18=TiltakstyperKostnadskalkyle!$B$5,($J18*TiltakstyperKostnadskalkyle!D$5)/100,
IF($F18=TiltakstyperKostnadskalkyle!$B$6,($J18*TiltakstyperKostnadskalkyle!D$6)/100,
IF($F18=TiltakstyperKostnadskalkyle!$B$7,($J18*TiltakstyperKostnadskalkyle!D$7)/100,
IF($F18=TiltakstyperKostnadskalkyle!$B$8,($J18*TiltakstyperKostnadskalkyle!D$8)/100,
IF($F18=TiltakstyperKostnadskalkyle!$B$9,($J18*TiltakstyperKostnadskalkyle!D$9)/100,
IF($F18=TiltakstyperKostnadskalkyle!$B$10,($J18*TiltakstyperKostnadskalkyle!D$10)/100,
IF($F18=TiltakstyperKostnadskalkyle!$B$11,($J18*TiltakstyperKostnadskalkyle!D$11)/100,
IF($F18=TiltakstyperKostnadskalkyle!$B$12,($J18*TiltakstyperKostnadskalkyle!D$12)/100,
IF($F18=TiltakstyperKostnadskalkyle!$B$13,($J18*TiltakstyperKostnadskalkyle!D$13)/100,
IF($F18=TiltakstyperKostnadskalkyle!$B$14,($J18*TiltakstyperKostnadskalkyle!D$14)/100,
IF($F18=TiltakstyperKostnadskalkyle!$B$15,($J18*TiltakstyperKostnadskalkyle!D$15)/100,
"0")))))))))))</f>
        <v>7675.65</v>
      </c>
      <c r="L18" s="18">
        <f>IF($F18=TiltakstyperKostnadskalkyle!$B$5,($J18*TiltakstyperKostnadskalkyle!E$5)/100,
IF($F18=TiltakstyperKostnadskalkyle!$B$6,($J18*TiltakstyperKostnadskalkyle!E$6)/100,
IF($F18=TiltakstyperKostnadskalkyle!$B$7,($J18*TiltakstyperKostnadskalkyle!E$7)/100,
IF($F18=TiltakstyperKostnadskalkyle!$B$8,($J18*TiltakstyperKostnadskalkyle!E$8)/100,
IF($F18=TiltakstyperKostnadskalkyle!$B$9,($J18*TiltakstyperKostnadskalkyle!E$9)/100,
IF($F18=TiltakstyperKostnadskalkyle!$B$10,($J18*TiltakstyperKostnadskalkyle!E$10)/100,
IF($F18=TiltakstyperKostnadskalkyle!$B$11,($J18*TiltakstyperKostnadskalkyle!E$11)/100,
IF($F18=TiltakstyperKostnadskalkyle!$B$12,($J18*TiltakstyperKostnadskalkyle!E$12)/100,
IF($F18=TiltakstyperKostnadskalkyle!$B$13,($J18*TiltakstyperKostnadskalkyle!E$13)/100,
IF($F18=TiltakstyperKostnadskalkyle!$B$14,($J18*TiltakstyperKostnadskalkyle!E$14)/100,
IF($F18=TiltakstyperKostnadskalkyle!$B$15,($J18*TiltakstyperKostnadskalkyle!E$15)/100,
"0")))))))))))</f>
        <v>15351.3</v>
      </c>
      <c r="M18" s="18">
        <f>IF($F18=TiltakstyperKostnadskalkyle!$B$5,($J18*TiltakstyperKostnadskalkyle!F$5)/100,
IF($F18=TiltakstyperKostnadskalkyle!$B$6,($J18*TiltakstyperKostnadskalkyle!F$6)/100,
IF($F18=TiltakstyperKostnadskalkyle!$B$7,($J18*TiltakstyperKostnadskalkyle!F$7)/100,
IF($F18=TiltakstyperKostnadskalkyle!$B$8,($J18*TiltakstyperKostnadskalkyle!F$8)/100,
IF($F18=TiltakstyperKostnadskalkyle!$B$9,($J18*TiltakstyperKostnadskalkyle!F$9)/100,
IF($F18=TiltakstyperKostnadskalkyle!$B$10,($J18*TiltakstyperKostnadskalkyle!F$10)/100,
IF($F18=TiltakstyperKostnadskalkyle!$B$11,($J18*TiltakstyperKostnadskalkyle!F$11)/100,
IF($F18=TiltakstyperKostnadskalkyle!$B$12,($J18*TiltakstyperKostnadskalkyle!F$12)/100,
IF($F18=TiltakstyperKostnadskalkyle!$B$13,($J18*TiltakstyperKostnadskalkyle!F$13)/100,
IF($F18=TiltakstyperKostnadskalkyle!$B$14,($J18*TiltakstyperKostnadskalkyle!F$14)/100,
IF($F18=TiltakstyperKostnadskalkyle!$B$15,($J18*TiltakstyperKostnadskalkyle!F$15)/100,
"0")))))))))))</f>
        <v>102342</v>
      </c>
      <c r="N18" s="18">
        <f>IF($F18=TiltakstyperKostnadskalkyle!$B$5,($J18*TiltakstyperKostnadskalkyle!G$5)/100,
IF($F18=TiltakstyperKostnadskalkyle!$B$6,($J18*TiltakstyperKostnadskalkyle!G$6)/100,
IF($F18=TiltakstyperKostnadskalkyle!$B$7,($J18*TiltakstyperKostnadskalkyle!G$7)/100,
IF($F18=TiltakstyperKostnadskalkyle!$B$8,($J18*TiltakstyperKostnadskalkyle!G$8)/100,
IF($F18=TiltakstyperKostnadskalkyle!$B$9,($J18*TiltakstyperKostnadskalkyle!G$9)/100,
IF($F18=TiltakstyperKostnadskalkyle!$B$10,($J18*TiltakstyperKostnadskalkyle!G$10)/100,
IF($F18=TiltakstyperKostnadskalkyle!$B$11,($J18*TiltakstyperKostnadskalkyle!G$11)/100,
IF($F18=TiltakstyperKostnadskalkyle!$B$12,($J18*TiltakstyperKostnadskalkyle!G$12)/100,
IF($F18=TiltakstyperKostnadskalkyle!$B$13,($J18*TiltakstyperKostnadskalkyle!G$13)/100,
IF($F18=TiltakstyperKostnadskalkyle!$B$14,($J18*TiltakstyperKostnadskalkyle!G$14)/100,
IF($F18=TiltakstyperKostnadskalkyle!$B$15,($J18*TiltakstyperKostnadskalkyle!G$15)/100,
"0")))))))))))</f>
        <v>56288.1</v>
      </c>
      <c r="O18" s="18">
        <f>IF($F18=TiltakstyperKostnadskalkyle!$B$5,($J18*TiltakstyperKostnadskalkyle!H$5)/100,
IF($F18=TiltakstyperKostnadskalkyle!$B$6,($J18*TiltakstyperKostnadskalkyle!H$6)/100,
IF($F18=TiltakstyperKostnadskalkyle!$B$7,($J18*TiltakstyperKostnadskalkyle!H$7)/100,
IF($F18=TiltakstyperKostnadskalkyle!$B$8,($J18*TiltakstyperKostnadskalkyle!H$8)/100,
IF($F18=TiltakstyperKostnadskalkyle!$B$9,($J18*TiltakstyperKostnadskalkyle!H$9)/100,
IF($F18=TiltakstyperKostnadskalkyle!$B$10,($J18*TiltakstyperKostnadskalkyle!H$10)/100,
IF($F18=TiltakstyperKostnadskalkyle!$B$11,($J18*TiltakstyperKostnadskalkyle!H$11)/100,
IF($F18=TiltakstyperKostnadskalkyle!$B$12,($J18*TiltakstyperKostnadskalkyle!H$12)/100,
IF($F18=TiltakstyperKostnadskalkyle!$B$13,($J18*TiltakstyperKostnadskalkyle!H$13)/100,
IF($F18=TiltakstyperKostnadskalkyle!$B$14,($J18*TiltakstyperKostnadskalkyle!H$14)/100,
IF($F18=TiltakstyperKostnadskalkyle!$B$15,($J18*TiltakstyperKostnadskalkyle!H$15)/100,
"0")))))))))))</f>
        <v>15351.3</v>
      </c>
      <c r="P18" s="18">
        <f>IF($F18=TiltakstyperKostnadskalkyle!$B$5,($J18*TiltakstyperKostnadskalkyle!I$5)/100,
IF($F18=TiltakstyperKostnadskalkyle!$B$6,($J18*TiltakstyperKostnadskalkyle!I$6)/100,
IF($F18=TiltakstyperKostnadskalkyle!$B$7,($J18*TiltakstyperKostnadskalkyle!I$7)/100,
IF($F18=TiltakstyperKostnadskalkyle!$B$8,($J18*TiltakstyperKostnadskalkyle!I$8)/100,
IF($F18=TiltakstyperKostnadskalkyle!$B$9,($J18*TiltakstyperKostnadskalkyle!I$9)/100,
IF($F18=TiltakstyperKostnadskalkyle!$B$10,($J18*TiltakstyperKostnadskalkyle!I$10)/100,
IF($F18=TiltakstyperKostnadskalkyle!$B$11,($J18*TiltakstyperKostnadskalkyle!I$11)/100,
IF($F18=TiltakstyperKostnadskalkyle!$B$12,($J18*TiltakstyperKostnadskalkyle!I$12)/100,
IF($F18=TiltakstyperKostnadskalkyle!$B$13,($J18*TiltakstyperKostnadskalkyle!I$13)/100,
IF($F18=TiltakstyperKostnadskalkyle!$B$14,($J18*TiltakstyperKostnadskalkyle!I$14)/100,
IF($F18=TiltakstyperKostnadskalkyle!$B$15,($J18*TiltakstyperKostnadskalkyle!I$15)/100,
"0")))))))))))</f>
        <v>307026</v>
      </c>
      <c r="Q18" s="18">
        <f t="shared" si="1"/>
        <v>5117.1000000000004</v>
      </c>
      <c r="R18" s="18">
        <f>IF($F18=TiltakstyperKostnadskalkyle!$B$5,($J18*TiltakstyperKostnadskalkyle!K$5)/100,
IF($F18=TiltakstyperKostnadskalkyle!$B$6,($J18*TiltakstyperKostnadskalkyle!K$6)/100,
IF($F18=TiltakstyperKostnadskalkyle!$B$8,($J18*TiltakstyperKostnadskalkyle!K$8)/100,
IF($F18=TiltakstyperKostnadskalkyle!$B$9,($J18*TiltakstyperKostnadskalkyle!K$9)/100,
IF($F18=TiltakstyperKostnadskalkyle!$B$10,($J18*TiltakstyperKostnadskalkyle!K$10)/100,
IF($F18=TiltakstyperKostnadskalkyle!$B$11,($J18*TiltakstyperKostnadskalkyle!K$11)/100,
IF($F18=TiltakstyperKostnadskalkyle!$B$12,($J18*TiltakstyperKostnadskalkyle!K$12)/100,
IF($F18=TiltakstyperKostnadskalkyle!$B$13,($J18*TiltakstyperKostnadskalkyle!K$13)/100,
IF($F18=TiltakstyperKostnadskalkyle!$B$14,($J18*TiltakstyperKostnadskalkyle!K$14)/100,
"0")))))))))</f>
        <v>7675.65</v>
      </c>
      <c r="S18" s="18"/>
      <c r="T18" s="18">
        <f>IF($F18=TiltakstyperKostnadskalkyle!$B$5,($J18*TiltakstyperKostnadskalkyle!M$5)/100,
IF($F18=TiltakstyperKostnadskalkyle!$B$6,($J18*TiltakstyperKostnadskalkyle!M$6)/100,
IF($F18=TiltakstyperKostnadskalkyle!$B$7,($J18*TiltakstyperKostnadskalkyle!M$7)/100,
IF($F18=TiltakstyperKostnadskalkyle!$B$8,($J18*TiltakstyperKostnadskalkyle!M$8)/100,
IF($F18=TiltakstyperKostnadskalkyle!$B$9,($J18*TiltakstyperKostnadskalkyle!M$9)/100,
IF($F18=TiltakstyperKostnadskalkyle!$B$10,($J18*TiltakstyperKostnadskalkyle!M$10)/100,
IF($F18=TiltakstyperKostnadskalkyle!$B$11,($J18*TiltakstyperKostnadskalkyle!M$11)/100,
IF($F18=TiltakstyperKostnadskalkyle!$B$12,($J18*TiltakstyperKostnadskalkyle!M$12)/100,
IF($F18=TiltakstyperKostnadskalkyle!$B$13,($J18*TiltakstyperKostnadskalkyle!M$13)/100,
IF($F18=TiltakstyperKostnadskalkyle!$B$14,($J18*TiltakstyperKostnadskalkyle!M$14)/100,
IF($F18=TiltakstyperKostnadskalkyle!$B$15,($J18*TiltakstyperKostnadskalkyle!M$15)/100,
"0")))))))))))</f>
        <v>0</v>
      </c>
      <c r="U18" s="32"/>
      <c r="V18" s="32"/>
      <c r="W18" s="18">
        <f>IF($F18=TiltakstyperKostnadskalkyle!$B$5,($J18*TiltakstyperKostnadskalkyle!P$5)/100,
IF($F18=TiltakstyperKostnadskalkyle!$B$6,($J18*TiltakstyperKostnadskalkyle!P$6)/100,
IF($F18=TiltakstyperKostnadskalkyle!$B$7,($J18*TiltakstyperKostnadskalkyle!P$7)/100,
IF($F18=TiltakstyperKostnadskalkyle!$B$8,($J18*TiltakstyperKostnadskalkyle!P$8)/100,
IF($F18=TiltakstyperKostnadskalkyle!$B$9,($J18*TiltakstyperKostnadskalkyle!P$9)/100,
IF($F18=TiltakstyperKostnadskalkyle!$B$10,($J18*TiltakstyperKostnadskalkyle!P$10)/100,
IF($F18=TiltakstyperKostnadskalkyle!$B$11,($J18*TiltakstyperKostnadskalkyle!P$11)/100,
IF($F18=TiltakstyperKostnadskalkyle!$B$12,($J18*TiltakstyperKostnadskalkyle!P$12)/100,
IF($F18=TiltakstyperKostnadskalkyle!$B$13,($J18*TiltakstyperKostnadskalkyle!P$13)/100,
IF($F18=TiltakstyperKostnadskalkyle!$B$14,($J18*TiltakstyperKostnadskalkyle!P$14)/100,
IF($F18=TiltakstyperKostnadskalkyle!$B$15,($J18*TiltakstyperKostnadskalkyle!P$15)/100,
"0")))))))))))</f>
        <v>0</v>
      </c>
      <c r="Y18" s="151"/>
    </row>
    <row r="19" spans="2:25" ht="14.45" customHeight="1" x14ac:dyDescent="0.25">
      <c r="B19" s="20" t="s">
        <v>25</v>
      </c>
      <c r="C19" s="21" t="s">
        <v>26</v>
      </c>
      <c r="D19" s="22" t="s">
        <v>36</v>
      </c>
      <c r="E19" s="22" t="s">
        <v>33</v>
      </c>
      <c r="F19" s="39" t="s">
        <v>37</v>
      </c>
      <c r="G19" s="22">
        <v>2025</v>
      </c>
      <c r="H19" s="108">
        <v>366</v>
      </c>
      <c r="I19" s="27" t="s">
        <v>30</v>
      </c>
      <c r="J19" s="18">
        <f>IF(F19=TiltakstyperKostnadskalkyle!$B$5,TiltakstyperKostnadskalkyle!$R$5*Handlingsplan!H19,
IF(F19=TiltakstyperKostnadskalkyle!$B$6,TiltakstyperKostnadskalkyle!$R$6*Handlingsplan!H19,
IF(F19=TiltakstyperKostnadskalkyle!$B$7,TiltakstyperKostnadskalkyle!$R$7*Handlingsplan!H19,
IF(F19=TiltakstyperKostnadskalkyle!$B$8,TiltakstyperKostnadskalkyle!$R$8*Handlingsplan!H19,
IF(F19=TiltakstyperKostnadskalkyle!$B$9,TiltakstyperKostnadskalkyle!$R$9*Handlingsplan!H19,
IF(F19=TiltakstyperKostnadskalkyle!$B$10,TiltakstyperKostnadskalkyle!$R$10*Handlingsplan!H19,
IF(F19=TiltakstyperKostnadskalkyle!$B$11,TiltakstyperKostnadskalkyle!$R$11*Handlingsplan!H19,
IF(F19=TiltakstyperKostnadskalkyle!$B$12,TiltakstyperKostnadskalkyle!$R$12*Handlingsplan!H19,
IF(F19=TiltakstyperKostnadskalkyle!$B$13,TiltakstyperKostnadskalkyle!$R$13*Handlingsplan!H19,
IF(F19=TiltakstyperKostnadskalkyle!$B$14,TiltakstyperKostnadskalkyle!$R$14*Handlingsplan!H19,
IF(F19=TiltakstyperKostnadskalkyle!$B$15,TiltakstyperKostnadskalkyle!$R$15*Handlingsplan!H19,
0)))))))))))</f>
        <v>406260</v>
      </c>
      <c r="K19" s="18">
        <f>IF($F19=TiltakstyperKostnadskalkyle!$B$5,($J19*TiltakstyperKostnadskalkyle!D$5)/100,
IF($F19=TiltakstyperKostnadskalkyle!$B$6,($J19*TiltakstyperKostnadskalkyle!D$6)/100,
IF($F19=TiltakstyperKostnadskalkyle!$B$7,($J19*TiltakstyperKostnadskalkyle!D$7)/100,
IF($F19=TiltakstyperKostnadskalkyle!$B$8,($J19*TiltakstyperKostnadskalkyle!D$8)/100,
IF($F19=TiltakstyperKostnadskalkyle!$B$9,($J19*TiltakstyperKostnadskalkyle!D$9)/100,
IF($F19=TiltakstyperKostnadskalkyle!$B$10,($J19*TiltakstyperKostnadskalkyle!D$10)/100,
IF($F19=TiltakstyperKostnadskalkyle!$B$11,($J19*TiltakstyperKostnadskalkyle!D$11)/100,
IF($F19=TiltakstyperKostnadskalkyle!$B$12,($J19*TiltakstyperKostnadskalkyle!D$12)/100,
IF($F19=TiltakstyperKostnadskalkyle!$B$13,($J19*TiltakstyperKostnadskalkyle!D$13)/100,
IF($F19=TiltakstyperKostnadskalkyle!$B$14,($J19*TiltakstyperKostnadskalkyle!D$14)/100,
IF($F19=TiltakstyperKostnadskalkyle!$B$15,($J19*TiltakstyperKostnadskalkyle!D$15)/100,
"0")))))))))))</f>
        <v>6093.9</v>
      </c>
      <c r="L19" s="18">
        <f>IF($F19=TiltakstyperKostnadskalkyle!$B$5,($J19*TiltakstyperKostnadskalkyle!E$5)/100,
IF($F19=TiltakstyperKostnadskalkyle!$B$6,($J19*TiltakstyperKostnadskalkyle!E$6)/100,
IF($F19=TiltakstyperKostnadskalkyle!$B$7,($J19*TiltakstyperKostnadskalkyle!E$7)/100,
IF($F19=TiltakstyperKostnadskalkyle!$B$8,($J19*TiltakstyperKostnadskalkyle!E$8)/100,
IF($F19=TiltakstyperKostnadskalkyle!$B$9,($J19*TiltakstyperKostnadskalkyle!E$9)/100,
IF($F19=TiltakstyperKostnadskalkyle!$B$10,($J19*TiltakstyperKostnadskalkyle!E$10)/100,
IF($F19=TiltakstyperKostnadskalkyle!$B$11,($J19*TiltakstyperKostnadskalkyle!E$11)/100,
IF($F19=TiltakstyperKostnadskalkyle!$B$12,($J19*TiltakstyperKostnadskalkyle!E$12)/100,
IF($F19=TiltakstyperKostnadskalkyle!$B$13,($J19*TiltakstyperKostnadskalkyle!E$13)/100,
IF($F19=TiltakstyperKostnadskalkyle!$B$14,($J19*TiltakstyperKostnadskalkyle!E$14)/100,
IF($F19=TiltakstyperKostnadskalkyle!$B$15,($J19*TiltakstyperKostnadskalkyle!E$15)/100,
"0")))))))))))</f>
        <v>12187.8</v>
      </c>
      <c r="M19" s="18">
        <f>IF($F19=TiltakstyperKostnadskalkyle!$B$5,($J19*TiltakstyperKostnadskalkyle!F$5)/100,
IF($F19=TiltakstyperKostnadskalkyle!$B$6,($J19*TiltakstyperKostnadskalkyle!F$6)/100,
IF($F19=TiltakstyperKostnadskalkyle!$B$7,($J19*TiltakstyperKostnadskalkyle!F$7)/100,
IF($F19=TiltakstyperKostnadskalkyle!$B$8,($J19*TiltakstyperKostnadskalkyle!F$8)/100,
IF($F19=TiltakstyperKostnadskalkyle!$B$9,($J19*TiltakstyperKostnadskalkyle!F$9)/100,
IF($F19=TiltakstyperKostnadskalkyle!$B$10,($J19*TiltakstyperKostnadskalkyle!F$10)/100,
IF($F19=TiltakstyperKostnadskalkyle!$B$11,($J19*TiltakstyperKostnadskalkyle!F$11)/100,
IF($F19=TiltakstyperKostnadskalkyle!$B$12,($J19*TiltakstyperKostnadskalkyle!F$12)/100,
IF($F19=TiltakstyperKostnadskalkyle!$B$13,($J19*TiltakstyperKostnadskalkyle!F$13)/100,
IF($F19=TiltakstyperKostnadskalkyle!$B$14,($J19*TiltakstyperKostnadskalkyle!F$14)/100,
IF($F19=TiltakstyperKostnadskalkyle!$B$15,($J19*TiltakstyperKostnadskalkyle!F$15)/100,
"0")))))))))))</f>
        <v>81252</v>
      </c>
      <c r="N19" s="18">
        <f>IF($F19=TiltakstyperKostnadskalkyle!$B$5,($J19*TiltakstyperKostnadskalkyle!G$5)/100,
IF($F19=TiltakstyperKostnadskalkyle!$B$6,($J19*TiltakstyperKostnadskalkyle!G$6)/100,
IF($F19=TiltakstyperKostnadskalkyle!$B$7,($J19*TiltakstyperKostnadskalkyle!G$7)/100,
IF($F19=TiltakstyperKostnadskalkyle!$B$8,($J19*TiltakstyperKostnadskalkyle!G$8)/100,
IF($F19=TiltakstyperKostnadskalkyle!$B$9,($J19*TiltakstyperKostnadskalkyle!G$9)/100,
IF($F19=TiltakstyperKostnadskalkyle!$B$10,($J19*TiltakstyperKostnadskalkyle!G$10)/100,
IF($F19=TiltakstyperKostnadskalkyle!$B$11,($J19*TiltakstyperKostnadskalkyle!G$11)/100,
IF($F19=TiltakstyperKostnadskalkyle!$B$12,($J19*TiltakstyperKostnadskalkyle!G$12)/100,
IF($F19=TiltakstyperKostnadskalkyle!$B$13,($J19*TiltakstyperKostnadskalkyle!G$13)/100,
IF($F19=TiltakstyperKostnadskalkyle!$B$14,($J19*TiltakstyperKostnadskalkyle!G$14)/100,
IF($F19=TiltakstyperKostnadskalkyle!$B$15,($J19*TiltakstyperKostnadskalkyle!G$15)/100,
"0")))))))))))</f>
        <v>44688.6</v>
      </c>
      <c r="O19" s="18">
        <f>IF($F19=TiltakstyperKostnadskalkyle!$B$5,($J19*TiltakstyperKostnadskalkyle!H$5)/100,
IF($F19=TiltakstyperKostnadskalkyle!$B$6,($J19*TiltakstyperKostnadskalkyle!H$6)/100,
IF($F19=TiltakstyperKostnadskalkyle!$B$7,($J19*TiltakstyperKostnadskalkyle!H$7)/100,
IF($F19=TiltakstyperKostnadskalkyle!$B$8,($J19*TiltakstyperKostnadskalkyle!H$8)/100,
IF($F19=TiltakstyperKostnadskalkyle!$B$9,($J19*TiltakstyperKostnadskalkyle!H$9)/100,
IF($F19=TiltakstyperKostnadskalkyle!$B$10,($J19*TiltakstyperKostnadskalkyle!H$10)/100,
IF($F19=TiltakstyperKostnadskalkyle!$B$11,($J19*TiltakstyperKostnadskalkyle!H$11)/100,
IF($F19=TiltakstyperKostnadskalkyle!$B$12,($J19*TiltakstyperKostnadskalkyle!H$12)/100,
IF($F19=TiltakstyperKostnadskalkyle!$B$13,($J19*TiltakstyperKostnadskalkyle!H$13)/100,
IF($F19=TiltakstyperKostnadskalkyle!$B$14,($J19*TiltakstyperKostnadskalkyle!H$14)/100,
IF($F19=TiltakstyperKostnadskalkyle!$B$15,($J19*TiltakstyperKostnadskalkyle!H$15)/100,
"0")))))))))))</f>
        <v>12187.8</v>
      </c>
      <c r="P19" s="18">
        <f>IF($F19=TiltakstyperKostnadskalkyle!$B$5,($J19*TiltakstyperKostnadskalkyle!I$5)/100,
IF($F19=TiltakstyperKostnadskalkyle!$B$6,($J19*TiltakstyperKostnadskalkyle!I$6)/100,
IF($F19=TiltakstyperKostnadskalkyle!$B$7,($J19*TiltakstyperKostnadskalkyle!I$7)/100,
IF($F19=TiltakstyperKostnadskalkyle!$B$8,($J19*TiltakstyperKostnadskalkyle!I$8)/100,
IF($F19=TiltakstyperKostnadskalkyle!$B$9,($J19*TiltakstyperKostnadskalkyle!I$9)/100,
IF($F19=TiltakstyperKostnadskalkyle!$B$10,($J19*TiltakstyperKostnadskalkyle!I$10)/100,
IF($F19=TiltakstyperKostnadskalkyle!$B$11,($J19*TiltakstyperKostnadskalkyle!I$11)/100,
IF($F19=TiltakstyperKostnadskalkyle!$B$12,($J19*TiltakstyperKostnadskalkyle!I$12)/100,
IF($F19=TiltakstyperKostnadskalkyle!$B$13,($J19*TiltakstyperKostnadskalkyle!I$13)/100,
IF($F19=TiltakstyperKostnadskalkyle!$B$14,($J19*TiltakstyperKostnadskalkyle!I$14)/100,
IF($F19=TiltakstyperKostnadskalkyle!$B$15,($J19*TiltakstyperKostnadskalkyle!I$15)/100,
"0")))))))))))</f>
        <v>243756</v>
      </c>
      <c r="Q19" s="18">
        <f t="shared" si="1"/>
        <v>4062.6</v>
      </c>
      <c r="R19" s="18">
        <f>IF($F19=TiltakstyperKostnadskalkyle!$B$5,($J19*TiltakstyperKostnadskalkyle!K$5)/100,
IF($F19=TiltakstyperKostnadskalkyle!$B$6,($J19*TiltakstyperKostnadskalkyle!K$6)/100,
IF($F19=TiltakstyperKostnadskalkyle!$B$8,($J19*TiltakstyperKostnadskalkyle!K$8)/100,
IF($F19=TiltakstyperKostnadskalkyle!$B$9,($J19*TiltakstyperKostnadskalkyle!K$9)/100,
IF($F19=TiltakstyperKostnadskalkyle!$B$10,($J19*TiltakstyperKostnadskalkyle!K$10)/100,
IF($F19=TiltakstyperKostnadskalkyle!$B$11,($J19*TiltakstyperKostnadskalkyle!K$11)/100,
IF($F19=TiltakstyperKostnadskalkyle!$B$12,($J19*TiltakstyperKostnadskalkyle!K$12)/100,
IF($F19=TiltakstyperKostnadskalkyle!$B$13,($J19*TiltakstyperKostnadskalkyle!K$13)/100,
IF($F19=TiltakstyperKostnadskalkyle!$B$14,($J19*TiltakstyperKostnadskalkyle!K$14)/100,
"0")))))))))</f>
        <v>6093.9</v>
      </c>
      <c r="S19" s="18"/>
      <c r="T19" s="18">
        <f>IF($F19=TiltakstyperKostnadskalkyle!$B$5,($J19*TiltakstyperKostnadskalkyle!M$5)/100,
IF($F19=TiltakstyperKostnadskalkyle!$B$6,($J19*TiltakstyperKostnadskalkyle!M$6)/100,
IF($F19=TiltakstyperKostnadskalkyle!$B$7,($J19*TiltakstyperKostnadskalkyle!M$7)/100,
IF($F19=TiltakstyperKostnadskalkyle!$B$8,($J19*TiltakstyperKostnadskalkyle!M$8)/100,
IF($F19=TiltakstyperKostnadskalkyle!$B$9,($J19*TiltakstyperKostnadskalkyle!M$9)/100,
IF($F19=TiltakstyperKostnadskalkyle!$B$10,($J19*TiltakstyperKostnadskalkyle!M$10)/100,
IF($F19=TiltakstyperKostnadskalkyle!$B$11,($J19*TiltakstyperKostnadskalkyle!M$11)/100,
IF($F19=TiltakstyperKostnadskalkyle!$B$12,($J19*TiltakstyperKostnadskalkyle!M$12)/100,
IF($F19=TiltakstyperKostnadskalkyle!$B$13,($J19*TiltakstyperKostnadskalkyle!M$13)/100,
IF($F19=TiltakstyperKostnadskalkyle!$B$14,($J19*TiltakstyperKostnadskalkyle!M$14)/100,
IF($F19=TiltakstyperKostnadskalkyle!$B$15,($J19*TiltakstyperKostnadskalkyle!M$15)/100,
"0")))))))))))</f>
        <v>0</v>
      </c>
      <c r="U19" s="32"/>
      <c r="V19" s="32"/>
      <c r="W19" s="18">
        <f>IF($F19=TiltakstyperKostnadskalkyle!$B$5,($J19*TiltakstyperKostnadskalkyle!P$5)/100,
IF($F19=TiltakstyperKostnadskalkyle!$B$6,($J19*TiltakstyperKostnadskalkyle!P$6)/100,
IF($F19=TiltakstyperKostnadskalkyle!$B$7,($J19*TiltakstyperKostnadskalkyle!P$7)/100,
IF($F19=TiltakstyperKostnadskalkyle!$B$8,($J19*TiltakstyperKostnadskalkyle!P$8)/100,
IF($F19=TiltakstyperKostnadskalkyle!$B$9,($J19*TiltakstyperKostnadskalkyle!P$9)/100,
IF($F19=TiltakstyperKostnadskalkyle!$B$10,($J19*TiltakstyperKostnadskalkyle!P$10)/100,
IF($F19=TiltakstyperKostnadskalkyle!$B$11,($J19*TiltakstyperKostnadskalkyle!P$11)/100,
IF($F19=TiltakstyperKostnadskalkyle!$B$12,($J19*TiltakstyperKostnadskalkyle!P$12)/100,
IF($F19=TiltakstyperKostnadskalkyle!$B$13,($J19*TiltakstyperKostnadskalkyle!P$13)/100,
IF($F19=TiltakstyperKostnadskalkyle!$B$14,($J19*TiltakstyperKostnadskalkyle!P$14)/100,
IF($F19=TiltakstyperKostnadskalkyle!$B$15,($J19*TiltakstyperKostnadskalkyle!P$15)/100,
"0")))))))))))</f>
        <v>0</v>
      </c>
      <c r="Y19" s="151"/>
    </row>
    <row r="20" spans="2:25" ht="14.45" customHeight="1" x14ac:dyDescent="0.25">
      <c r="B20" s="20" t="s">
        <v>25</v>
      </c>
      <c r="C20" s="21" t="s">
        <v>26</v>
      </c>
      <c r="D20" s="22" t="s">
        <v>36</v>
      </c>
      <c r="E20" s="22" t="s">
        <v>34</v>
      </c>
      <c r="F20" s="39" t="s">
        <v>37</v>
      </c>
      <c r="G20" s="22">
        <v>2025</v>
      </c>
      <c r="H20" s="108">
        <v>326</v>
      </c>
      <c r="I20" s="27" t="s">
        <v>30</v>
      </c>
      <c r="J20" s="18">
        <f>IF(F20=TiltakstyperKostnadskalkyle!$B$5,TiltakstyperKostnadskalkyle!$R$5*Handlingsplan!H20,
IF(F20=TiltakstyperKostnadskalkyle!$B$6,TiltakstyperKostnadskalkyle!$R$6*Handlingsplan!H20,
IF(F20=TiltakstyperKostnadskalkyle!$B$7,TiltakstyperKostnadskalkyle!$R$7*Handlingsplan!H20,
IF(F20=TiltakstyperKostnadskalkyle!$B$8,TiltakstyperKostnadskalkyle!$R$8*Handlingsplan!H20,
IF(F20=TiltakstyperKostnadskalkyle!$B$9,TiltakstyperKostnadskalkyle!$R$9*Handlingsplan!H20,
IF(F20=TiltakstyperKostnadskalkyle!$B$10,TiltakstyperKostnadskalkyle!$R$10*Handlingsplan!H20,
IF(F20=TiltakstyperKostnadskalkyle!$B$11,TiltakstyperKostnadskalkyle!$R$11*Handlingsplan!H20,
IF(F20=TiltakstyperKostnadskalkyle!$B$12,TiltakstyperKostnadskalkyle!$R$12*Handlingsplan!H20,
IF(F20=TiltakstyperKostnadskalkyle!$B$13,TiltakstyperKostnadskalkyle!$R$13*Handlingsplan!H20,
IF(F20=TiltakstyperKostnadskalkyle!$B$14,TiltakstyperKostnadskalkyle!$R$14*Handlingsplan!H20,
IF(F20=TiltakstyperKostnadskalkyle!$B$15,TiltakstyperKostnadskalkyle!$R$15*Handlingsplan!H20,
0)))))))))))</f>
        <v>361860</v>
      </c>
      <c r="K20" s="18">
        <f>IF($F20=TiltakstyperKostnadskalkyle!$B$5,($J20*TiltakstyperKostnadskalkyle!D$5)/100,
IF($F20=TiltakstyperKostnadskalkyle!$B$6,($J20*TiltakstyperKostnadskalkyle!D$6)/100,
IF($F20=TiltakstyperKostnadskalkyle!$B$7,($J20*TiltakstyperKostnadskalkyle!D$7)/100,
IF($F20=TiltakstyperKostnadskalkyle!$B$8,($J20*TiltakstyperKostnadskalkyle!D$8)/100,
IF($F20=TiltakstyperKostnadskalkyle!$B$9,($J20*TiltakstyperKostnadskalkyle!D$9)/100,
IF($F20=TiltakstyperKostnadskalkyle!$B$10,($J20*TiltakstyperKostnadskalkyle!D$10)/100,
IF($F20=TiltakstyperKostnadskalkyle!$B$11,($J20*TiltakstyperKostnadskalkyle!D$11)/100,
IF($F20=TiltakstyperKostnadskalkyle!$B$12,($J20*TiltakstyperKostnadskalkyle!D$12)/100,
IF($F20=TiltakstyperKostnadskalkyle!$B$13,($J20*TiltakstyperKostnadskalkyle!D$13)/100,
IF($F20=TiltakstyperKostnadskalkyle!$B$14,($J20*TiltakstyperKostnadskalkyle!D$14)/100,
IF($F20=TiltakstyperKostnadskalkyle!$B$15,($J20*TiltakstyperKostnadskalkyle!D$15)/100,
"0")))))))))))</f>
        <v>5427.9</v>
      </c>
      <c r="L20" s="18">
        <f>IF($F20=TiltakstyperKostnadskalkyle!$B$5,($J20*TiltakstyperKostnadskalkyle!E$5)/100,
IF($F20=TiltakstyperKostnadskalkyle!$B$6,($J20*TiltakstyperKostnadskalkyle!E$6)/100,
IF($F20=TiltakstyperKostnadskalkyle!$B$7,($J20*TiltakstyperKostnadskalkyle!E$7)/100,
IF($F20=TiltakstyperKostnadskalkyle!$B$8,($J20*TiltakstyperKostnadskalkyle!E$8)/100,
IF($F20=TiltakstyperKostnadskalkyle!$B$9,($J20*TiltakstyperKostnadskalkyle!E$9)/100,
IF($F20=TiltakstyperKostnadskalkyle!$B$10,($J20*TiltakstyperKostnadskalkyle!E$10)/100,
IF($F20=TiltakstyperKostnadskalkyle!$B$11,($J20*TiltakstyperKostnadskalkyle!E$11)/100,
IF($F20=TiltakstyperKostnadskalkyle!$B$12,($J20*TiltakstyperKostnadskalkyle!E$12)/100,
IF($F20=TiltakstyperKostnadskalkyle!$B$13,($J20*TiltakstyperKostnadskalkyle!E$13)/100,
IF($F20=TiltakstyperKostnadskalkyle!$B$14,($J20*TiltakstyperKostnadskalkyle!E$14)/100,
IF($F20=TiltakstyperKostnadskalkyle!$B$15,($J20*TiltakstyperKostnadskalkyle!E$15)/100,
"0")))))))))))</f>
        <v>10855.8</v>
      </c>
      <c r="M20" s="18">
        <f>IF($F20=TiltakstyperKostnadskalkyle!$B$5,($J20*TiltakstyperKostnadskalkyle!F$5)/100,
IF($F20=TiltakstyperKostnadskalkyle!$B$6,($J20*TiltakstyperKostnadskalkyle!F$6)/100,
IF($F20=TiltakstyperKostnadskalkyle!$B$7,($J20*TiltakstyperKostnadskalkyle!F$7)/100,
IF($F20=TiltakstyperKostnadskalkyle!$B$8,($J20*TiltakstyperKostnadskalkyle!F$8)/100,
IF($F20=TiltakstyperKostnadskalkyle!$B$9,($J20*TiltakstyperKostnadskalkyle!F$9)/100,
IF($F20=TiltakstyperKostnadskalkyle!$B$10,($J20*TiltakstyperKostnadskalkyle!F$10)/100,
IF($F20=TiltakstyperKostnadskalkyle!$B$11,($J20*TiltakstyperKostnadskalkyle!F$11)/100,
IF($F20=TiltakstyperKostnadskalkyle!$B$12,($J20*TiltakstyperKostnadskalkyle!F$12)/100,
IF($F20=TiltakstyperKostnadskalkyle!$B$13,($J20*TiltakstyperKostnadskalkyle!F$13)/100,
IF($F20=TiltakstyperKostnadskalkyle!$B$14,($J20*TiltakstyperKostnadskalkyle!F$14)/100,
IF($F20=TiltakstyperKostnadskalkyle!$B$15,($J20*TiltakstyperKostnadskalkyle!F$15)/100,
"0")))))))))))</f>
        <v>72372</v>
      </c>
      <c r="N20" s="18">
        <f>IF($F20=TiltakstyperKostnadskalkyle!$B$5,($J20*TiltakstyperKostnadskalkyle!G$5)/100,
IF($F20=TiltakstyperKostnadskalkyle!$B$6,($J20*TiltakstyperKostnadskalkyle!G$6)/100,
IF($F20=TiltakstyperKostnadskalkyle!$B$7,($J20*TiltakstyperKostnadskalkyle!G$7)/100,
IF($F20=TiltakstyperKostnadskalkyle!$B$8,($J20*TiltakstyperKostnadskalkyle!G$8)/100,
IF($F20=TiltakstyperKostnadskalkyle!$B$9,($J20*TiltakstyperKostnadskalkyle!G$9)/100,
IF($F20=TiltakstyperKostnadskalkyle!$B$10,($J20*TiltakstyperKostnadskalkyle!G$10)/100,
IF($F20=TiltakstyperKostnadskalkyle!$B$11,($J20*TiltakstyperKostnadskalkyle!G$11)/100,
IF($F20=TiltakstyperKostnadskalkyle!$B$12,($J20*TiltakstyperKostnadskalkyle!G$12)/100,
IF($F20=TiltakstyperKostnadskalkyle!$B$13,($J20*TiltakstyperKostnadskalkyle!G$13)/100,
IF($F20=TiltakstyperKostnadskalkyle!$B$14,($J20*TiltakstyperKostnadskalkyle!G$14)/100,
IF($F20=TiltakstyperKostnadskalkyle!$B$15,($J20*TiltakstyperKostnadskalkyle!G$15)/100,
"0")))))))))))</f>
        <v>39804.6</v>
      </c>
      <c r="O20" s="18">
        <f>IF($F20=TiltakstyperKostnadskalkyle!$B$5,($J20*TiltakstyperKostnadskalkyle!H$5)/100,
IF($F20=TiltakstyperKostnadskalkyle!$B$6,($J20*TiltakstyperKostnadskalkyle!H$6)/100,
IF($F20=TiltakstyperKostnadskalkyle!$B$7,($J20*TiltakstyperKostnadskalkyle!H$7)/100,
IF($F20=TiltakstyperKostnadskalkyle!$B$8,($J20*TiltakstyperKostnadskalkyle!H$8)/100,
IF($F20=TiltakstyperKostnadskalkyle!$B$9,($J20*TiltakstyperKostnadskalkyle!H$9)/100,
IF($F20=TiltakstyperKostnadskalkyle!$B$10,($J20*TiltakstyperKostnadskalkyle!H$10)/100,
IF($F20=TiltakstyperKostnadskalkyle!$B$11,($J20*TiltakstyperKostnadskalkyle!H$11)/100,
IF($F20=TiltakstyperKostnadskalkyle!$B$12,($J20*TiltakstyperKostnadskalkyle!H$12)/100,
IF($F20=TiltakstyperKostnadskalkyle!$B$13,($J20*TiltakstyperKostnadskalkyle!H$13)/100,
IF($F20=TiltakstyperKostnadskalkyle!$B$14,($J20*TiltakstyperKostnadskalkyle!H$14)/100,
IF($F20=TiltakstyperKostnadskalkyle!$B$15,($J20*TiltakstyperKostnadskalkyle!H$15)/100,
"0")))))))))))</f>
        <v>10855.8</v>
      </c>
      <c r="P20" s="18">
        <f>IF($F20=TiltakstyperKostnadskalkyle!$B$5,($J20*TiltakstyperKostnadskalkyle!I$5)/100,
IF($F20=TiltakstyperKostnadskalkyle!$B$6,($J20*TiltakstyperKostnadskalkyle!I$6)/100,
IF($F20=TiltakstyperKostnadskalkyle!$B$7,($J20*TiltakstyperKostnadskalkyle!I$7)/100,
IF($F20=TiltakstyperKostnadskalkyle!$B$8,($J20*TiltakstyperKostnadskalkyle!I$8)/100,
IF($F20=TiltakstyperKostnadskalkyle!$B$9,($J20*TiltakstyperKostnadskalkyle!I$9)/100,
IF($F20=TiltakstyperKostnadskalkyle!$B$10,($J20*TiltakstyperKostnadskalkyle!I$10)/100,
IF($F20=TiltakstyperKostnadskalkyle!$B$11,($J20*TiltakstyperKostnadskalkyle!I$11)/100,
IF($F20=TiltakstyperKostnadskalkyle!$B$12,($J20*TiltakstyperKostnadskalkyle!I$12)/100,
IF($F20=TiltakstyperKostnadskalkyle!$B$13,($J20*TiltakstyperKostnadskalkyle!I$13)/100,
IF($F20=TiltakstyperKostnadskalkyle!$B$14,($J20*TiltakstyperKostnadskalkyle!I$14)/100,
IF($F20=TiltakstyperKostnadskalkyle!$B$15,($J20*TiltakstyperKostnadskalkyle!I$15)/100,
"0")))))))))))</f>
        <v>217116</v>
      </c>
      <c r="Q20" s="18">
        <f t="shared" si="1"/>
        <v>3618.6</v>
      </c>
      <c r="R20" s="18">
        <f>IF($F20=TiltakstyperKostnadskalkyle!$B$5,($J20*TiltakstyperKostnadskalkyle!K$5)/100,
IF($F20=TiltakstyperKostnadskalkyle!$B$6,($J20*TiltakstyperKostnadskalkyle!K$6)/100,
IF($F20=TiltakstyperKostnadskalkyle!$B$8,($J20*TiltakstyperKostnadskalkyle!K$8)/100,
IF($F20=TiltakstyperKostnadskalkyle!$B$9,($J20*TiltakstyperKostnadskalkyle!K$9)/100,
IF($F20=TiltakstyperKostnadskalkyle!$B$10,($J20*TiltakstyperKostnadskalkyle!K$10)/100,
IF($F20=TiltakstyperKostnadskalkyle!$B$11,($J20*TiltakstyperKostnadskalkyle!K$11)/100,
IF($F20=TiltakstyperKostnadskalkyle!$B$12,($J20*TiltakstyperKostnadskalkyle!K$12)/100,
IF($F20=TiltakstyperKostnadskalkyle!$B$13,($J20*TiltakstyperKostnadskalkyle!K$13)/100,
IF($F20=TiltakstyperKostnadskalkyle!$B$14,($J20*TiltakstyperKostnadskalkyle!K$14)/100,
"0")))))))))</f>
        <v>5427.9</v>
      </c>
      <c r="S20" s="18"/>
      <c r="T20" s="18">
        <f>IF($F20=TiltakstyperKostnadskalkyle!$B$5,($J20*TiltakstyperKostnadskalkyle!M$5)/100,
IF($F20=TiltakstyperKostnadskalkyle!$B$6,($J20*TiltakstyperKostnadskalkyle!M$6)/100,
IF($F20=TiltakstyperKostnadskalkyle!$B$7,($J20*TiltakstyperKostnadskalkyle!M$7)/100,
IF($F20=TiltakstyperKostnadskalkyle!$B$8,($J20*TiltakstyperKostnadskalkyle!M$8)/100,
IF($F20=TiltakstyperKostnadskalkyle!$B$9,($J20*TiltakstyperKostnadskalkyle!M$9)/100,
IF($F20=TiltakstyperKostnadskalkyle!$B$10,($J20*TiltakstyperKostnadskalkyle!M$10)/100,
IF($F20=TiltakstyperKostnadskalkyle!$B$11,($J20*TiltakstyperKostnadskalkyle!M$11)/100,
IF($F20=TiltakstyperKostnadskalkyle!$B$12,($J20*TiltakstyperKostnadskalkyle!M$12)/100,
IF($F20=TiltakstyperKostnadskalkyle!$B$13,($J20*TiltakstyperKostnadskalkyle!M$13)/100,
IF($F20=TiltakstyperKostnadskalkyle!$B$14,($J20*TiltakstyperKostnadskalkyle!M$14)/100,
IF($F20=TiltakstyperKostnadskalkyle!$B$15,($J20*TiltakstyperKostnadskalkyle!M$15)/100,
"0")))))))))))</f>
        <v>0</v>
      </c>
      <c r="U20" s="32"/>
      <c r="V20" s="32"/>
      <c r="W20" s="18">
        <f>IF($F20=TiltakstyperKostnadskalkyle!$B$5,($J20*TiltakstyperKostnadskalkyle!P$5)/100,
IF($F20=TiltakstyperKostnadskalkyle!$B$6,($J20*TiltakstyperKostnadskalkyle!P$6)/100,
IF($F20=TiltakstyperKostnadskalkyle!$B$7,($J20*TiltakstyperKostnadskalkyle!P$7)/100,
IF($F20=TiltakstyperKostnadskalkyle!$B$8,($J20*TiltakstyperKostnadskalkyle!P$8)/100,
IF($F20=TiltakstyperKostnadskalkyle!$B$9,($J20*TiltakstyperKostnadskalkyle!P$9)/100,
IF($F20=TiltakstyperKostnadskalkyle!$B$10,($J20*TiltakstyperKostnadskalkyle!P$10)/100,
IF($F20=TiltakstyperKostnadskalkyle!$B$11,($J20*TiltakstyperKostnadskalkyle!P$11)/100,
IF($F20=TiltakstyperKostnadskalkyle!$B$12,($J20*TiltakstyperKostnadskalkyle!P$12)/100,
IF($F20=TiltakstyperKostnadskalkyle!$B$13,($J20*TiltakstyperKostnadskalkyle!P$13)/100,
IF($F20=TiltakstyperKostnadskalkyle!$B$14,($J20*TiltakstyperKostnadskalkyle!P$14)/100,
IF($F20=TiltakstyperKostnadskalkyle!$B$15,($J20*TiltakstyperKostnadskalkyle!P$15)/100,
"0")))))))))))</f>
        <v>0</v>
      </c>
      <c r="Y20" s="151"/>
    </row>
    <row r="21" spans="2:25" ht="14.45" customHeight="1" x14ac:dyDescent="0.25">
      <c r="B21" s="20" t="s">
        <v>25</v>
      </c>
      <c r="C21" s="21" t="s">
        <v>26</v>
      </c>
      <c r="D21" s="22" t="s">
        <v>36</v>
      </c>
      <c r="E21" s="21" t="s">
        <v>35</v>
      </c>
      <c r="F21" s="39" t="s">
        <v>37</v>
      </c>
      <c r="G21" s="22">
        <v>2025</v>
      </c>
      <c r="H21" s="108">
        <v>215</v>
      </c>
      <c r="I21" s="27" t="s">
        <v>30</v>
      </c>
      <c r="J21" s="18">
        <f>IF(F21=TiltakstyperKostnadskalkyle!$B$5,TiltakstyperKostnadskalkyle!$R$5*Handlingsplan!H21,
IF(F21=TiltakstyperKostnadskalkyle!$B$6,TiltakstyperKostnadskalkyle!$R$6*Handlingsplan!H21,
IF(F21=TiltakstyperKostnadskalkyle!$B$7,TiltakstyperKostnadskalkyle!$R$7*Handlingsplan!H21,
IF(F21=TiltakstyperKostnadskalkyle!$B$8,TiltakstyperKostnadskalkyle!$R$8*Handlingsplan!H21,
IF(F21=TiltakstyperKostnadskalkyle!$B$9,TiltakstyperKostnadskalkyle!$R$9*Handlingsplan!H21,
IF(F21=TiltakstyperKostnadskalkyle!$B$10,TiltakstyperKostnadskalkyle!$R$10*Handlingsplan!H21,
IF(F21=TiltakstyperKostnadskalkyle!$B$11,TiltakstyperKostnadskalkyle!$R$11*Handlingsplan!H21,
IF(F21=TiltakstyperKostnadskalkyle!$B$12,TiltakstyperKostnadskalkyle!$R$12*Handlingsplan!H21,
IF(F21=TiltakstyperKostnadskalkyle!$B$13,TiltakstyperKostnadskalkyle!$R$13*Handlingsplan!H21,
IF(F21=TiltakstyperKostnadskalkyle!$B$14,TiltakstyperKostnadskalkyle!$R$14*Handlingsplan!H21,
IF(F21=TiltakstyperKostnadskalkyle!$B$15,TiltakstyperKostnadskalkyle!$R$15*Handlingsplan!H21,
0)))))))))))</f>
        <v>238650</v>
      </c>
      <c r="K21" s="18">
        <f>IF($F21=TiltakstyperKostnadskalkyle!$B$5,($J21*TiltakstyperKostnadskalkyle!D$5)/100,
IF($F21=TiltakstyperKostnadskalkyle!$B$6,($J21*TiltakstyperKostnadskalkyle!D$6)/100,
IF($F21=TiltakstyperKostnadskalkyle!$B$7,($J21*TiltakstyperKostnadskalkyle!D$7)/100,
IF($F21=TiltakstyperKostnadskalkyle!$B$8,($J21*TiltakstyperKostnadskalkyle!D$8)/100,
IF($F21=TiltakstyperKostnadskalkyle!$B$9,($J21*TiltakstyperKostnadskalkyle!D$9)/100,
IF($F21=TiltakstyperKostnadskalkyle!$B$10,($J21*TiltakstyperKostnadskalkyle!D$10)/100,
IF($F21=TiltakstyperKostnadskalkyle!$B$11,($J21*TiltakstyperKostnadskalkyle!D$11)/100,
IF($F21=TiltakstyperKostnadskalkyle!$B$12,($J21*TiltakstyperKostnadskalkyle!D$12)/100,
IF($F21=TiltakstyperKostnadskalkyle!$B$13,($J21*TiltakstyperKostnadskalkyle!D$13)/100,
IF($F21=TiltakstyperKostnadskalkyle!$B$14,($J21*TiltakstyperKostnadskalkyle!D$14)/100,
IF($F21=TiltakstyperKostnadskalkyle!$B$15,($J21*TiltakstyperKostnadskalkyle!D$15)/100,
"0")))))))))))</f>
        <v>3579.75</v>
      </c>
      <c r="L21" s="18">
        <f>IF($F21=TiltakstyperKostnadskalkyle!$B$5,($J21*TiltakstyperKostnadskalkyle!E$5)/100,
IF($F21=TiltakstyperKostnadskalkyle!$B$6,($J21*TiltakstyperKostnadskalkyle!E$6)/100,
IF($F21=TiltakstyperKostnadskalkyle!$B$7,($J21*TiltakstyperKostnadskalkyle!E$7)/100,
IF($F21=TiltakstyperKostnadskalkyle!$B$8,($J21*TiltakstyperKostnadskalkyle!E$8)/100,
IF($F21=TiltakstyperKostnadskalkyle!$B$9,($J21*TiltakstyperKostnadskalkyle!E$9)/100,
IF($F21=TiltakstyperKostnadskalkyle!$B$10,($J21*TiltakstyperKostnadskalkyle!E$10)/100,
IF($F21=TiltakstyperKostnadskalkyle!$B$11,($J21*TiltakstyperKostnadskalkyle!E$11)/100,
IF($F21=TiltakstyperKostnadskalkyle!$B$12,($J21*TiltakstyperKostnadskalkyle!E$12)/100,
IF($F21=TiltakstyperKostnadskalkyle!$B$13,($J21*TiltakstyperKostnadskalkyle!E$13)/100,
IF($F21=TiltakstyperKostnadskalkyle!$B$14,($J21*TiltakstyperKostnadskalkyle!E$14)/100,
IF($F21=TiltakstyperKostnadskalkyle!$B$15,($J21*TiltakstyperKostnadskalkyle!E$15)/100,
"0")))))))))))</f>
        <v>7159.5</v>
      </c>
      <c r="M21" s="18">
        <f>IF($F21=TiltakstyperKostnadskalkyle!$B$5,($J21*TiltakstyperKostnadskalkyle!F$5)/100,
IF($F21=TiltakstyperKostnadskalkyle!$B$6,($J21*TiltakstyperKostnadskalkyle!F$6)/100,
IF($F21=TiltakstyperKostnadskalkyle!$B$7,($J21*TiltakstyperKostnadskalkyle!F$7)/100,
IF($F21=TiltakstyperKostnadskalkyle!$B$8,($J21*TiltakstyperKostnadskalkyle!F$8)/100,
IF($F21=TiltakstyperKostnadskalkyle!$B$9,($J21*TiltakstyperKostnadskalkyle!F$9)/100,
IF($F21=TiltakstyperKostnadskalkyle!$B$10,($J21*TiltakstyperKostnadskalkyle!F$10)/100,
IF($F21=TiltakstyperKostnadskalkyle!$B$11,($J21*TiltakstyperKostnadskalkyle!F$11)/100,
IF($F21=TiltakstyperKostnadskalkyle!$B$12,($J21*TiltakstyperKostnadskalkyle!F$12)/100,
IF($F21=TiltakstyperKostnadskalkyle!$B$13,($J21*TiltakstyperKostnadskalkyle!F$13)/100,
IF($F21=TiltakstyperKostnadskalkyle!$B$14,($J21*TiltakstyperKostnadskalkyle!F$14)/100,
IF($F21=TiltakstyperKostnadskalkyle!$B$15,($J21*TiltakstyperKostnadskalkyle!F$15)/100,
"0")))))))))))</f>
        <v>47730</v>
      </c>
      <c r="N21" s="18">
        <f>IF($F21=TiltakstyperKostnadskalkyle!$B$5,($J21*TiltakstyperKostnadskalkyle!G$5)/100,
IF($F21=TiltakstyperKostnadskalkyle!$B$6,($J21*TiltakstyperKostnadskalkyle!G$6)/100,
IF($F21=TiltakstyperKostnadskalkyle!$B$7,($J21*TiltakstyperKostnadskalkyle!G$7)/100,
IF($F21=TiltakstyperKostnadskalkyle!$B$8,($J21*TiltakstyperKostnadskalkyle!G$8)/100,
IF($F21=TiltakstyperKostnadskalkyle!$B$9,($J21*TiltakstyperKostnadskalkyle!G$9)/100,
IF($F21=TiltakstyperKostnadskalkyle!$B$10,($J21*TiltakstyperKostnadskalkyle!G$10)/100,
IF($F21=TiltakstyperKostnadskalkyle!$B$11,($J21*TiltakstyperKostnadskalkyle!G$11)/100,
IF($F21=TiltakstyperKostnadskalkyle!$B$12,($J21*TiltakstyperKostnadskalkyle!G$12)/100,
IF($F21=TiltakstyperKostnadskalkyle!$B$13,($J21*TiltakstyperKostnadskalkyle!G$13)/100,
IF($F21=TiltakstyperKostnadskalkyle!$B$14,($J21*TiltakstyperKostnadskalkyle!G$14)/100,
IF($F21=TiltakstyperKostnadskalkyle!$B$15,($J21*TiltakstyperKostnadskalkyle!G$15)/100,
"0")))))))))))</f>
        <v>26251.5</v>
      </c>
      <c r="O21" s="18">
        <f>IF($F21=TiltakstyperKostnadskalkyle!$B$5,($J21*TiltakstyperKostnadskalkyle!H$5)/100,
IF($F21=TiltakstyperKostnadskalkyle!$B$6,($J21*TiltakstyperKostnadskalkyle!H$6)/100,
IF($F21=TiltakstyperKostnadskalkyle!$B$7,($J21*TiltakstyperKostnadskalkyle!H$7)/100,
IF($F21=TiltakstyperKostnadskalkyle!$B$8,($J21*TiltakstyperKostnadskalkyle!H$8)/100,
IF($F21=TiltakstyperKostnadskalkyle!$B$9,($J21*TiltakstyperKostnadskalkyle!H$9)/100,
IF($F21=TiltakstyperKostnadskalkyle!$B$10,($J21*TiltakstyperKostnadskalkyle!H$10)/100,
IF($F21=TiltakstyperKostnadskalkyle!$B$11,($J21*TiltakstyperKostnadskalkyle!H$11)/100,
IF($F21=TiltakstyperKostnadskalkyle!$B$12,($J21*TiltakstyperKostnadskalkyle!H$12)/100,
IF($F21=TiltakstyperKostnadskalkyle!$B$13,($J21*TiltakstyperKostnadskalkyle!H$13)/100,
IF($F21=TiltakstyperKostnadskalkyle!$B$14,($J21*TiltakstyperKostnadskalkyle!H$14)/100,
IF($F21=TiltakstyperKostnadskalkyle!$B$15,($J21*TiltakstyperKostnadskalkyle!H$15)/100,
"0")))))))))))</f>
        <v>7159.5</v>
      </c>
      <c r="P21" s="18">
        <f>IF($F21=TiltakstyperKostnadskalkyle!$B$5,($J21*TiltakstyperKostnadskalkyle!I$5)/100,
IF($F21=TiltakstyperKostnadskalkyle!$B$6,($J21*TiltakstyperKostnadskalkyle!I$6)/100,
IF($F21=TiltakstyperKostnadskalkyle!$B$7,($J21*TiltakstyperKostnadskalkyle!I$7)/100,
IF($F21=TiltakstyperKostnadskalkyle!$B$8,($J21*TiltakstyperKostnadskalkyle!I$8)/100,
IF($F21=TiltakstyperKostnadskalkyle!$B$9,($J21*TiltakstyperKostnadskalkyle!I$9)/100,
IF($F21=TiltakstyperKostnadskalkyle!$B$10,($J21*TiltakstyperKostnadskalkyle!I$10)/100,
IF($F21=TiltakstyperKostnadskalkyle!$B$11,($J21*TiltakstyperKostnadskalkyle!I$11)/100,
IF($F21=TiltakstyperKostnadskalkyle!$B$12,($J21*TiltakstyperKostnadskalkyle!I$12)/100,
IF($F21=TiltakstyperKostnadskalkyle!$B$13,($J21*TiltakstyperKostnadskalkyle!I$13)/100,
IF($F21=TiltakstyperKostnadskalkyle!$B$14,($J21*TiltakstyperKostnadskalkyle!I$14)/100,
IF($F21=TiltakstyperKostnadskalkyle!$B$15,($J21*TiltakstyperKostnadskalkyle!I$15)/100,
"0")))))))))))</f>
        <v>143190</v>
      </c>
      <c r="Q21" s="18">
        <f t="shared" si="1"/>
        <v>2386.5</v>
      </c>
      <c r="R21" s="18">
        <f>IF($F21=TiltakstyperKostnadskalkyle!$B$5,($J21*TiltakstyperKostnadskalkyle!K$5)/100,
IF($F21=TiltakstyperKostnadskalkyle!$B$6,($J21*TiltakstyperKostnadskalkyle!K$6)/100,
IF($F21=TiltakstyperKostnadskalkyle!$B$8,($J21*TiltakstyperKostnadskalkyle!K$8)/100,
IF($F21=TiltakstyperKostnadskalkyle!$B$9,($J21*TiltakstyperKostnadskalkyle!K$9)/100,
IF($F21=TiltakstyperKostnadskalkyle!$B$10,($J21*TiltakstyperKostnadskalkyle!K$10)/100,
IF($F21=TiltakstyperKostnadskalkyle!$B$11,($J21*TiltakstyperKostnadskalkyle!K$11)/100,
IF($F21=TiltakstyperKostnadskalkyle!$B$12,($J21*TiltakstyperKostnadskalkyle!K$12)/100,
IF($F21=TiltakstyperKostnadskalkyle!$B$13,($J21*TiltakstyperKostnadskalkyle!K$13)/100,
IF($F21=TiltakstyperKostnadskalkyle!$B$14,($J21*TiltakstyperKostnadskalkyle!K$14)/100,
"0")))))))))</f>
        <v>3579.75</v>
      </c>
      <c r="S21" s="18"/>
      <c r="T21" s="18">
        <f>IF($F21=TiltakstyperKostnadskalkyle!$B$5,($J21*TiltakstyperKostnadskalkyle!M$5)/100,
IF($F21=TiltakstyperKostnadskalkyle!$B$6,($J21*TiltakstyperKostnadskalkyle!M$6)/100,
IF($F21=TiltakstyperKostnadskalkyle!$B$7,($J21*TiltakstyperKostnadskalkyle!M$7)/100,
IF($F21=TiltakstyperKostnadskalkyle!$B$8,($J21*TiltakstyperKostnadskalkyle!M$8)/100,
IF($F21=TiltakstyperKostnadskalkyle!$B$9,($J21*TiltakstyperKostnadskalkyle!M$9)/100,
IF($F21=TiltakstyperKostnadskalkyle!$B$10,($J21*TiltakstyperKostnadskalkyle!M$10)/100,
IF($F21=TiltakstyperKostnadskalkyle!$B$11,($J21*TiltakstyperKostnadskalkyle!M$11)/100,
IF($F21=TiltakstyperKostnadskalkyle!$B$12,($J21*TiltakstyperKostnadskalkyle!M$12)/100,
IF($F21=TiltakstyperKostnadskalkyle!$B$13,($J21*TiltakstyperKostnadskalkyle!M$13)/100,
IF($F21=TiltakstyperKostnadskalkyle!$B$14,($J21*TiltakstyperKostnadskalkyle!M$14)/100,
IF($F21=TiltakstyperKostnadskalkyle!$B$15,($J21*TiltakstyperKostnadskalkyle!M$15)/100,
"0")))))))))))</f>
        <v>0</v>
      </c>
      <c r="U21" s="32"/>
      <c r="V21" s="32"/>
      <c r="W21" s="18">
        <f>IF($F21=TiltakstyperKostnadskalkyle!$B$5,($J21*TiltakstyperKostnadskalkyle!P$5)/100,
IF($F21=TiltakstyperKostnadskalkyle!$B$6,($J21*TiltakstyperKostnadskalkyle!P$6)/100,
IF($F21=TiltakstyperKostnadskalkyle!$B$7,($J21*TiltakstyperKostnadskalkyle!P$7)/100,
IF($F21=TiltakstyperKostnadskalkyle!$B$8,($J21*TiltakstyperKostnadskalkyle!P$8)/100,
IF($F21=TiltakstyperKostnadskalkyle!$B$9,($J21*TiltakstyperKostnadskalkyle!P$9)/100,
IF($F21=TiltakstyperKostnadskalkyle!$B$10,($J21*TiltakstyperKostnadskalkyle!P$10)/100,
IF($F21=TiltakstyperKostnadskalkyle!$B$11,($J21*TiltakstyperKostnadskalkyle!P$11)/100,
IF($F21=TiltakstyperKostnadskalkyle!$B$12,($J21*TiltakstyperKostnadskalkyle!P$12)/100,
IF($F21=TiltakstyperKostnadskalkyle!$B$13,($J21*TiltakstyperKostnadskalkyle!P$13)/100,
IF($F21=TiltakstyperKostnadskalkyle!$B$14,($J21*TiltakstyperKostnadskalkyle!P$14)/100,
IF($F21=TiltakstyperKostnadskalkyle!$B$15,($J21*TiltakstyperKostnadskalkyle!P$15)/100,
"0")))))))))))</f>
        <v>0</v>
      </c>
      <c r="Y21" s="151"/>
    </row>
    <row r="22" spans="2:25" ht="14.45" customHeight="1" x14ac:dyDescent="0.25">
      <c r="B22" s="20" t="s">
        <v>25</v>
      </c>
      <c r="C22" s="21" t="s">
        <v>26</v>
      </c>
      <c r="D22" s="22" t="s">
        <v>38</v>
      </c>
      <c r="E22" s="22" t="s">
        <v>28</v>
      </c>
      <c r="F22" s="39" t="s">
        <v>39</v>
      </c>
      <c r="G22" s="22">
        <v>2027</v>
      </c>
      <c r="H22" s="108">
        <v>304</v>
      </c>
      <c r="I22" s="27" t="s">
        <v>30</v>
      </c>
      <c r="J22" s="18">
        <f>IF(F22=TiltakstyperKostnadskalkyle!$B$5,TiltakstyperKostnadskalkyle!$R$5*Handlingsplan!H22,
IF(F22=TiltakstyperKostnadskalkyle!$B$6,TiltakstyperKostnadskalkyle!$R$6*Handlingsplan!H22,
IF(F22=TiltakstyperKostnadskalkyle!$B$7,TiltakstyperKostnadskalkyle!$R$7*Handlingsplan!H22,
IF(F22=TiltakstyperKostnadskalkyle!$B$8,TiltakstyperKostnadskalkyle!$R$8*Handlingsplan!H22,
IF(F22=TiltakstyperKostnadskalkyle!$B$9,TiltakstyperKostnadskalkyle!$R$9*Handlingsplan!H22,
IF(F22=TiltakstyperKostnadskalkyle!$B$10,TiltakstyperKostnadskalkyle!$R$10*Handlingsplan!H22,
IF(F22=TiltakstyperKostnadskalkyle!$B$11,TiltakstyperKostnadskalkyle!$R$11*Handlingsplan!H22,
IF(F22=TiltakstyperKostnadskalkyle!$B$12,TiltakstyperKostnadskalkyle!$R$12*Handlingsplan!H22,
IF(F22=TiltakstyperKostnadskalkyle!$B$13,TiltakstyperKostnadskalkyle!$R$13*Handlingsplan!H22,
IF(F22=TiltakstyperKostnadskalkyle!$B$14,TiltakstyperKostnadskalkyle!$R$14*Handlingsplan!H22,
IF(F22=TiltakstyperKostnadskalkyle!$B$15,TiltakstyperKostnadskalkyle!$R$15*Handlingsplan!H22,
0)))))))))))</f>
        <v>1216000</v>
      </c>
      <c r="K22" s="18">
        <f>IF($F22=TiltakstyperKostnadskalkyle!$B$5,($J22*TiltakstyperKostnadskalkyle!D$5)/100,
IF($F22=TiltakstyperKostnadskalkyle!$B$6,($J22*TiltakstyperKostnadskalkyle!D$6)/100,
IF($F22=TiltakstyperKostnadskalkyle!$B$7,($J22*TiltakstyperKostnadskalkyle!D$7)/100,
IF($F22=TiltakstyperKostnadskalkyle!$B$8,($J22*TiltakstyperKostnadskalkyle!D$8)/100,
IF($F22=TiltakstyperKostnadskalkyle!$B$9,($J22*TiltakstyperKostnadskalkyle!D$9)/100,
IF($F22=TiltakstyperKostnadskalkyle!$B$10,($J22*TiltakstyperKostnadskalkyle!D$10)/100,
IF($F22=TiltakstyperKostnadskalkyle!$B$11,($J22*TiltakstyperKostnadskalkyle!D$11)/100,
IF($F22=TiltakstyperKostnadskalkyle!$B$12,($J22*TiltakstyperKostnadskalkyle!D$12)/100,
IF($F22=TiltakstyperKostnadskalkyle!$B$13,($J22*TiltakstyperKostnadskalkyle!D$13)/100,
IF($F22=TiltakstyperKostnadskalkyle!$B$14,($J22*TiltakstyperKostnadskalkyle!D$14)/100,
IF($F22=TiltakstyperKostnadskalkyle!$B$15,($J22*TiltakstyperKostnadskalkyle!D$15)/100,
"0")))))))))))</f>
        <v>97280</v>
      </c>
      <c r="L22" s="18">
        <f>IF($F22=TiltakstyperKostnadskalkyle!$B$5,($J22*TiltakstyperKostnadskalkyle!E$5)/100,
IF($F22=TiltakstyperKostnadskalkyle!$B$6,($J22*TiltakstyperKostnadskalkyle!E$6)/100,
IF($F22=TiltakstyperKostnadskalkyle!$B$7,($J22*TiltakstyperKostnadskalkyle!E$7)/100,
IF($F22=TiltakstyperKostnadskalkyle!$B$8,($J22*TiltakstyperKostnadskalkyle!E$8)/100,
IF($F22=TiltakstyperKostnadskalkyle!$B$9,($J22*TiltakstyperKostnadskalkyle!E$9)/100,
IF($F22=TiltakstyperKostnadskalkyle!$B$10,($J22*TiltakstyperKostnadskalkyle!E$10)/100,
IF($F22=TiltakstyperKostnadskalkyle!$B$11,($J22*TiltakstyperKostnadskalkyle!E$11)/100,
IF($F22=TiltakstyperKostnadskalkyle!$B$12,($J22*TiltakstyperKostnadskalkyle!E$12)/100,
IF($F22=TiltakstyperKostnadskalkyle!$B$13,($J22*TiltakstyperKostnadskalkyle!E$13)/100,
IF($F22=TiltakstyperKostnadskalkyle!$B$14,($J22*TiltakstyperKostnadskalkyle!E$14)/100,
IF($F22=TiltakstyperKostnadskalkyle!$B$15,($J22*TiltakstyperKostnadskalkyle!E$15)/100,
"0")))))))))))</f>
        <v>97280</v>
      </c>
      <c r="M22" s="18">
        <f>IF($F22=TiltakstyperKostnadskalkyle!$B$5,($J22*TiltakstyperKostnadskalkyle!F$5)/100,
IF($F22=TiltakstyperKostnadskalkyle!$B$6,($J22*TiltakstyperKostnadskalkyle!F$6)/100,
IF($F22=TiltakstyperKostnadskalkyle!$B$7,($J22*TiltakstyperKostnadskalkyle!F$7)/100,
IF($F22=TiltakstyperKostnadskalkyle!$B$8,($J22*TiltakstyperKostnadskalkyle!F$8)/100,
IF($F22=TiltakstyperKostnadskalkyle!$B$9,($J22*TiltakstyperKostnadskalkyle!F$9)/100,
IF($F22=TiltakstyperKostnadskalkyle!$B$10,($J22*TiltakstyperKostnadskalkyle!F$10)/100,
IF($F22=TiltakstyperKostnadskalkyle!$B$11,($J22*TiltakstyperKostnadskalkyle!F$11)/100,
IF($F22=TiltakstyperKostnadskalkyle!$B$12,($J22*TiltakstyperKostnadskalkyle!F$12)/100,
IF($F22=TiltakstyperKostnadskalkyle!$B$13,($J22*TiltakstyperKostnadskalkyle!F$13)/100,
IF($F22=TiltakstyperKostnadskalkyle!$B$14,($J22*TiltakstyperKostnadskalkyle!F$14)/100,
IF($F22=TiltakstyperKostnadskalkyle!$B$15,($J22*TiltakstyperKostnadskalkyle!F$15)/100,
"0")))))))))))</f>
        <v>510720</v>
      </c>
      <c r="N22" s="18">
        <f>IF($F22=TiltakstyperKostnadskalkyle!$B$5,($J22*TiltakstyperKostnadskalkyle!G$5)/100,
IF($F22=TiltakstyperKostnadskalkyle!$B$6,($J22*TiltakstyperKostnadskalkyle!G$6)/100,
IF($F22=TiltakstyperKostnadskalkyle!$B$7,($J22*TiltakstyperKostnadskalkyle!G$7)/100,
IF($F22=TiltakstyperKostnadskalkyle!$B$8,($J22*TiltakstyperKostnadskalkyle!G$8)/100,
IF($F22=TiltakstyperKostnadskalkyle!$B$9,($J22*TiltakstyperKostnadskalkyle!G$9)/100,
IF($F22=TiltakstyperKostnadskalkyle!$B$10,($J22*TiltakstyperKostnadskalkyle!G$10)/100,
IF($F22=TiltakstyperKostnadskalkyle!$B$11,($J22*TiltakstyperKostnadskalkyle!G$11)/100,
IF($F22=TiltakstyperKostnadskalkyle!$B$12,($J22*TiltakstyperKostnadskalkyle!G$12)/100,
IF($F22=TiltakstyperKostnadskalkyle!$B$13,($J22*TiltakstyperKostnadskalkyle!G$13)/100,
IF($F22=TiltakstyperKostnadskalkyle!$B$14,($J22*TiltakstyperKostnadskalkyle!G$14)/100,
IF($F22=TiltakstyperKostnadskalkyle!$B$15,($J22*TiltakstyperKostnadskalkyle!G$15)/100,
"0")))))))))))</f>
        <v>255360</v>
      </c>
      <c r="O22" s="18">
        <f>IF($F22=TiltakstyperKostnadskalkyle!$B$5,($J22*TiltakstyperKostnadskalkyle!H$5)/100,
IF($F22=TiltakstyperKostnadskalkyle!$B$6,($J22*TiltakstyperKostnadskalkyle!H$6)/100,
IF($F22=TiltakstyperKostnadskalkyle!$B$7,($J22*TiltakstyperKostnadskalkyle!H$7)/100,
IF($F22=TiltakstyperKostnadskalkyle!$B$8,($J22*TiltakstyperKostnadskalkyle!H$8)/100,
IF($F22=TiltakstyperKostnadskalkyle!$B$9,($J22*TiltakstyperKostnadskalkyle!H$9)/100,
IF($F22=TiltakstyperKostnadskalkyle!$B$10,($J22*TiltakstyperKostnadskalkyle!H$10)/100,
IF($F22=TiltakstyperKostnadskalkyle!$B$11,($J22*TiltakstyperKostnadskalkyle!H$11)/100,
IF($F22=TiltakstyperKostnadskalkyle!$B$12,($J22*TiltakstyperKostnadskalkyle!H$12)/100,
IF($F22=TiltakstyperKostnadskalkyle!$B$13,($J22*TiltakstyperKostnadskalkyle!H$13)/100,
IF($F22=TiltakstyperKostnadskalkyle!$B$14,($J22*TiltakstyperKostnadskalkyle!H$14)/100,
IF($F22=TiltakstyperKostnadskalkyle!$B$15,($J22*TiltakstyperKostnadskalkyle!H$15)/100,
"0")))))))))))</f>
        <v>97280</v>
      </c>
      <c r="P22" s="18">
        <f>IF($F22=TiltakstyperKostnadskalkyle!$B$5,($J22*TiltakstyperKostnadskalkyle!I$5)/100,
IF($F22=TiltakstyperKostnadskalkyle!$B$6,($J22*TiltakstyperKostnadskalkyle!I$6)/100,
IF($F22=TiltakstyperKostnadskalkyle!$B$7,($J22*TiltakstyperKostnadskalkyle!I$7)/100,
IF($F22=TiltakstyperKostnadskalkyle!$B$8,($J22*TiltakstyperKostnadskalkyle!I$8)/100,
IF($F22=TiltakstyperKostnadskalkyle!$B$9,($J22*TiltakstyperKostnadskalkyle!I$9)/100,
IF($F22=TiltakstyperKostnadskalkyle!$B$10,($J22*TiltakstyperKostnadskalkyle!I$10)/100,
IF($F22=TiltakstyperKostnadskalkyle!$B$11,($J22*TiltakstyperKostnadskalkyle!I$11)/100,
IF($F22=TiltakstyperKostnadskalkyle!$B$12,($J22*TiltakstyperKostnadskalkyle!I$12)/100,
IF($F22=TiltakstyperKostnadskalkyle!$B$13,($J22*TiltakstyperKostnadskalkyle!I$13)/100,
IF($F22=TiltakstyperKostnadskalkyle!$B$14,($J22*TiltakstyperKostnadskalkyle!I$14)/100,
IF($F22=TiltakstyperKostnadskalkyle!$B$15,($J22*TiltakstyperKostnadskalkyle!I$15)/100,
"0")))))))))))</f>
        <v>60800</v>
      </c>
      <c r="Q22" s="18">
        <f t="shared" si="1"/>
        <v>12160</v>
      </c>
      <c r="R22" s="18">
        <f>IF($F22=TiltakstyperKostnadskalkyle!$B$5,($J22*TiltakstyperKostnadskalkyle!K$5)/100,
IF($F22=TiltakstyperKostnadskalkyle!$B$6,($J22*TiltakstyperKostnadskalkyle!K$6)/100,
IF($F22=TiltakstyperKostnadskalkyle!$B$7,($J22*TiltakstyperKostnadskalkyle!K$7)/100,
IF($F22=TiltakstyperKostnadskalkyle!$B$8,($J22*TiltakstyperKostnadskalkyle!K$8)/100,
IF($F22=TiltakstyperKostnadskalkyle!$B$9,($J22*TiltakstyperKostnadskalkyle!K$9)/100,
IF($F22=TiltakstyperKostnadskalkyle!$B$10,($J22*TiltakstyperKostnadskalkyle!K$10)/100,
IF($F22=TiltakstyperKostnadskalkyle!$B$11,($J22*TiltakstyperKostnadskalkyle!K$11)/100,
IF($F22=TiltakstyperKostnadskalkyle!$B$12,($J22*TiltakstyperKostnadskalkyle!K$12)/100,
IF($F22=TiltakstyperKostnadskalkyle!$B$13,($J22*TiltakstyperKostnadskalkyle!K$13)/100,
IF($F22=TiltakstyperKostnadskalkyle!$B$14,($J22*TiltakstyperKostnadskalkyle!K$14)/100,
IF($F22=TiltakstyperKostnadskalkyle!$B$15,($J22*TiltakstyperKostnadskalkyle!K$15)/100,
"0")))))))))))</f>
        <v>97280</v>
      </c>
      <c r="S22" s="18"/>
      <c r="T22" s="18">
        <f>IF($F22=TiltakstyperKostnadskalkyle!$B$5,($J22*TiltakstyperKostnadskalkyle!M$5)/100,
IF($F22=TiltakstyperKostnadskalkyle!$B$6,($J22*TiltakstyperKostnadskalkyle!M$6)/100,
IF($F22=TiltakstyperKostnadskalkyle!$B$7,($J22*TiltakstyperKostnadskalkyle!M$7)/100,
IF($F22=TiltakstyperKostnadskalkyle!$B$8,($J22*TiltakstyperKostnadskalkyle!M$8)/100,
IF($F22=TiltakstyperKostnadskalkyle!$B$9,($J22*TiltakstyperKostnadskalkyle!M$9)/100,
IF($F22=TiltakstyperKostnadskalkyle!$B$10,($J22*TiltakstyperKostnadskalkyle!M$10)/100,
IF($F22=TiltakstyperKostnadskalkyle!$B$11,($J22*TiltakstyperKostnadskalkyle!M$11)/100,
IF($F22=TiltakstyperKostnadskalkyle!$B$12,($J22*TiltakstyperKostnadskalkyle!M$12)/100,
IF($F22=TiltakstyperKostnadskalkyle!$B$13,($J22*TiltakstyperKostnadskalkyle!M$13)/100,
IF($F22=TiltakstyperKostnadskalkyle!$B$14,($J22*TiltakstyperKostnadskalkyle!M$14)/100,
IF($F22=TiltakstyperKostnadskalkyle!$B$15,($J22*TiltakstyperKostnadskalkyle!M$15)/100,
"0")))))))))))</f>
        <v>0</v>
      </c>
      <c r="U22" s="32"/>
      <c r="V22" s="32"/>
      <c r="W22" s="18">
        <f>IF($F22=TiltakstyperKostnadskalkyle!$B$5,($J22*TiltakstyperKostnadskalkyle!P$5)/100,
IF($F22=TiltakstyperKostnadskalkyle!$B$6,($J22*TiltakstyperKostnadskalkyle!P$6)/100,
IF($F22=TiltakstyperKostnadskalkyle!$B$7,($J22*TiltakstyperKostnadskalkyle!P$7)/100,
IF($F22=TiltakstyperKostnadskalkyle!$B$8,($J22*TiltakstyperKostnadskalkyle!P$8)/100,
IF($F22=TiltakstyperKostnadskalkyle!$B$9,($J22*TiltakstyperKostnadskalkyle!P$9)/100,
IF($F22=TiltakstyperKostnadskalkyle!$B$10,($J22*TiltakstyperKostnadskalkyle!P$10)/100,
IF($F22=TiltakstyperKostnadskalkyle!$B$11,($J22*TiltakstyperKostnadskalkyle!P$11)/100,
IF($F22=TiltakstyperKostnadskalkyle!$B$12,($J22*TiltakstyperKostnadskalkyle!P$12)/100,
IF($F22=TiltakstyperKostnadskalkyle!$B$13,($J22*TiltakstyperKostnadskalkyle!P$13)/100,
IF($F22=TiltakstyperKostnadskalkyle!$B$14,($J22*TiltakstyperKostnadskalkyle!P$14)/100,
IF($F22=TiltakstyperKostnadskalkyle!$B$15,($J22*TiltakstyperKostnadskalkyle!P$15)/100,
"0")))))))))))</f>
        <v>0</v>
      </c>
      <c r="Y22" s="151">
        <f>4000*H22</f>
        <v>1216000</v>
      </c>
    </row>
    <row r="23" spans="2:25" ht="14.45" customHeight="1" x14ac:dyDescent="0.25">
      <c r="B23" s="20" t="s">
        <v>25</v>
      </c>
      <c r="C23" s="21" t="s">
        <v>26</v>
      </c>
      <c r="D23" s="22" t="s">
        <v>38</v>
      </c>
      <c r="E23" s="22" t="s">
        <v>31</v>
      </c>
      <c r="F23" s="39" t="s">
        <v>39</v>
      </c>
      <c r="G23" s="22">
        <v>2027</v>
      </c>
      <c r="H23" s="108">
        <v>195</v>
      </c>
      <c r="I23" s="27" t="s">
        <v>30</v>
      </c>
      <c r="J23" s="18">
        <f>IF(F23=TiltakstyperKostnadskalkyle!$B$5,TiltakstyperKostnadskalkyle!$R$5*Handlingsplan!H23,
IF(F23=TiltakstyperKostnadskalkyle!$B$6,TiltakstyperKostnadskalkyle!$R$6*Handlingsplan!H23,
IF(F23=TiltakstyperKostnadskalkyle!$B$7,TiltakstyperKostnadskalkyle!$R$7*Handlingsplan!H23,
IF(F23=TiltakstyperKostnadskalkyle!$B$8,TiltakstyperKostnadskalkyle!$R$8*Handlingsplan!H23,
IF(F23=TiltakstyperKostnadskalkyle!$B$9,TiltakstyperKostnadskalkyle!$R$9*Handlingsplan!H23,
IF(F23=TiltakstyperKostnadskalkyle!$B$10,TiltakstyperKostnadskalkyle!$R$10*Handlingsplan!H23,
IF(F23=TiltakstyperKostnadskalkyle!$B$11,TiltakstyperKostnadskalkyle!$R$11*Handlingsplan!H23,
IF(F23=TiltakstyperKostnadskalkyle!$B$12,TiltakstyperKostnadskalkyle!$R$12*Handlingsplan!H23,
IF(F23=TiltakstyperKostnadskalkyle!$B$13,TiltakstyperKostnadskalkyle!$R$13*Handlingsplan!H23,
IF(F23=TiltakstyperKostnadskalkyle!$B$14,TiltakstyperKostnadskalkyle!$R$14*Handlingsplan!H23,
IF(F23=TiltakstyperKostnadskalkyle!$B$15,TiltakstyperKostnadskalkyle!$R$15*Handlingsplan!H23,
0)))))))))))</f>
        <v>780000</v>
      </c>
      <c r="K23" s="18">
        <f>IF($F23=TiltakstyperKostnadskalkyle!$B$5,($J23*TiltakstyperKostnadskalkyle!D$5)/100,
IF($F23=TiltakstyperKostnadskalkyle!$B$6,($J23*TiltakstyperKostnadskalkyle!D$6)/100,
IF($F23=TiltakstyperKostnadskalkyle!$B$7,($J23*TiltakstyperKostnadskalkyle!D$7)/100,
IF($F23=TiltakstyperKostnadskalkyle!$B$8,($J23*TiltakstyperKostnadskalkyle!D$8)/100,
IF($F23=TiltakstyperKostnadskalkyle!$B$9,($J23*TiltakstyperKostnadskalkyle!D$9)/100,
IF($F23=TiltakstyperKostnadskalkyle!$B$10,($J23*TiltakstyperKostnadskalkyle!D$10)/100,
IF($F23=TiltakstyperKostnadskalkyle!$B$11,($J23*TiltakstyperKostnadskalkyle!D$11)/100,
IF($F23=TiltakstyperKostnadskalkyle!$B$12,($J23*TiltakstyperKostnadskalkyle!D$12)/100,
IF($F23=TiltakstyperKostnadskalkyle!$B$13,($J23*TiltakstyperKostnadskalkyle!D$13)/100,
IF($F23=TiltakstyperKostnadskalkyle!$B$14,($J23*TiltakstyperKostnadskalkyle!D$14)/100,
IF($F23=TiltakstyperKostnadskalkyle!$B$15,($J23*TiltakstyperKostnadskalkyle!D$15)/100,
"0")))))))))))</f>
        <v>62400</v>
      </c>
      <c r="L23" s="18">
        <f>IF($F23=TiltakstyperKostnadskalkyle!$B$5,($J23*TiltakstyperKostnadskalkyle!E$5)/100,
IF($F23=TiltakstyperKostnadskalkyle!$B$6,($J23*TiltakstyperKostnadskalkyle!E$6)/100,
IF($F23=TiltakstyperKostnadskalkyle!$B$7,($J23*TiltakstyperKostnadskalkyle!E$7)/100,
IF($F23=TiltakstyperKostnadskalkyle!$B$8,($J23*TiltakstyperKostnadskalkyle!E$8)/100,
IF($F23=TiltakstyperKostnadskalkyle!$B$9,($J23*TiltakstyperKostnadskalkyle!E$9)/100,
IF($F23=TiltakstyperKostnadskalkyle!$B$10,($J23*TiltakstyperKostnadskalkyle!E$10)/100,
IF($F23=TiltakstyperKostnadskalkyle!$B$11,($J23*TiltakstyperKostnadskalkyle!E$11)/100,
IF($F23=TiltakstyperKostnadskalkyle!$B$12,($J23*TiltakstyperKostnadskalkyle!E$12)/100,
IF($F23=TiltakstyperKostnadskalkyle!$B$13,($J23*TiltakstyperKostnadskalkyle!E$13)/100,
IF($F23=TiltakstyperKostnadskalkyle!$B$14,($J23*TiltakstyperKostnadskalkyle!E$14)/100,
IF($F23=TiltakstyperKostnadskalkyle!$B$15,($J23*TiltakstyperKostnadskalkyle!E$15)/100,
"0")))))))))))</f>
        <v>62400</v>
      </c>
      <c r="M23" s="18">
        <f>IF($F23=TiltakstyperKostnadskalkyle!$B$5,($J23*TiltakstyperKostnadskalkyle!F$5)/100,
IF($F23=TiltakstyperKostnadskalkyle!$B$6,($J23*TiltakstyperKostnadskalkyle!F$6)/100,
IF($F23=TiltakstyperKostnadskalkyle!$B$7,($J23*TiltakstyperKostnadskalkyle!F$7)/100,
IF($F23=TiltakstyperKostnadskalkyle!$B$8,($J23*TiltakstyperKostnadskalkyle!F$8)/100,
IF($F23=TiltakstyperKostnadskalkyle!$B$9,($J23*TiltakstyperKostnadskalkyle!F$9)/100,
IF($F23=TiltakstyperKostnadskalkyle!$B$10,($J23*TiltakstyperKostnadskalkyle!F$10)/100,
IF($F23=TiltakstyperKostnadskalkyle!$B$11,($J23*TiltakstyperKostnadskalkyle!F$11)/100,
IF($F23=TiltakstyperKostnadskalkyle!$B$12,($J23*TiltakstyperKostnadskalkyle!F$12)/100,
IF($F23=TiltakstyperKostnadskalkyle!$B$13,($J23*TiltakstyperKostnadskalkyle!F$13)/100,
IF($F23=TiltakstyperKostnadskalkyle!$B$14,($J23*TiltakstyperKostnadskalkyle!F$14)/100,
IF($F23=TiltakstyperKostnadskalkyle!$B$15,($J23*TiltakstyperKostnadskalkyle!F$15)/100,
"0")))))))))))</f>
        <v>327600</v>
      </c>
      <c r="N23" s="18">
        <f>IF($F23=TiltakstyperKostnadskalkyle!$B$5,($J23*TiltakstyperKostnadskalkyle!G$5)/100,
IF($F23=TiltakstyperKostnadskalkyle!$B$6,($J23*TiltakstyperKostnadskalkyle!G$6)/100,
IF($F23=TiltakstyperKostnadskalkyle!$B$7,($J23*TiltakstyperKostnadskalkyle!G$7)/100,
IF($F23=TiltakstyperKostnadskalkyle!$B$8,($J23*TiltakstyperKostnadskalkyle!G$8)/100,
IF($F23=TiltakstyperKostnadskalkyle!$B$9,($J23*TiltakstyperKostnadskalkyle!G$9)/100,
IF($F23=TiltakstyperKostnadskalkyle!$B$10,($J23*TiltakstyperKostnadskalkyle!G$10)/100,
IF($F23=TiltakstyperKostnadskalkyle!$B$11,($J23*TiltakstyperKostnadskalkyle!G$11)/100,
IF($F23=TiltakstyperKostnadskalkyle!$B$12,($J23*TiltakstyperKostnadskalkyle!G$12)/100,
IF($F23=TiltakstyperKostnadskalkyle!$B$13,($J23*TiltakstyperKostnadskalkyle!G$13)/100,
IF($F23=TiltakstyperKostnadskalkyle!$B$14,($J23*TiltakstyperKostnadskalkyle!G$14)/100,
IF($F23=TiltakstyperKostnadskalkyle!$B$15,($J23*TiltakstyperKostnadskalkyle!G$15)/100,
"0")))))))))))</f>
        <v>163800</v>
      </c>
      <c r="O23" s="18">
        <f>IF($F23=TiltakstyperKostnadskalkyle!$B$5,($J23*TiltakstyperKostnadskalkyle!H$5)/100,
IF($F23=TiltakstyperKostnadskalkyle!$B$6,($J23*TiltakstyperKostnadskalkyle!H$6)/100,
IF($F23=TiltakstyperKostnadskalkyle!$B$7,($J23*TiltakstyperKostnadskalkyle!H$7)/100,
IF($F23=TiltakstyperKostnadskalkyle!$B$8,($J23*TiltakstyperKostnadskalkyle!H$8)/100,
IF($F23=TiltakstyperKostnadskalkyle!$B$9,($J23*TiltakstyperKostnadskalkyle!H$9)/100,
IF($F23=TiltakstyperKostnadskalkyle!$B$10,($J23*TiltakstyperKostnadskalkyle!H$10)/100,
IF($F23=TiltakstyperKostnadskalkyle!$B$11,($J23*TiltakstyperKostnadskalkyle!H$11)/100,
IF($F23=TiltakstyperKostnadskalkyle!$B$12,($J23*TiltakstyperKostnadskalkyle!H$12)/100,
IF($F23=TiltakstyperKostnadskalkyle!$B$13,($J23*TiltakstyperKostnadskalkyle!H$13)/100,
IF($F23=TiltakstyperKostnadskalkyle!$B$14,($J23*TiltakstyperKostnadskalkyle!H$14)/100,
IF($F23=TiltakstyperKostnadskalkyle!$B$15,($J23*TiltakstyperKostnadskalkyle!H$15)/100,
"0")))))))))))</f>
        <v>62400</v>
      </c>
      <c r="P23" s="18">
        <f>IF($F23=TiltakstyperKostnadskalkyle!$B$5,($J23*TiltakstyperKostnadskalkyle!I$5)/100,
IF($F23=TiltakstyperKostnadskalkyle!$B$6,($J23*TiltakstyperKostnadskalkyle!I$6)/100,
IF($F23=TiltakstyperKostnadskalkyle!$B$7,($J23*TiltakstyperKostnadskalkyle!I$7)/100,
IF($F23=TiltakstyperKostnadskalkyle!$B$8,($J23*TiltakstyperKostnadskalkyle!I$8)/100,
IF($F23=TiltakstyperKostnadskalkyle!$B$9,($J23*TiltakstyperKostnadskalkyle!I$9)/100,
IF($F23=TiltakstyperKostnadskalkyle!$B$10,($J23*TiltakstyperKostnadskalkyle!I$10)/100,
IF($F23=TiltakstyperKostnadskalkyle!$B$11,($J23*TiltakstyperKostnadskalkyle!I$11)/100,
IF($F23=TiltakstyperKostnadskalkyle!$B$12,($J23*TiltakstyperKostnadskalkyle!I$12)/100,
IF($F23=TiltakstyperKostnadskalkyle!$B$13,($J23*TiltakstyperKostnadskalkyle!I$13)/100,
IF($F23=TiltakstyperKostnadskalkyle!$B$14,($J23*TiltakstyperKostnadskalkyle!I$14)/100,
IF($F23=TiltakstyperKostnadskalkyle!$B$15,($J23*TiltakstyperKostnadskalkyle!I$15)/100,
"0")))))))))))</f>
        <v>39000</v>
      </c>
      <c r="Q23" s="18">
        <f t="shared" si="1"/>
        <v>7800</v>
      </c>
      <c r="R23" s="18">
        <f>IF($F23=TiltakstyperKostnadskalkyle!$B$5,($J23*TiltakstyperKostnadskalkyle!K$5)/100,
IF($F23=TiltakstyperKostnadskalkyle!$B$6,($J23*TiltakstyperKostnadskalkyle!K$6)/100,
IF($F23=TiltakstyperKostnadskalkyle!$B$7,($J23*TiltakstyperKostnadskalkyle!K$7)/100,
IF($F23=TiltakstyperKostnadskalkyle!$B$8,($J23*TiltakstyperKostnadskalkyle!K$8)/100,
IF($F23=TiltakstyperKostnadskalkyle!$B$9,($J23*TiltakstyperKostnadskalkyle!K$9)/100,
IF($F23=TiltakstyperKostnadskalkyle!$B$10,($J23*TiltakstyperKostnadskalkyle!K$10)/100,
IF($F23=TiltakstyperKostnadskalkyle!$B$11,($J23*TiltakstyperKostnadskalkyle!K$11)/100,
IF($F23=TiltakstyperKostnadskalkyle!$B$12,($J23*TiltakstyperKostnadskalkyle!K$12)/100,
IF($F23=TiltakstyperKostnadskalkyle!$B$13,($J23*TiltakstyperKostnadskalkyle!K$13)/100,
IF($F23=TiltakstyperKostnadskalkyle!$B$14,($J23*TiltakstyperKostnadskalkyle!K$14)/100,
IF($F23=TiltakstyperKostnadskalkyle!$B$15,($J23*TiltakstyperKostnadskalkyle!K$15)/100,
"0")))))))))))</f>
        <v>62400</v>
      </c>
      <c r="S23" s="18"/>
      <c r="T23" s="18">
        <f>IF($F23=TiltakstyperKostnadskalkyle!$B$5,($J23*TiltakstyperKostnadskalkyle!M$5)/100,
IF($F23=TiltakstyperKostnadskalkyle!$B$6,($J23*TiltakstyperKostnadskalkyle!M$6)/100,
IF($F23=TiltakstyperKostnadskalkyle!$B$7,($J23*TiltakstyperKostnadskalkyle!M$7)/100,
IF($F23=TiltakstyperKostnadskalkyle!$B$8,($J23*TiltakstyperKostnadskalkyle!M$8)/100,
IF($F23=TiltakstyperKostnadskalkyle!$B$9,($J23*TiltakstyperKostnadskalkyle!M$9)/100,
IF($F23=TiltakstyperKostnadskalkyle!$B$10,($J23*TiltakstyperKostnadskalkyle!M$10)/100,
IF($F23=TiltakstyperKostnadskalkyle!$B$11,($J23*TiltakstyperKostnadskalkyle!M$11)/100,
IF($F23=TiltakstyperKostnadskalkyle!$B$12,($J23*TiltakstyperKostnadskalkyle!M$12)/100,
IF($F23=TiltakstyperKostnadskalkyle!$B$13,($J23*TiltakstyperKostnadskalkyle!M$13)/100,
IF($F23=TiltakstyperKostnadskalkyle!$B$14,($J23*TiltakstyperKostnadskalkyle!M$14)/100,
IF($F23=TiltakstyperKostnadskalkyle!$B$15,($J23*TiltakstyperKostnadskalkyle!M$15)/100,
"0")))))))))))</f>
        <v>0</v>
      </c>
      <c r="U23" s="32"/>
      <c r="V23" s="32"/>
      <c r="W23" s="18">
        <f>IF($F23=TiltakstyperKostnadskalkyle!$B$5,($J23*TiltakstyperKostnadskalkyle!P$5)/100,
IF($F23=TiltakstyperKostnadskalkyle!$B$6,($J23*TiltakstyperKostnadskalkyle!P$6)/100,
IF($F23=TiltakstyperKostnadskalkyle!$B$7,($J23*TiltakstyperKostnadskalkyle!P$7)/100,
IF($F23=TiltakstyperKostnadskalkyle!$B$8,($J23*TiltakstyperKostnadskalkyle!P$8)/100,
IF($F23=TiltakstyperKostnadskalkyle!$B$9,($J23*TiltakstyperKostnadskalkyle!P$9)/100,
IF($F23=TiltakstyperKostnadskalkyle!$B$10,($J23*TiltakstyperKostnadskalkyle!P$10)/100,
IF($F23=TiltakstyperKostnadskalkyle!$B$11,($J23*TiltakstyperKostnadskalkyle!P$11)/100,
IF($F23=TiltakstyperKostnadskalkyle!$B$12,($J23*TiltakstyperKostnadskalkyle!P$12)/100,
IF($F23=TiltakstyperKostnadskalkyle!$B$13,($J23*TiltakstyperKostnadskalkyle!P$13)/100,
IF($F23=TiltakstyperKostnadskalkyle!$B$14,($J23*TiltakstyperKostnadskalkyle!P$14)/100,
IF($F23=TiltakstyperKostnadskalkyle!$B$15,($J23*TiltakstyperKostnadskalkyle!P$15)/100,
"0")))))))))))</f>
        <v>0</v>
      </c>
      <c r="Y23" s="151"/>
    </row>
    <row r="24" spans="2:25" ht="14.45" customHeight="1" x14ac:dyDescent="0.25">
      <c r="B24" s="20" t="s">
        <v>25</v>
      </c>
      <c r="C24" s="21" t="s">
        <v>26</v>
      </c>
      <c r="D24" s="22" t="s">
        <v>38</v>
      </c>
      <c r="E24" s="22" t="s">
        <v>32</v>
      </c>
      <c r="F24" s="39" t="s">
        <v>39</v>
      </c>
      <c r="G24" s="22">
        <v>2027</v>
      </c>
      <c r="H24" s="108">
        <f>295+8</f>
        <v>303</v>
      </c>
      <c r="I24" s="27" t="s">
        <v>30</v>
      </c>
      <c r="J24" s="18">
        <f>IF(F24=TiltakstyperKostnadskalkyle!$B$5,TiltakstyperKostnadskalkyle!$R$5*Handlingsplan!H24,
IF(F24=TiltakstyperKostnadskalkyle!$B$6,TiltakstyperKostnadskalkyle!$R$6*Handlingsplan!H24,
IF(F24=TiltakstyperKostnadskalkyle!$B$7,TiltakstyperKostnadskalkyle!$R$7*Handlingsplan!H24,
IF(F24=TiltakstyperKostnadskalkyle!$B$8,TiltakstyperKostnadskalkyle!$R$8*Handlingsplan!H24,
IF(F24=TiltakstyperKostnadskalkyle!$B$9,TiltakstyperKostnadskalkyle!$R$9*Handlingsplan!H24,
IF(F24=TiltakstyperKostnadskalkyle!$B$10,TiltakstyperKostnadskalkyle!$R$10*Handlingsplan!H24,
IF(F24=TiltakstyperKostnadskalkyle!$B$11,TiltakstyperKostnadskalkyle!$R$11*Handlingsplan!H24,
IF(F24=TiltakstyperKostnadskalkyle!$B$12,TiltakstyperKostnadskalkyle!$R$12*Handlingsplan!H24,
IF(F24=TiltakstyperKostnadskalkyle!$B$13,TiltakstyperKostnadskalkyle!$R$13*Handlingsplan!H24,
IF(F24=TiltakstyperKostnadskalkyle!$B$14,TiltakstyperKostnadskalkyle!$R$14*Handlingsplan!H24,
IF(F24=TiltakstyperKostnadskalkyle!$B$15,TiltakstyperKostnadskalkyle!$R$15*Handlingsplan!H24,
0)))))))))))</f>
        <v>1212000</v>
      </c>
      <c r="K24" s="18">
        <f>IF($F24=TiltakstyperKostnadskalkyle!$B$5,($J24*TiltakstyperKostnadskalkyle!D$5)/100,
IF($F24=TiltakstyperKostnadskalkyle!$B$6,($J24*TiltakstyperKostnadskalkyle!D$6)/100,
IF($F24=TiltakstyperKostnadskalkyle!$B$7,($J24*TiltakstyperKostnadskalkyle!D$7)/100,
IF($F24=TiltakstyperKostnadskalkyle!$B$8,($J24*TiltakstyperKostnadskalkyle!D$8)/100,
IF($F24=TiltakstyperKostnadskalkyle!$B$9,($J24*TiltakstyperKostnadskalkyle!D$9)/100,
IF($F24=TiltakstyperKostnadskalkyle!$B$10,($J24*TiltakstyperKostnadskalkyle!D$10)/100,
IF($F24=TiltakstyperKostnadskalkyle!$B$11,($J24*TiltakstyperKostnadskalkyle!D$11)/100,
IF($F24=TiltakstyperKostnadskalkyle!$B$12,($J24*TiltakstyperKostnadskalkyle!D$12)/100,
IF($F24=TiltakstyperKostnadskalkyle!$B$13,($J24*TiltakstyperKostnadskalkyle!D$13)/100,
IF($F24=TiltakstyperKostnadskalkyle!$B$14,($J24*TiltakstyperKostnadskalkyle!D$14)/100,
IF($F24=TiltakstyperKostnadskalkyle!$B$15,($J24*TiltakstyperKostnadskalkyle!D$15)/100,
"0")))))))))))</f>
        <v>96960</v>
      </c>
      <c r="L24" s="18">
        <f>IF($F24=TiltakstyperKostnadskalkyle!$B$5,($J24*TiltakstyperKostnadskalkyle!E$5)/100,
IF($F24=TiltakstyperKostnadskalkyle!$B$6,($J24*TiltakstyperKostnadskalkyle!E$6)/100,
IF($F24=TiltakstyperKostnadskalkyle!$B$7,($J24*TiltakstyperKostnadskalkyle!E$7)/100,
IF($F24=TiltakstyperKostnadskalkyle!$B$8,($J24*TiltakstyperKostnadskalkyle!E$8)/100,
IF($F24=TiltakstyperKostnadskalkyle!$B$9,($J24*TiltakstyperKostnadskalkyle!E$9)/100,
IF($F24=TiltakstyperKostnadskalkyle!$B$10,($J24*TiltakstyperKostnadskalkyle!E$10)/100,
IF($F24=TiltakstyperKostnadskalkyle!$B$11,($J24*TiltakstyperKostnadskalkyle!E$11)/100,
IF($F24=TiltakstyperKostnadskalkyle!$B$12,($J24*TiltakstyperKostnadskalkyle!E$12)/100,
IF($F24=TiltakstyperKostnadskalkyle!$B$13,($J24*TiltakstyperKostnadskalkyle!E$13)/100,
IF($F24=TiltakstyperKostnadskalkyle!$B$14,($J24*TiltakstyperKostnadskalkyle!E$14)/100,
IF($F24=TiltakstyperKostnadskalkyle!$B$15,($J24*TiltakstyperKostnadskalkyle!E$15)/100,
"0")))))))))))</f>
        <v>96960</v>
      </c>
      <c r="M24" s="18">
        <f>IF($F24=TiltakstyperKostnadskalkyle!$B$5,($J24*TiltakstyperKostnadskalkyle!F$5)/100,
IF($F24=TiltakstyperKostnadskalkyle!$B$6,($J24*TiltakstyperKostnadskalkyle!F$6)/100,
IF($F24=TiltakstyperKostnadskalkyle!$B$7,($J24*TiltakstyperKostnadskalkyle!F$7)/100,
IF($F24=TiltakstyperKostnadskalkyle!$B$8,($J24*TiltakstyperKostnadskalkyle!F$8)/100,
IF($F24=TiltakstyperKostnadskalkyle!$B$9,($J24*TiltakstyperKostnadskalkyle!F$9)/100,
IF($F24=TiltakstyperKostnadskalkyle!$B$10,($J24*TiltakstyperKostnadskalkyle!F$10)/100,
IF($F24=TiltakstyperKostnadskalkyle!$B$11,($J24*TiltakstyperKostnadskalkyle!F$11)/100,
IF($F24=TiltakstyperKostnadskalkyle!$B$12,($J24*TiltakstyperKostnadskalkyle!F$12)/100,
IF($F24=TiltakstyperKostnadskalkyle!$B$13,($J24*TiltakstyperKostnadskalkyle!F$13)/100,
IF($F24=TiltakstyperKostnadskalkyle!$B$14,($J24*TiltakstyperKostnadskalkyle!F$14)/100,
IF($F24=TiltakstyperKostnadskalkyle!$B$15,($J24*TiltakstyperKostnadskalkyle!F$15)/100,
"0")))))))))))</f>
        <v>509040</v>
      </c>
      <c r="N24" s="18">
        <f>IF($F24=TiltakstyperKostnadskalkyle!$B$5,($J24*TiltakstyperKostnadskalkyle!G$5)/100,
IF($F24=TiltakstyperKostnadskalkyle!$B$6,($J24*TiltakstyperKostnadskalkyle!G$6)/100,
IF($F24=TiltakstyperKostnadskalkyle!$B$7,($J24*TiltakstyperKostnadskalkyle!G$7)/100,
IF($F24=TiltakstyperKostnadskalkyle!$B$8,($J24*TiltakstyperKostnadskalkyle!G$8)/100,
IF($F24=TiltakstyperKostnadskalkyle!$B$9,($J24*TiltakstyperKostnadskalkyle!G$9)/100,
IF($F24=TiltakstyperKostnadskalkyle!$B$10,($J24*TiltakstyperKostnadskalkyle!G$10)/100,
IF($F24=TiltakstyperKostnadskalkyle!$B$11,($J24*TiltakstyperKostnadskalkyle!G$11)/100,
IF($F24=TiltakstyperKostnadskalkyle!$B$12,($J24*TiltakstyperKostnadskalkyle!G$12)/100,
IF($F24=TiltakstyperKostnadskalkyle!$B$13,($J24*TiltakstyperKostnadskalkyle!G$13)/100,
IF($F24=TiltakstyperKostnadskalkyle!$B$14,($J24*TiltakstyperKostnadskalkyle!G$14)/100,
IF($F24=TiltakstyperKostnadskalkyle!$B$15,($J24*TiltakstyperKostnadskalkyle!G$15)/100,
"0")))))))))))</f>
        <v>254520</v>
      </c>
      <c r="O24" s="18">
        <f>IF($F24=TiltakstyperKostnadskalkyle!$B$5,($J24*TiltakstyperKostnadskalkyle!H$5)/100,
IF($F24=TiltakstyperKostnadskalkyle!$B$6,($J24*TiltakstyperKostnadskalkyle!H$6)/100,
IF($F24=TiltakstyperKostnadskalkyle!$B$7,($J24*TiltakstyperKostnadskalkyle!H$7)/100,
IF($F24=TiltakstyperKostnadskalkyle!$B$8,($J24*TiltakstyperKostnadskalkyle!H$8)/100,
IF($F24=TiltakstyperKostnadskalkyle!$B$9,($J24*TiltakstyperKostnadskalkyle!H$9)/100,
IF($F24=TiltakstyperKostnadskalkyle!$B$10,($J24*TiltakstyperKostnadskalkyle!H$10)/100,
IF($F24=TiltakstyperKostnadskalkyle!$B$11,($J24*TiltakstyperKostnadskalkyle!H$11)/100,
IF($F24=TiltakstyperKostnadskalkyle!$B$12,($J24*TiltakstyperKostnadskalkyle!H$12)/100,
IF($F24=TiltakstyperKostnadskalkyle!$B$13,($J24*TiltakstyperKostnadskalkyle!H$13)/100,
IF($F24=TiltakstyperKostnadskalkyle!$B$14,($J24*TiltakstyperKostnadskalkyle!H$14)/100,
IF($F24=TiltakstyperKostnadskalkyle!$B$15,($J24*TiltakstyperKostnadskalkyle!H$15)/100,
"0")))))))))))</f>
        <v>96960</v>
      </c>
      <c r="P24" s="18">
        <f>IF($F24=TiltakstyperKostnadskalkyle!$B$5,($J24*TiltakstyperKostnadskalkyle!I$5)/100,
IF($F24=TiltakstyperKostnadskalkyle!$B$6,($J24*TiltakstyperKostnadskalkyle!I$6)/100,
IF($F24=TiltakstyperKostnadskalkyle!$B$7,($J24*TiltakstyperKostnadskalkyle!I$7)/100,
IF($F24=TiltakstyperKostnadskalkyle!$B$8,($J24*TiltakstyperKostnadskalkyle!I$8)/100,
IF($F24=TiltakstyperKostnadskalkyle!$B$9,($J24*TiltakstyperKostnadskalkyle!I$9)/100,
IF($F24=TiltakstyperKostnadskalkyle!$B$10,($J24*TiltakstyperKostnadskalkyle!I$10)/100,
IF($F24=TiltakstyperKostnadskalkyle!$B$11,($J24*TiltakstyperKostnadskalkyle!I$11)/100,
IF($F24=TiltakstyperKostnadskalkyle!$B$12,($J24*TiltakstyperKostnadskalkyle!I$12)/100,
IF($F24=TiltakstyperKostnadskalkyle!$B$13,($J24*TiltakstyperKostnadskalkyle!I$13)/100,
IF($F24=TiltakstyperKostnadskalkyle!$B$14,($J24*TiltakstyperKostnadskalkyle!I$14)/100,
IF($F24=TiltakstyperKostnadskalkyle!$B$15,($J24*TiltakstyperKostnadskalkyle!I$15)/100,
"0")))))))))))</f>
        <v>60600</v>
      </c>
      <c r="Q24" s="18">
        <f t="shared" si="1"/>
        <v>12120</v>
      </c>
      <c r="R24" s="18">
        <f>IF($F24=TiltakstyperKostnadskalkyle!$B$5,($J24*TiltakstyperKostnadskalkyle!K$5)/100,
IF($F24=TiltakstyperKostnadskalkyle!$B$6,($J24*TiltakstyperKostnadskalkyle!K$6)/100,
IF($F24=TiltakstyperKostnadskalkyle!$B$7,($J24*TiltakstyperKostnadskalkyle!K$7)/100,
IF($F24=TiltakstyperKostnadskalkyle!$B$8,($J24*TiltakstyperKostnadskalkyle!K$8)/100,
IF($F24=TiltakstyperKostnadskalkyle!$B$9,($J24*TiltakstyperKostnadskalkyle!K$9)/100,
IF($F24=TiltakstyperKostnadskalkyle!$B$10,($J24*TiltakstyperKostnadskalkyle!K$10)/100,
IF($F24=TiltakstyperKostnadskalkyle!$B$11,($J24*TiltakstyperKostnadskalkyle!K$11)/100,
IF($F24=TiltakstyperKostnadskalkyle!$B$12,($J24*TiltakstyperKostnadskalkyle!K$12)/100,
IF($F24=TiltakstyperKostnadskalkyle!$B$13,($J24*TiltakstyperKostnadskalkyle!K$13)/100,
IF($F24=TiltakstyperKostnadskalkyle!$B$14,($J24*TiltakstyperKostnadskalkyle!K$14)/100,
IF($F24=TiltakstyperKostnadskalkyle!$B$15,($J24*TiltakstyperKostnadskalkyle!K$15)/100,
"0")))))))))))</f>
        <v>96960</v>
      </c>
      <c r="S24" s="18"/>
      <c r="T24" s="18">
        <f>IF($F24=TiltakstyperKostnadskalkyle!$B$5,($J24*TiltakstyperKostnadskalkyle!M$5)/100,
IF($F24=TiltakstyperKostnadskalkyle!$B$6,($J24*TiltakstyperKostnadskalkyle!M$6)/100,
IF($F24=TiltakstyperKostnadskalkyle!$B$7,($J24*TiltakstyperKostnadskalkyle!M$7)/100,
IF($F24=TiltakstyperKostnadskalkyle!$B$8,($J24*TiltakstyperKostnadskalkyle!M$8)/100,
IF($F24=TiltakstyperKostnadskalkyle!$B$9,($J24*TiltakstyperKostnadskalkyle!M$9)/100,
IF($F24=TiltakstyperKostnadskalkyle!$B$10,($J24*TiltakstyperKostnadskalkyle!M$10)/100,
IF($F24=TiltakstyperKostnadskalkyle!$B$11,($J24*TiltakstyperKostnadskalkyle!M$11)/100,
IF($F24=TiltakstyperKostnadskalkyle!$B$12,($J24*TiltakstyperKostnadskalkyle!M$12)/100,
IF($F24=TiltakstyperKostnadskalkyle!$B$13,($J24*TiltakstyperKostnadskalkyle!M$13)/100,
IF($F24=TiltakstyperKostnadskalkyle!$B$14,($J24*TiltakstyperKostnadskalkyle!M$14)/100,
IF($F24=TiltakstyperKostnadskalkyle!$B$15,($J24*TiltakstyperKostnadskalkyle!M$15)/100,
"0")))))))))))</f>
        <v>0</v>
      </c>
      <c r="U24" s="32"/>
      <c r="V24" s="32"/>
      <c r="W24" s="18">
        <f>IF($F24=TiltakstyperKostnadskalkyle!$B$5,($J24*TiltakstyperKostnadskalkyle!P$5)/100,
IF($F24=TiltakstyperKostnadskalkyle!$B$6,($J24*TiltakstyperKostnadskalkyle!P$6)/100,
IF($F24=TiltakstyperKostnadskalkyle!$B$7,($J24*TiltakstyperKostnadskalkyle!P$7)/100,
IF($F24=TiltakstyperKostnadskalkyle!$B$8,($J24*TiltakstyperKostnadskalkyle!P$8)/100,
IF($F24=TiltakstyperKostnadskalkyle!$B$9,($J24*TiltakstyperKostnadskalkyle!P$9)/100,
IF($F24=TiltakstyperKostnadskalkyle!$B$10,($J24*TiltakstyperKostnadskalkyle!P$10)/100,
IF($F24=TiltakstyperKostnadskalkyle!$B$11,($J24*TiltakstyperKostnadskalkyle!P$11)/100,
IF($F24=TiltakstyperKostnadskalkyle!$B$12,($J24*TiltakstyperKostnadskalkyle!P$12)/100,
IF($F24=TiltakstyperKostnadskalkyle!$B$13,($J24*TiltakstyperKostnadskalkyle!P$13)/100,
IF($F24=TiltakstyperKostnadskalkyle!$B$14,($J24*TiltakstyperKostnadskalkyle!P$14)/100,
IF($F24=TiltakstyperKostnadskalkyle!$B$15,($J24*TiltakstyperKostnadskalkyle!P$15)/100,
"0")))))))))))</f>
        <v>0</v>
      </c>
      <c r="Y24" s="151"/>
    </row>
    <row r="25" spans="2:25" ht="14.45" customHeight="1" x14ac:dyDescent="0.25">
      <c r="B25" s="20" t="s">
        <v>25</v>
      </c>
      <c r="C25" s="21" t="s">
        <v>26</v>
      </c>
      <c r="D25" s="22" t="s">
        <v>38</v>
      </c>
      <c r="E25" s="22" t="s">
        <v>33</v>
      </c>
      <c r="F25" s="39" t="s">
        <v>39</v>
      </c>
      <c r="G25" s="22">
        <v>2027</v>
      </c>
      <c r="H25" s="108">
        <v>219</v>
      </c>
      <c r="I25" s="27" t="s">
        <v>30</v>
      </c>
      <c r="J25" s="18">
        <f>IF(F25=TiltakstyperKostnadskalkyle!$B$5,TiltakstyperKostnadskalkyle!$R$5*Handlingsplan!H25,
IF(F25=TiltakstyperKostnadskalkyle!$B$6,TiltakstyperKostnadskalkyle!$R$6*Handlingsplan!H25,
IF(F25=TiltakstyperKostnadskalkyle!$B$7,TiltakstyperKostnadskalkyle!$R$7*Handlingsplan!H25,
IF(F25=TiltakstyperKostnadskalkyle!$B$8,TiltakstyperKostnadskalkyle!$R$8*Handlingsplan!H25,
IF(F25=TiltakstyperKostnadskalkyle!$B$9,TiltakstyperKostnadskalkyle!$R$9*Handlingsplan!H25,
IF(F25=TiltakstyperKostnadskalkyle!$B$10,TiltakstyperKostnadskalkyle!$R$10*Handlingsplan!H25,
IF(F25=TiltakstyperKostnadskalkyle!$B$11,TiltakstyperKostnadskalkyle!$R$11*Handlingsplan!H25,
IF(F25=TiltakstyperKostnadskalkyle!$B$12,TiltakstyperKostnadskalkyle!$R$12*Handlingsplan!H25,
IF(F25=TiltakstyperKostnadskalkyle!$B$13,TiltakstyperKostnadskalkyle!$R$13*Handlingsplan!H25,
IF(F25=TiltakstyperKostnadskalkyle!$B$14,TiltakstyperKostnadskalkyle!$R$14*Handlingsplan!H25,
IF(F25=TiltakstyperKostnadskalkyle!$B$15,TiltakstyperKostnadskalkyle!$R$15*Handlingsplan!H25,
0)))))))))))</f>
        <v>876000</v>
      </c>
      <c r="K25" s="18">
        <f>IF($F25=TiltakstyperKostnadskalkyle!$B$5,($J25*TiltakstyperKostnadskalkyle!D$5)/100,
IF($F25=TiltakstyperKostnadskalkyle!$B$6,($J25*TiltakstyperKostnadskalkyle!D$6)/100,
IF($F25=TiltakstyperKostnadskalkyle!$B$7,($J25*TiltakstyperKostnadskalkyle!D$7)/100,
IF($F25=TiltakstyperKostnadskalkyle!$B$8,($J25*TiltakstyperKostnadskalkyle!D$8)/100,
IF($F25=TiltakstyperKostnadskalkyle!$B$9,($J25*TiltakstyperKostnadskalkyle!D$9)/100,
IF($F25=TiltakstyperKostnadskalkyle!$B$10,($J25*TiltakstyperKostnadskalkyle!D$10)/100,
IF($F25=TiltakstyperKostnadskalkyle!$B$11,($J25*TiltakstyperKostnadskalkyle!D$11)/100,
IF($F25=TiltakstyperKostnadskalkyle!$B$12,($J25*TiltakstyperKostnadskalkyle!D$12)/100,
IF($F25=TiltakstyperKostnadskalkyle!$B$13,($J25*TiltakstyperKostnadskalkyle!D$13)/100,
IF($F25=TiltakstyperKostnadskalkyle!$B$14,($J25*TiltakstyperKostnadskalkyle!D$14)/100,
IF($F25=TiltakstyperKostnadskalkyle!$B$15,($J25*TiltakstyperKostnadskalkyle!D$15)/100,
"0")))))))))))</f>
        <v>70080</v>
      </c>
      <c r="L25" s="18">
        <f>IF($F25=TiltakstyperKostnadskalkyle!$B$5,($J25*TiltakstyperKostnadskalkyle!E$5)/100,
IF($F25=TiltakstyperKostnadskalkyle!$B$6,($J25*TiltakstyperKostnadskalkyle!E$6)/100,
IF($F25=TiltakstyperKostnadskalkyle!$B$7,($J25*TiltakstyperKostnadskalkyle!E$7)/100,
IF($F25=TiltakstyperKostnadskalkyle!$B$8,($J25*TiltakstyperKostnadskalkyle!E$8)/100,
IF($F25=TiltakstyperKostnadskalkyle!$B$9,($J25*TiltakstyperKostnadskalkyle!E$9)/100,
IF($F25=TiltakstyperKostnadskalkyle!$B$10,($J25*TiltakstyperKostnadskalkyle!E$10)/100,
IF($F25=TiltakstyperKostnadskalkyle!$B$11,($J25*TiltakstyperKostnadskalkyle!E$11)/100,
IF($F25=TiltakstyperKostnadskalkyle!$B$12,($J25*TiltakstyperKostnadskalkyle!E$12)/100,
IF($F25=TiltakstyperKostnadskalkyle!$B$13,($J25*TiltakstyperKostnadskalkyle!E$13)/100,
IF($F25=TiltakstyperKostnadskalkyle!$B$14,($J25*TiltakstyperKostnadskalkyle!E$14)/100,
IF($F25=TiltakstyperKostnadskalkyle!$B$15,($J25*TiltakstyperKostnadskalkyle!E$15)/100,
"0")))))))))))</f>
        <v>70080</v>
      </c>
      <c r="M25" s="18">
        <f>IF($F25=TiltakstyperKostnadskalkyle!$B$5,($J25*TiltakstyperKostnadskalkyle!F$5)/100,
IF($F25=TiltakstyperKostnadskalkyle!$B$6,($J25*TiltakstyperKostnadskalkyle!F$6)/100,
IF($F25=TiltakstyperKostnadskalkyle!$B$7,($J25*TiltakstyperKostnadskalkyle!F$7)/100,
IF($F25=TiltakstyperKostnadskalkyle!$B$8,($J25*TiltakstyperKostnadskalkyle!F$8)/100,
IF($F25=TiltakstyperKostnadskalkyle!$B$9,($J25*TiltakstyperKostnadskalkyle!F$9)/100,
IF($F25=TiltakstyperKostnadskalkyle!$B$10,($J25*TiltakstyperKostnadskalkyle!F$10)/100,
IF($F25=TiltakstyperKostnadskalkyle!$B$11,($J25*TiltakstyperKostnadskalkyle!F$11)/100,
IF($F25=TiltakstyperKostnadskalkyle!$B$12,($J25*TiltakstyperKostnadskalkyle!F$12)/100,
IF($F25=TiltakstyperKostnadskalkyle!$B$13,($J25*TiltakstyperKostnadskalkyle!F$13)/100,
IF($F25=TiltakstyperKostnadskalkyle!$B$14,($J25*TiltakstyperKostnadskalkyle!F$14)/100,
IF($F25=TiltakstyperKostnadskalkyle!$B$15,($J25*TiltakstyperKostnadskalkyle!F$15)/100,
"0")))))))))))</f>
        <v>367920</v>
      </c>
      <c r="N25" s="18">
        <f>IF($F25=TiltakstyperKostnadskalkyle!$B$5,($J25*TiltakstyperKostnadskalkyle!G$5)/100,
IF($F25=TiltakstyperKostnadskalkyle!$B$6,($J25*TiltakstyperKostnadskalkyle!G$6)/100,
IF($F25=TiltakstyperKostnadskalkyle!$B$7,($J25*TiltakstyperKostnadskalkyle!G$7)/100,
IF($F25=TiltakstyperKostnadskalkyle!$B$8,($J25*TiltakstyperKostnadskalkyle!G$8)/100,
IF($F25=TiltakstyperKostnadskalkyle!$B$9,($J25*TiltakstyperKostnadskalkyle!G$9)/100,
IF($F25=TiltakstyperKostnadskalkyle!$B$10,($J25*TiltakstyperKostnadskalkyle!G$10)/100,
IF($F25=TiltakstyperKostnadskalkyle!$B$11,($J25*TiltakstyperKostnadskalkyle!G$11)/100,
IF($F25=TiltakstyperKostnadskalkyle!$B$12,($J25*TiltakstyperKostnadskalkyle!G$12)/100,
IF($F25=TiltakstyperKostnadskalkyle!$B$13,($J25*TiltakstyperKostnadskalkyle!G$13)/100,
IF($F25=TiltakstyperKostnadskalkyle!$B$14,($J25*TiltakstyperKostnadskalkyle!G$14)/100,
IF($F25=TiltakstyperKostnadskalkyle!$B$15,($J25*TiltakstyperKostnadskalkyle!G$15)/100,
"0")))))))))))</f>
        <v>183960</v>
      </c>
      <c r="O25" s="18">
        <f>IF($F25=TiltakstyperKostnadskalkyle!$B$5,($J25*TiltakstyperKostnadskalkyle!H$5)/100,
IF($F25=TiltakstyperKostnadskalkyle!$B$6,($J25*TiltakstyperKostnadskalkyle!H$6)/100,
IF($F25=TiltakstyperKostnadskalkyle!$B$7,($J25*TiltakstyperKostnadskalkyle!H$7)/100,
IF($F25=TiltakstyperKostnadskalkyle!$B$8,($J25*TiltakstyperKostnadskalkyle!H$8)/100,
IF($F25=TiltakstyperKostnadskalkyle!$B$9,($J25*TiltakstyperKostnadskalkyle!H$9)/100,
IF($F25=TiltakstyperKostnadskalkyle!$B$10,($J25*TiltakstyperKostnadskalkyle!H$10)/100,
IF($F25=TiltakstyperKostnadskalkyle!$B$11,($J25*TiltakstyperKostnadskalkyle!H$11)/100,
IF($F25=TiltakstyperKostnadskalkyle!$B$12,($J25*TiltakstyperKostnadskalkyle!H$12)/100,
IF($F25=TiltakstyperKostnadskalkyle!$B$13,($J25*TiltakstyperKostnadskalkyle!H$13)/100,
IF($F25=TiltakstyperKostnadskalkyle!$B$14,($J25*TiltakstyperKostnadskalkyle!H$14)/100,
IF($F25=TiltakstyperKostnadskalkyle!$B$15,($J25*TiltakstyperKostnadskalkyle!H$15)/100,
"0")))))))))))</f>
        <v>70080</v>
      </c>
      <c r="P25" s="18">
        <f>IF($F25=TiltakstyperKostnadskalkyle!$B$5,($J25*TiltakstyperKostnadskalkyle!I$5)/100,
IF($F25=TiltakstyperKostnadskalkyle!$B$6,($J25*TiltakstyperKostnadskalkyle!I$6)/100,
IF($F25=TiltakstyperKostnadskalkyle!$B$7,($J25*TiltakstyperKostnadskalkyle!I$7)/100,
IF($F25=TiltakstyperKostnadskalkyle!$B$8,($J25*TiltakstyperKostnadskalkyle!I$8)/100,
IF($F25=TiltakstyperKostnadskalkyle!$B$9,($J25*TiltakstyperKostnadskalkyle!I$9)/100,
IF($F25=TiltakstyperKostnadskalkyle!$B$10,($J25*TiltakstyperKostnadskalkyle!I$10)/100,
IF($F25=TiltakstyperKostnadskalkyle!$B$11,($J25*TiltakstyperKostnadskalkyle!I$11)/100,
IF($F25=TiltakstyperKostnadskalkyle!$B$12,($J25*TiltakstyperKostnadskalkyle!I$12)/100,
IF($F25=TiltakstyperKostnadskalkyle!$B$13,($J25*TiltakstyperKostnadskalkyle!I$13)/100,
IF($F25=TiltakstyperKostnadskalkyle!$B$14,($J25*TiltakstyperKostnadskalkyle!I$14)/100,
IF($F25=TiltakstyperKostnadskalkyle!$B$15,($J25*TiltakstyperKostnadskalkyle!I$15)/100,
"0")))))))))))</f>
        <v>43800</v>
      </c>
      <c r="Q25" s="18">
        <f t="shared" si="1"/>
        <v>8760</v>
      </c>
      <c r="R25" s="18">
        <f>IF($F25=TiltakstyperKostnadskalkyle!$B$5,($J25*TiltakstyperKostnadskalkyle!K$5)/100,
IF($F25=TiltakstyperKostnadskalkyle!$B$6,($J25*TiltakstyperKostnadskalkyle!K$6)/100,
IF($F25=TiltakstyperKostnadskalkyle!$B$7,($J25*TiltakstyperKostnadskalkyle!K$7)/100,
IF($F25=TiltakstyperKostnadskalkyle!$B$8,($J25*TiltakstyperKostnadskalkyle!K$8)/100,
IF($F25=TiltakstyperKostnadskalkyle!$B$9,($J25*TiltakstyperKostnadskalkyle!K$9)/100,
IF($F25=TiltakstyperKostnadskalkyle!$B$10,($J25*TiltakstyperKostnadskalkyle!K$10)/100,
IF($F25=TiltakstyperKostnadskalkyle!$B$11,($J25*TiltakstyperKostnadskalkyle!K$11)/100,
IF($F25=TiltakstyperKostnadskalkyle!$B$12,($J25*TiltakstyperKostnadskalkyle!K$12)/100,
IF($F25=TiltakstyperKostnadskalkyle!$B$13,($J25*TiltakstyperKostnadskalkyle!K$13)/100,
IF($F25=TiltakstyperKostnadskalkyle!$B$14,($J25*TiltakstyperKostnadskalkyle!K$14)/100,
IF($F25=TiltakstyperKostnadskalkyle!$B$15,($J25*TiltakstyperKostnadskalkyle!K$15)/100,
"0")))))))))))</f>
        <v>70080</v>
      </c>
      <c r="S25" s="18"/>
      <c r="T25" s="18">
        <f>IF($F25=TiltakstyperKostnadskalkyle!$B$5,($J25*TiltakstyperKostnadskalkyle!M$5)/100,
IF($F25=TiltakstyperKostnadskalkyle!$B$6,($J25*TiltakstyperKostnadskalkyle!M$6)/100,
IF($F25=TiltakstyperKostnadskalkyle!$B$7,($J25*TiltakstyperKostnadskalkyle!M$7)/100,
IF($F25=TiltakstyperKostnadskalkyle!$B$8,($J25*TiltakstyperKostnadskalkyle!M$8)/100,
IF($F25=TiltakstyperKostnadskalkyle!$B$9,($J25*TiltakstyperKostnadskalkyle!M$9)/100,
IF($F25=TiltakstyperKostnadskalkyle!$B$10,($J25*TiltakstyperKostnadskalkyle!M$10)/100,
IF($F25=TiltakstyperKostnadskalkyle!$B$11,($J25*TiltakstyperKostnadskalkyle!M$11)/100,
IF($F25=TiltakstyperKostnadskalkyle!$B$12,($J25*TiltakstyperKostnadskalkyle!M$12)/100,
IF($F25=TiltakstyperKostnadskalkyle!$B$13,($J25*TiltakstyperKostnadskalkyle!M$13)/100,
IF($F25=TiltakstyperKostnadskalkyle!$B$14,($J25*TiltakstyperKostnadskalkyle!M$14)/100,
IF($F25=TiltakstyperKostnadskalkyle!$B$15,($J25*TiltakstyperKostnadskalkyle!M$15)/100,
"0")))))))))))</f>
        <v>0</v>
      </c>
      <c r="U25" s="32"/>
      <c r="V25" s="32"/>
      <c r="W25" s="18">
        <f>IF($F25=TiltakstyperKostnadskalkyle!$B$5,($J25*TiltakstyperKostnadskalkyle!P$5)/100,
IF($F25=TiltakstyperKostnadskalkyle!$B$6,($J25*TiltakstyperKostnadskalkyle!P$6)/100,
IF($F25=TiltakstyperKostnadskalkyle!$B$7,($J25*TiltakstyperKostnadskalkyle!P$7)/100,
IF($F25=TiltakstyperKostnadskalkyle!$B$8,($J25*TiltakstyperKostnadskalkyle!P$8)/100,
IF($F25=TiltakstyperKostnadskalkyle!$B$9,($J25*TiltakstyperKostnadskalkyle!P$9)/100,
IF($F25=TiltakstyperKostnadskalkyle!$B$10,($J25*TiltakstyperKostnadskalkyle!P$10)/100,
IF($F25=TiltakstyperKostnadskalkyle!$B$11,($J25*TiltakstyperKostnadskalkyle!P$11)/100,
IF($F25=TiltakstyperKostnadskalkyle!$B$12,($J25*TiltakstyperKostnadskalkyle!P$12)/100,
IF($F25=TiltakstyperKostnadskalkyle!$B$13,($J25*TiltakstyperKostnadskalkyle!P$13)/100,
IF($F25=TiltakstyperKostnadskalkyle!$B$14,($J25*TiltakstyperKostnadskalkyle!P$14)/100,
IF($F25=TiltakstyperKostnadskalkyle!$B$15,($J25*TiltakstyperKostnadskalkyle!P$15)/100,
"0")))))))))))</f>
        <v>0</v>
      </c>
      <c r="Y25" s="151"/>
    </row>
    <row r="26" spans="2:25" ht="14.45" customHeight="1" x14ac:dyDescent="0.25">
      <c r="B26" s="20" t="s">
        <v>25</v>
      </c>
      <c r="C26" s="21" t="s">
        <v>26</v>
      </c>
      <c r="D26" s="22" t="s">
        <v>38</v>
      </c>
      <c r="E26" s="21" t="s">
        <v>34</v>
      </c>
      <c r="F26" s="39" t="s">
        <v>39</v>
      </c>
      <c r="G26" s="22">
        <v>2027</v>
      </c>
      <c r="H26" s="108">
        <v>190</v>
      </c>
      <c r="I26" s="27" t="s">
        <v>30</v>
      </c>
      <c r="J26" s="18">
        <f>IF(F26=TiltakstyperKostnadskalkyle!$B$5,TiltakstyperKostnadskalkyle!$R$5*Handlingsplan!H26,
IF(F26=TiltakstyperKostnadskalkyle!$B$6,TiltakstyperKostnadskalkyle!$R$6*Handlingsplan!H26,
IF(F26=TiltakstyperKostnadskalkyle!$B$7,TiltakstyperKostnadskalkyle!$R$7*Handlingsplan!H26,
IF(F26=TiltakstyperKostnadskalkyle!$B$8,TiltakstyperKostnadskalkyle!$R$8*Handlingsplan!H26,
IF(F26=TiltakstyperKostnadskalkyle!$B$9,TiltakstyperKostnadskalkyle!$R$9*Handlingsplan!H26,
IF(F26=TiltakstyperKostnadskalkyle!$B$10,TiltakstyperKostnadskalkyle!$R$10*Handlingsplan!H26,
IF(F26=TiltakstyperKostnadskalkyle!$B$11,TiltakstyperKostnadskalkyle!$R$11*Handlingsplan!H26,
IF(F26=TiltakstyperKostnadskalkyle!$B$12,TiltakstyperKostnadskalkyle!$R$12*Handlingsplan!H26,
IF(F26=TiltakstyperKostnadskalkyle!$B$13,TiltakstyperKostnadskalkyle!$R$13*Handlingsplan!H26,
IF(F26=TiltakstyperKostnadskalkyle!$B$14,TiltakstyperKostnadskalkyle!$R$14*Handlingsplan!H26,
IF(F26=TiltakstyperKostnadskalkyle!$B$15,TiltakstyperKostnadskalkyle!$R$15*Handlingsplan!H26,
0)))))))))))</f>
        <v>760000</v>
      </c>
      <c r="K26" s="18">
        <f>IF($F26=TiltakstyperKostnadskalkyle!$B$5,($J26*TiltakstyperKostnadskalkyle!D$5)/100,
IF($F26=TiltakstyperKostnadskalkyle!$B$6,($J26*TiltakstyperKostnadskalkyle!D$6)/100,
IF($F26=TiltakstyperKostnadskalkyle!$B$7,($J26*TiltakstyperKostnadskalkyle!D$7)/100,
IF($F26=TiltakstyperKostnadskalkyle!$B$8,($J26*TiltakstyperKostnadskalkyle!D$8)/100,
IF($F26=TiltakstyperKostnadskalkyle!$B$9,($J26*TiltakstyperKostnadskalkyle!D$9)/100,
IF($F26=TiltakstyperKostnadskalkyle!$B$10,($J26*TiltakstyperKostnadskalkyle!D$10)/100,
IF($F26=TiltakstyperKostnadskalkyle!$B$11,($J26*TiltakstyperKostnadskalkyle!D$11)/100,
IF($F26=TiltakstyperKostnadskalkyle!$B$12,($J26*TiltakstyperKostnadskalkyle!D$12)/100,
IF($F26=TiltakstyperKostnadskalkyle!$B$13,($J26*TiltakstyperKostnadskalkyle!D$13)/100,
IF($F26=TiltakstyperKostnadskalkyle!$B$14,($J26*TiltakstyperKostnadskalkyle!D$14)/100,
IF($F26=TiltakstyperKostnadskalkyle!$B$15,($J26*TiltakstyperKostnadskalkyle!D$15)/100,
"0")))))))))))</f>
        <v>60800</v>
      </c>
      <c r="L26" s="18">
        <f>IF($F26=TiltakstyperKostnadskalkyle!$B$5,($J26*TiltakstyperKostnadskalkyle!E$5)/100,
IF($F26=TiltakstyperKostnadskalkyle!$B$6,($J26*TiltakstyperKostnadskalkyle!E$6)/100,
IF($F26=TiltakstyperKostnadskalkyle!$B$7,($J26*TiltakstyperKostnadskalkyle!E$7)/100,
IF($F26=TiltakstyperKostnadskalkyle!$B$8,($J26*TiltakstyperKostnadskalkyle!E$8)/100,
IF($F26=TiltakstyperKostnadskalkyle!$B$9,($J26*TiltakstyperKostnadskalkyle!E$9)/100,
IF($F26=TiltakstyperKostnadskalkyle!$B$10,($J26*TiltakstyperKostnadskalkyle!E$10)/100,
IF($F26=TiltakstyperKostnadskalkyle!$B$11,($J26*TiltakstyperKostnadskalkyle!E$11)/100,
IF($F26=TiltakstyperKostnadskalkyle!$B$12,($J26*TiltakstyperKostnadskalkyle!E$12)/100,
IF($F26=TiltakstyperKostnadskalkyle!$B$13,($J26*TiltakstyperKostnadskalkyle!E$13)/100,
IF($F26=TiltakstyperKostnadskalkyle!$B$14,($J26*TiltakstyperKostnadskalkyle!E$14)/100,
IF($F26=TiltakstyperKostnadskalkyle!$B$15,($J26*TiltakstyperKostnadskalkyle!E$15)/100,
"0")))))))))))</f>
        <v>60800</v>
      </c>
      <c r="M26" s="18">
        <f>IF($F26=TiltakstyperKostnadskalkyle!$B$5,($J26*TiltakstyperKostnadskalkyle!F$5)/100,
IF($F26=TiltakstyperKostnadskalkyle!$B$6,($J26*TiltakstyperKostnadskalkyle!F$6)/100,
IF($F26=TiltakstyperKostnadskalkyle!$B$7,($J26*TiltakstyperKostnadskalkyle!F$7)/100,
IF($F26=TiltakstyperKostnadskalkyle!$B$8,($J26*TiltakstyperKostnadskalkyle!F$8)/100,
IF($F26=TiltakstyperKostnadskalkyle!$B$9,($J26*TiltakstyperKostnadskalkyle!F$9)/100,
IF($F26=TiltakstyperKostnadskalkyle!$B$10,($J26*TiltakstyperKostnadskalkyle!F$10)/100,
IF($F26=TiltakstyperKostnadskalkyle!$B$11,($J26*TiltakstyperKostnadskalkyle!F$11)/100,
IF($F26=TiltakstyperKostnadskalkyle!$B$12,($J26*TiltakstyperKostnadskalkyle!F$12)/100,
IF($F26=TiltakstyperKostnadskalkyle!$B$13,($J26*TiltakstyperKostnadskalkyle!F$13)/100,
IF($F26=TiltakstyperKostnadskalkyle!$B$14,($J26*TiltakstyperKostnadskalkyle!F$14)/100,
IF($F26=TiltakstyperKostnadskalkyle!$B$15,($J26*TiltakstyperKostnadskalkyle!F$15)/100,
"0")))))))))))</f>
        <v>319200</v>
      </c>
      <c r="N26" s="18">
        <f>IF($F26=TiltakstyperKostnadskalkyle!$B$5,($J26*TiltakstyperKostnadskalkyle!G$5)/100,
IF($F26=TiltakstyperKostnadskalkyle!$B$6,($J26*TiltakstyperKostnadskalkyle!G$6)/100,
IF($F26=TiltakstyperKostnadskalkyle!$B$7,($J26*TiltakstyperKostnadskalkyle!G$7)/100,
IF($F26=TiltakstyperKostnadskalkyle!$B$8,($J26*TiltakstyperKostnadskalkyle!G$8)/100,
IF($F26=TiltakstyperKostnadskalkyle!$B$9,($J26*TiltakstyperKostnadskalkyle!G$9)/100,
IF($F26=TiltakstyperKostnadskalkyle!$B$10,($J26*TiltakstyperKostnadskalkyle!G$10)/100,
IF($F26=TiltakstyperKostnadskalkyle!$B$11,($J26*TiltakstyperKostnadskalkyle!G$11)/100,
IF($F26=TiltakstyperKostnadskalkyle!$B$12,($J26*TiltakstyperKostnadskalkyle!G$12)/100,
IF($F26=TiltakstyperKostnadskalkyle!$B$13,($J26*TiltakstyperKostnadskalkyle!G$13)/100,
IF($F26=TiltakstyperKostnadskalkyle!$B$14,($J26*TiltakstyperKostnadskalkyle!G$14)/100,
IF($F26=TiltakstyperKostnadskalkyle!$B$15,($J26*TiltakstyperKostnadskalkyle!G$15)/100,
"0")))))))))))</f>
        <v>159600</v>
      </c>
      <c r="O26" s="18">
        <f>IF($F26=TiltakstyperKostnadskalkyle!$B$5,($J26*TiltakstyperKostnadskalkyle!H$5)/100,
IF($F26=TiltakstyperKostnadskalkyle!$B$6,($J26*TiltakstyperKostnadskalkyle!H$6)/100,
IF($F26=TiltakstyperKostnadskalkyle!$B$7,($J26*TiltakstyperKostnadskalkyle!H$7)/100,
IF($F26=TiltakstyperKostnadskalkyle!$B$8,($J26*TiltakstyperKostnadskalkyle!H$8)/100,
IF($F26=TiltakstyperKostnadskalkyle!$B$9,($J26*TiltakstyperKostnadskalkyle!H$9)/100,
IF($F26=TiltakstyperKostnadskalkyle!$B$10,($J26*TiltakstyperKostnadskalkyle!H$10)/100,
IF($F26=TiltakstyperKostnadskalkyle!$B$11,($J26*TiltakstyperKostnadskalkyle!H$11)/100,
IF($F26=TiltakstyperKostnadskalkyle!$B$12,($J26*TiltakstyperKostnadskalkyle!H$12)/100,
IF($F26=TiltakstyperKostnadskalkyle!$B$13,($J26*TiltakstyperKostnadskalkyle!H$13)/100,
IF($F26=TiltakstyperKostnadskalkyle!$B$14,($J26*TiltakstyperKostnadskalkyle!H$14)/100,
IF($F26=TiltakstyperKostnadskalkyle!$B$15,($J26*TiltakstyperKostnadskalkyle!H$15)/100,
"0")))))))))))</f>
        <v>60800</v>
      </c>
      <c r="P26" s="18">
        <f>IF($F26=TiltakstyperKostnadskalkyle!$B$5,($J26*TiltakstyperKostnadskalkyle!I$5)/100,
IF($F26=TiltakstyperKostnadskalkyle!$B$6,($J26*TiltakstyperKostnadskalkyle!I$6)/100,
IF($F26=TiltakstyperKostnadskalkyle!$B$7,($J26*TiltakstyperKostnadskalkyle!I$7)/100,
IF($F26=TiltakstyperKostnadskalkyle!$B$8,($J26*TiltakstyperKostnadskalkyle!I$8)/100,
IF($F26=TiltakstyperKostnadskalkyle!$B$9,($J26*TiltakstyperKostnadskalkyle!I$9)/100,
IF($F26=TiltakstyperKostnadskalkyle!$B$10,($J26*TiltakstyperKostnadskalkyle!I$10)/100,
IF($F26=TiltakstyperKostnadskalkyle!$B$11,($J26*TiltakstyperKostnadskalkyle!I$11)/100,
IF($F26=TiltakstyperKostnadskalkyle!$B$12,($J26*TiltakstyperKostnadskalkyle!I$12)/100,
IF($F26=TiltakstyperKostnadskalkyle!$B$13,($J26*TiltakstyperKostnadskalkyle!I$13)/100,
IF($F26=TiltakstyperKostnadskalkyle!$B$14,($J26*TiltakstyperKostnadskalkyle!I$14)/100,
IF($F26=TiltakstyperKostnadskalkyle!$B$15,($J26*TiltakstyperKostnadskalkyle!I$15)/100,
"0")))))))))))</f>
        <v>38000</v>
      </c>
      <c r="Q26" s="18">
        <f t="shared" si="1"/>
        <v>7600</v>
      </c>
      <c r="R26" s="18">
        <f>IF($F26=TiltakstyperKostnadskalkyle!$B$5,($J26*TiltakstyperKostnadskalkyle!K$5)/100,
IF($F26=TiltakstyperKostnadskalkyle!$B$6,($J26*TiltakstyperKostnadskalkyle!K$6)/100,
IF($F26=TiltakstyperKostnadskalkyle!$B$7,($J26*TiltakstyperKostnadskalkyle!K$7)/100,
IF($F26=TiltakstyperKostnadskalkyle!$B$8,($J26*TiltakstyperKostnadskalkyle!K$8)/100,
IF($F26=TiltakstyperKostnadskalkyle!$B$9,($J26*TiltakstyperKostnadskalkyle!K$9)/100,
IF($F26=TiltakstyperKostnadskalkyle!$B$10,($J26*TiltakstyperKostnadskalkyle!K$10)/100,
IF($F26=TiltakstyperKostnadskalkyle!$B$11,($J26*TiltakstyperKostnadskalkyle!K$11)/100,
IF($F26=TiltakstyperKostnadskalkyle!$B$12,($J26*TiltakstyperKostnadskalkyle!K$12)/100,
IF($F26=TiltakstyperKostnadskalkyle!$B$13,($J26*TiltakstyperKostnadskalkyle!K$13)/100,
IF($F26=TiltakstyperKostnadskalkyle!$B$14,($J26*TiltakstyperKostnadskalkyle!K$14)/100,
IF($F26=TiltakstyperKostnadskalkyle!$B$15,($J26*TiltakstyperKostnadskalkyle!K$15)/100,
"0")))))))))))</f>
        <v>60800</v>
      </c>
      <c r="S26" s="18"/>
      <c r="T26" s="18">
        <f>IF($F26=TiltakstyperKostnadskalkyle!$B$5,($J26*TiltakstyperKostnadskalkyle!M$5)/100,
IF($F26=TiltakstyperKostnadskalkyle!$B$6,($J26*TiltakstyperKostnadskalkyle!M$6)/100,
IF($F26=TiltakstyperKostnadskalkyle!$B$7,($J26*TiltakstyperKostnadskalkyle!M$7)/100,
IF($F26=TiltakstyperKostnadskalkyle!$B$8,($J26*TiltakstyperKostnadskalkyle!M$8)/100,
IF($F26=TiltakstyperKostnadskalkyle!$B$9,($J26*TiltakstyperKostnadskalkyle!M$9)/100,
IF($F26=TiltakstyperKostnadskalkyle!$B$10,($J26*TiltakstyperKostnadskalkyle!M$10)/100,
IF($F26=TiltakstyperKostnadskalkyle!$B$11,($J26*TiltakstyperKostnadskalkyle!M$11)/100,
IF($F26=TiltakstyperKostnadskalkyle!$B$12,($J26*TiltakstyperKostnadskalkyle!M$12)/100,
IF($F26=TiltakstyperKostnadskalkyle!$B$13,($J26*TiltakstyperKostnadskalkyle!M$13)/100,
IF($F26=TiltakstyperKostnadskalkyle!$B$14,($J26*TiltakstyperKostnadskalkyle!M$14)/100,
IF($F26=TiltakstyperKostnadskalkyle!$B$15,($J26*TiltakstyperKostnadskalkyle!M$15)/100,
"0")))))))))))</f>
        <v>0</v>
      </c>
      <c r="U26" s="32"/>
      <c r="V26" s="32"/>
      <c r="W26" s="18">
        <f>IF($F26=TiltakstyperKostnadskalkyle!$B$5,($J26*TiltakstyperKostnadskalkyle!P$5)/100,
IF($F26=TiltakstyperKostnadskalkyle!$B$6,($J26*TiltakstyperKostnadskalkyle!P$6)/100,
IF($F26=TiltakstyperKostnadskalkyle!$B$7,($J26*TiltakstyperKostnadskalkyle!P$7)/100,
IF($F26=TiltakstyperKostnadskalkyle!$B$8,($J26*TiltakstyperKostnadskalkyle!P$8)/100,
IF($F26=TiltakstyperKostnadskalkyle!$B$9,($J26*TiltakstyperKostnadskalkyle!P$9)/100,
IF($F26=TiltakstyperKostnadskalkyle!$B$10,($J26*TiltakstyperKostnadskalkyle!P$10)/100,
IF($F26=TiltakstyperKostnadskalkyle!$B$11,($J26*TiltakstyperKostnadskalkyle!P$11)/100,
IF($F26=TiltakstyperKostnadskalkyle!$B$12,($J26*TiltakstyperKostnadskalkyle!P$12)/100,
IF($F26=TiltakstyperKostnadskalkyle!$B$13,($J26*TiltakstyperKostnadskalkyle!P$13)/100,
IF($F26=TiltakstyperKostnadskalkyle!$B$14,($J26*TiltakstyperKostnadskalkyle!P$14)/100,
IF($F26=TiltakstyperKostnadskalkyle!$B$15,($J26*TiltakstyperKostnadskalkyle!P$15)/100,
"0")))))))))))</f>
        <v>0</v>
      </c>
      <c r="Y26" s="151"/>
    </row>
    <row r="27" spans="2:25" ht="14.45" customHeight="1" x14ac:dyDescent="0.25">
      <c r="B27" s="20" t="s">
        <v>25</v>
      </c>
      <c r="C27" s="21" t="s">
        <v>26</v>
      </c>
      <c r="D27" s="22" t="s">
        <v>38</v>
      </c>
      <c r="E27" s="22" t="s">
        <v>35</v>
      </c>
      <c r="F27" s="39" t="s">
        <v>39</v>
      </c>
      <c r="G27" s="22">
        <v>2027</v>
      </c>
      <c r="H27" s="108">
        <v>415</v>
      </c>
      <c r="I27" s="27" t="s">
        <v>30</v>
      </c>
      <c r="J27" s="18">
        <f>IF(F27=TiltakstyperKostnadskalkyle!$B$5,TiltakstyperKostnadskalkyle!$R$5*Handlingsplan!H27,
IF(F27=TiltakstyperKostnadskalkyle!$B$6,TiltakstyperKostnadskalkyle!$R$6*Handlingsplan!H27,
IF(F27=TiltakstyperKostnadskalkyle!$B$7,TiltakstyperKostnadskalkyle!$R$7*Handlingsplan!H27,
IF(F27=TiltakstyperKostnadskalkyle!$B$8,TiltakstyperKostnadskalkyle!$R$8*Handlingsplan!H27,
IF(F27=TiltakstyperKostnadskalkyle!$B$9,TiltakstyperKostnadskalkyle!$R$9*Handlingsplan!H27,
IF(F27=TiltakstyperKostnadskalkyle!$B$10,TiltakstyperKostnadskalkyle!$R$10*Handlingsplan!H27,
IF(F27=TiltakstyperKostnadskalkyle!$B$11,TiltakstyperKostnadskalkyle!$R$11*Handlingsplan!H27,
IF(F27=TiltakstyperKostnadskalkyle!$B$12,TiltakstyperKostnadskalkyle!$R$12*Handlingsplan!H27,
IF(F27=TiltakstyperKostnadskalkyle!$B$13,TiltakstyperKostnadskalkyle!$R$13*Handlingsplan!H27,
IF(F27=TiltakstyperKostnadskalkyle!$B$14,TiltakstyperKostnadskalkyle!$R$14*Handlingsplan!H27,
IF(F27=TiltakstyperKostnadskalkyle!$B$15,TiltakstyperKostnadskalkyle!$R$15*Handlingsplan!H27,
0)))))))))))</f>
        <v>1660000</v>
      </c>
      <c r="K27" s="18">
        <f>IF($F27=TiltakstyperKostnadskalkyle!$B$5,($J27*TiltakstyperKostnadskalkyle!D$5)/100,
IF($F27=TiltakstyperKostnadskalkyle!$B$6,($J27*TiltakstyperKostnadskalkyle!D$6)/100,
IF($F27=TiltakstyperKostnadskalkyle!$B$7,($J27*TiltakstyperKostnadskalkyle!D$7)/100,
IF($F27=TiltakstyperKostnadskalkyle!$B$8,($J27*TiltakstyperKostnadskalkyle!D$8)/100,
IF($F27=TiltakstyperKostnadskalkyle!$B$9,($J27*TiltakstyperKostnadskalkyle!D$9)/100,
IF($F27=TiltakstyperKostnadskalkyle!$B$10,($J27*TiltakstyperKostnadskalkyle!D$10)/100,
IF($F27=TiltakstyperKostnadskalkyle!$B$11,($J27*TiltakstyperKostnadskalkyle!D$11)/100,
IF($F27=TiltakstyperKostnadskalkyle!$B$12,($J27*TiltakstyperKostnadskalkyle!D$12)/100,
IF($F27=TiltakstyperKostnadskalkyle!$B$13,($J27*TiltakstyperKostnadskalkyle!D$13)/100,
IF($F27=TiltakstyperKostnadskalkyle!$B$14,($J27*TiltakstyperKostnadskalkyle!D$14)/100,
IF($F27=TiltakstyperKostnadskalkyle!$B$15,($J27*TiltakstyperKostnadskalkyle!D$15)/100,
"0")))))))))))</f>
        <v>132800</v>
      </c>
      <c r="L27" s="18">
        <f>IF($F27=TiltakstyperKostnadskalkyle!$B$5,($J27*TiltakstyperKostnadskalkyle!E$5)/100,
IF($F27=TiltakstyperKostnadskalkyle!$B$6,($J27*TiltakstyperKostnadskalkyle!E$6)/100,
IF($F27=TiltakstyperKostnadskalkyle!$B$7,($J27*TiltakstyperKostnadskalkyle!E$7)/100,
IF($F27=TiltakstyperKostnadskalkyle!$B$8,($J27*TiltakstyperKostnadskalkyle!E$8)/100,
IF($F27=TiltakstyperKostnadskalkyle!$B$9,($J27*TiltakstyperKostnadskalkyle!E$9)/100,
IF($F27=TiltakstyperKostnadskalkyle!$B$10,($J27*TiltakstyperKostnadskalkyle!E$10)/100,
IF($F27=TiltakstyperKostnadskalkyle!$B$11,($J27*TiltakstyperKostnadskalkyle!E$11)/100,
IF($F27=TiltakstyperKostnadskalkyle!$B$12,($J27*TiltakstyperKostnadskalkyle!E$12)/100,
IF($F27=TiltakstyperKostnadskalkyle!$B$13,($J27*TiltakstyperKostnadskalkyle!E$13)/100,
IF($F27=TiltakstyperKostnadskalkyle!$B$14,($J27*TiltakstyperKostnadskalkyle!E$14)/100,
IF($F27=TiltakstyperKostnadskalkyle!$B$15,($J27*TiltakstyperKostnadskalkyle!E$15)/100,
"0")))))))))))</f>
        <v>132800</v>
      </c>
      <c r="M27" s="18">
        <f>IF($F27=TiltakstyperKostnadskalkyle!$B$5,($J27*TiltakstyperKostnadskalkyle!F$5)/100,
IF($F27=TiltakstyperKostnadskalkyle!$B$6,($J27*TiltakstyperKostnadskalkyle!F$6)/100,
IF($F27=TiltakstyperKostnadskalkyle!$B$7,($J27*TiltakstyperKostnadskalkyle!F$7)/100,
IF($F27=TiltakstyperKostnadskalkyle!$B$8,($J27*TiltakstyperKostnadskalkyle!F$8)/100,
IF($F27=TiltakstyperKostnadskalkyle!$B$9,($J27*TiltakstyperKostnadskalkyle!F$9)/100,
IF($F27=TiltakstyperKostnadskalkyle!$B$10,($J27*TiltakstyperKostnadskalkyle!F$10)/100,
IF($F27=TiltakstyperKostnadskalkyle!$B$11,($J27*TiltakstyperKostnadskalkyle!F$11)/100,
IF($F27=TiltakstyperKostnadskalkyle!$B$12,($J27*TiltakstyperKostnadskalkyle!F$12)/100,
IF($F27=TiltakstyperKostnadskalkyle!$B$13,($J27*TiltakstyperKostnadskalkyle!F$13)/100,
IF($F27=TiltakstyperKostnadskalkyle!$B$14,($J27*TiltakstyperKostnadskalkyle!F$14)/100,
IF($F27=TiltakstyperKostnadskalkyle!$B$15,($J27*TiltakstyperKostnadskalkyle!F$15)/100,
"0")))))))))))</f>
        <v>697200</v>
      </c>
      <c r="N27" s="18">
        <f>IF($F27=TiltakstyperKostnadskalkyle!$B$5,($J27*TiltakstyperKostnadskalkyle!G$5)/100,
IF($F27=TiltakstyperKostnadskalkyle!$B$6,($J27*TiltakstyperKostnadskalkyle!G$6)/100,
IF($F27=TiltakstyperKostnadskalkyle!$B$7,($J27*TiltakstyperKostnadskalkyle!G$7)/100,
IF($F27=TiltakstyperKostnadskalkyle!$B$8,($J27*TiltakstyperKostnadskalkyle!G$8)/100,
IF($F27=TiltakstyperKostnadskalkyle!$B$9,($J27*TiltakstyperKostnadskalkyle!G$9)/100,
IF($F27=TiltakstyperKostnadskalkyle!$B$10,($J27*TiltakstyperKostnadskalkyle!G$10)/100,
IF($F27=TiltakstyperKostnadskalkyle!$B$11,($J27*TiltakstyperKostnadskalkyle!G$11)/100,
IF($F27=TiltakstyperKostnadskalkyle!$B$12,($J27*TiltakstyperKostnadskalkyle!G$12)/100,
IF($F27=TiltakstyperKostnadskalkyle!$B$13,($J27*TiltakstyperKostnadskalkyle!G$13)/100,
IF($F27=TiltakstyperKostnadskalkyle!$B$14,($J27*TiltakstyperKostnadskalkyle!G$14)/100,
IF($F27=TiltakstyperKostnadskalkyle!$B$15,($J27*TiltakstyperKostnadskalkyle!G$15)/100,
"0")))))))))))</f>
        <v>348600</v>
      </c>
      <c r="O27" s="18">
        <f>IF($F27=TiltakstyperKostnadskalkyle!$B$5,($J27*TiltakstyperKostnadskalkyle!H$5)/100,
IF($F27=TiltakstyperKostnadskalkyle!$B$6,($J27*TiltakstyperKostnadskalkyle!H$6)/100,
IF($F27=TiltakstyperKostnadskalkyle!$B$7,($J27*TiltakstyperKostnadskalkyle!H$7)/100,
IF($F27=TiltakstyperKostnadskalkyle!$B$8,($J27*TiltakstyperKostnadskalkyle!H$8)/100,
IF($F27=TiltakstyperKostnadskalkyle!$B$9,($J27*TiltakstyperKostnadskalkyle!H$9)/100,
IF($F27=TiltakstyperKostnadskalkyle!$B$10,($J27*TiltakstyperKostnadskalkyle!H$10)/100,
IF($F27=TiltakstyperKostnadskalkyle!$B$11,($J27*TiltakstyperKostnadskalkyle!H$11)/100,
IF($F27=TiltakstyperKostnadskalkyle!$B$12,($J27*TiltakstyperKostnadskalkyle!H$12)/100,
IF($F27=TiltakstyperKostnadskalkyle!$B$13,($J27*TiltakstyperKostnadskalkyle!H$13)/100,
IF($F27=TiltakstyperKostnadskalkyle!$B$14,($J27*TiltakstyperKostnadskalkyle!H$14)/100,
IF($F27=TiltakstyperKostnadskalkyle!$B$15,($J27*TiltakstyperKostnadskalkyle!H$15)/100,
"0")))))))))))</f>
        <v>132800</v>
      </c>
      <c r="P27" s="18">
        <f>IF($F27=TiltakstyperKostnadskalkyle!$B$5,($J27*TiltakstyperKostnadskalkyle!I$5)/100,
IF($F27=TiltakstyperKostnadskalkyle!$B$6,($J27*TiltakstyperKostnadskalkyle!I$6)/100,
IF($F27=TiltakstyperKostnadskalkyle!$B$7,($J27*TiltakstyperKostnadskalkyle!I$7)/100,
IF($F27=TiltakstyperKostnadskalkyle!$B$8,($J27*TiltakstyperKostnadskalkyle!I$8)/100,
IF($F27=TiltakstyperKostnadskalkyle!$B$9,($J27*TiltakstyperKostnadskalkyle!I$9)/100,
IF($F27=TiltakstyperKostnadskalkyle!$B$10,($J27*TiltakstyperKostnadskalkyle!I$10)/100,
IF($F27=TiltakstyperKostnadskalkyle!$B$11,($J27*TiltakstyperKostnadskalkyle!I$11)/100,
IF($F27=TiltakstyperKostnadskalkyle!$B$12,($J27*TiltakstyperKostnadskalkyle!I$12)/100,
IF($F27=TiltakstyperKostnadskalkyle!$B$13,($J27*TiltakstyperKostnadskalkyle!I$13)/100,
IF($F27=TiltakstyperKostnadskalkyle!$B$14,($J27*TiltakstyperKostnadskalkyle!I$14)/100,
IF($F27=TiltakstyperKostnadskalkyle!$B$15,($J27*TiltakstyperKostnadskalkyle!I$15)/100,
"0")))))))))))</f>
        <v>83000</v>
      </c>
      <c r="Q27" s="18">
        <f t="shared" si="1"/>
        <v>16600</v>
      </c>
      <c r="R27" s="18">
        <f>IF($F27=TiltakstyperKostnadskalkyle!$B$5,($J27*TiltakstyperKostnadskalkyle!K$5)/100,
IF($F27=TiltakstyperKostnadskalkyle!$B$6,($J27*TiltakstyperKostnadskalkyle!K$6)/100,
IF($F27=TiltakstyperKostnadskalkyle!$B$7,($J27*TiltakstyperKostnadskalkyle!K$7)/100,
IF($F27=TiltakstyperKostnadskalkyle!$B$8,($J27*TiltakstyperKostnadskalkyle!K$8)/100,
IF($F27=TiltakstyperKostnadskalkyle!$B$9,($J27*TiltakstyperKostnadskalkyle!K$9)/100,
IF($F27=TiltakstyperKostnadskalkyle!$B$10,($J27*TiltakstyperKostnadskalkyle!K$10)/100,
IF($F27=TiltakstyperKostnadskalkyle!$B$11,($J27*TiltakstyperKostnadskalkyle!K$11)/100,
IF($F27=TiltakstyperKostnadskalkyle!$B$12,($J27*TiltakstyperKostnadskalkyle!K$12)/100,
IF($F27=TiltakstyperKostnadskalkyle!$B$13,($J27*TiltakstyperKostnadskalkyle!K$13)/100,
IF($F27=TiltakstyperKostnadskalkyle!$B$14,($J27*TiltakstyperKostnadskalkyle!K$14)/100,
IF($F27=TiltakstyperKostnadskalkyle!$B$15,($J27*TiltakstyperKostnadskalkyle!K$15)/100,
"0")))))))))))</f>
        <v>132800</v>
      </c>
      <c r="S27" s="18"/>
      <c r="T27" s="18">
        <f>IF($F27=TiltakstyperKostnadskalkyle!$B$5,($J27*TiltakstyperKostnadskalkyle!M$5)/100,
IF($F27=TiltakstyperKostnadskalkyle!$B$6,($J27*TiltakstyperKostnadskalkyle!M$6)/100,
IF($F27=TiltakstyperKostnadskalkyle!$B$7,($J27*TiltakstyperKostnadskalkyle!M$7)/100,
IF($F27=TiltakstyperKostnadskalkyle!$B$8,($J27*TiltakstyperKostnadskalkyle!M$8)/100,
IF($F27=TiltakstyperKostnadskalkyle!$B$9,($J27*TiltakstyperKostnadskalkyle!M$9)/100,
IF($F27=TiltakstyperKostnadskalkyle!$B$10,($J27*TiltakstyperKostnadskalkyle!M$10)/100,
IF($F27=TiltakstyperKostnadskalkyle!$B$11,($J27*TiltakstyperKostnadskalkyle!M$11)/100,
IF($F27=TiltakstyperKostnadskalkyle!$B$12,($J27*TiltakstyperKostnadskalkyle!M$12)/100,
IF($F27=TiltakstyperKostnadskalkyle!$B$13,($J27*TiltakstyperKostnadskalkyle!M$13)/100,
IF($F27=TiltakstyperKostnadskalkyle!$B$14,($J27*TiltakstyperKostnadskalkyle!M$14)/100,
IF($F27=TiltakstyperKostnadskalkyle!$B$15,($J27*TiltakstyperKostnadskalkyle!M$15)/100,
"0")))))))))))</f>
        <v>0</v>
      </c>
      <c r="U27" s="32"/>
      <c r="V27" s="32"/>
      <c r="W27" s="18">
        <f>IF($F27=TiltakstyperKostnadskalkyle!$B$5,($J27*TiltakstyperKostnadskalkyle!P$5)/100,
IF($F27=TiltakstyperKostnadskalkyle!$B$6,($J27*TiltakstyperKostnadskalkyle!P$6)/100,
IF($F27=TiltakstyperKostnadskalkyle!$B$7,($J27*TiltakstyperKostnadskalkyle!P$7)/100,
IF($F27=TiltakstyperKostnadskalkyle!$B$8,($J27*TiltakstyperKostnadskalkyle!P$8)/100,
IF($F27=TiltakstyperKostnadskalkyle!$B$9,($J27*TiltakstyperKostnadskalkyle!P$9)/100,
IF($F27=TiltakstyperKostnadskalkyle!$B$10,($J27*TiltakstyperKostnadskalkyle!P$10)/100,
IF($F27=TiltakstyperKostnadskalkyle!$B$11,($J27*TiltakstyperKostnadskalkyle!P$11)/100,
IF($F27=TiltakstyperKostnadskalkyle!$B$12,($J27*TiltakstyperKostnadskalkyle!P$12)/100,
IF($F27=TiltakstyperKostnadskalkyle!$B$13,($J27*TiltakstyperKostnadskalkyle!P$13)/100,
IF($F27=TiltakstyperKostnadskalkyle!$B$14,($J27*TiltakstyperKostnadskalkyle!P$14)/100,
IF($F27=TiltakstyperKostnadskalkyle!$B$15,($J27*TiltakstyperKostnadskalkyle!P$15)/100,
"0")))))))))))</f>
        <v>0</v>
      </c>
      <c r="Y27" s="151"/>
    </row>
    <row r="28" spans="2:25" ht="14.45" customHeight="1" x14ac:dyDescent="0.25">
      <c r="B28" s="20" t="s">
        <v>25</v>
      </c>
      <c r="C28" s="21" t="s">
        <v>26</v>
      </c>
      <c r="D28" s="22" t="s">
        <v>40</v>
      </c>
      <c r="E28" s="22"/>
      <c r="F28" s="39" t="s">
        <v>41</v>
      </c>
      <c r="G28" s="22">
        <v>2028</v>
      </c>
      <c r="H28" s="108">
        <v>2300</v>
      </c>
      <c r="I28" s="27" t="s">
        <v>30</v>
      </c>
      <c r="J28" s="18">
        <f>IF(F28=TiltakstyperKostnadskalkyle!$B$5,TiltakstyperKostnadskalkyle!$R$5*Handlingsplan!H28,
IF(F28=TiltakstyperKostnadskalkyle!$B$6,TiltakstyperKostnadskalkyle!$R$6*Handlingsplan!H28,
IF(F28=TiltakstyperKostnadskalkyle!$B$7,TiltakstyperKostnadskalkyle!$R$7*Handlingsplan!H28,
IF(F28=TiltakstyperKostnadskalkyle!$B$8,TiltakstyperKostnadskalkyle!$R$8*Handlingsplan!H28,
IF(F28=TiltakstyperKostnadskalkyle!$B$9,TiltakstyperKostnadskalkyle!$R$9*Handlingsplan!H28,
IF(F28=TiltakstyperKostnadskalkyle!$B$10,TiltakstyperKostnadskalkyle!$R$10*Handlingsplan!H28,
IF(F28=TiltakstyperKostnadskalkyle!$B$11,TiltakstyperKostnadskalkyle!$R$11*Handlingsplan!H28,
IF(F28=TiltakstyperKostnadskalkyle!$B$12,TiltakstyperKostnadskalkyle!$R$12*Handlingsplan!H28,
IF(F28=TiltakstyperKostnadskalkyle!$B$13,TiltakstyperKostnadskalkyle!$R$13*Handlingsplan!H28,
IF(F28=TiltakstyperKostnadskalkyle!$B$14,TiltakstyperKostnadskalkyle!$R$14*Handlingsplan!H28,
IF(F28=TiltakstyperKostnadskalkyle!$B$15,TiltakstyperKostnadskalkyle!$R$15*Handlingsplan!H28,
0)))))))))))</f>
        <v>2990000</v>
      </c>
      <c r="K28" s="18">
        <f>IF($F28=TiltakstyperKostnadskalkyle!$B$5,($J28*TiltakstyperKostnadskalkyle!D$5)/100,
IF($F28=TiltakstyperKostnadskalkyle!$B$6,($J28*TiltakstyperKostnadskalkyle!D$6)/100,
IF($F28=TiltakstyperKostnadskalkyle!$B$7,($J28*TiltakstyperKostnadskalkyle!D$7)/100,
IF($F28=TiltakstyperKostnadskalkyle!$B$8,($J28*TiltakstyperKostnadskalkyle!D$8)/100,
IF($F28=TiltakstyperKostnadskalkyle!$B$9,($J28*TiltakstyperKostnadskalkyle!D$9)/100,
IF($F28=TiltakstyperKostnadskalkyle!$B$10,($J28*TiltakstyperKostnadskalkyle!D$10)/100,
IF($F28=TiltakstyperKostnadskalkyle!$B$11,($J28*TiltakstyperKostnadskalkyle!D$11)/100,
IF($F28=TiltakstyperKostnadskalkyle!$B$12,($J28*TiltakstyperKostnadskalkyle!D$12)/100,
IF($F28=TiltakstyperKostnadskalkyle!$B$13,($J28*TiltakstyperKostnadskalkyle!D$13)/100,
IF($F28=TiltakstyperKostnadskalkyle!$B$14,($J28*TiltakstyperKostnadskalkyle!D$14)/100,
IF($F28=TiltakstyperKostnadskalkyle!$B$15,($J28*TiltakstyperKostnadskalkyle!D$15)/100,
"0")))))))))))</f>
        <v>269100</v>
      </c>
      <c r="L28" s="18">
        <f>IF($F28=TiltakstyperKostnadskalkyle!$B$5,($J28*TiltakstyperKostnadskalkyle!E$5)/100,
IF($F28=TiltakstyperKostnadskalkyle!$B$6,($J28*TiltakstyperKostnadskalkyle!E$6)/100,
IF($F28=TiltakstyperKostnadskalkyle!$B$7,($J28*TiltakstyperKostnadskalkyle!E$7)/100,
IF($F28=TiltakstyperKostnadskalkyle!$B$8,($J28*TiltakstyperKostnadskalkyle!E$8)/100,
IF($F28=TiltakstyperKostnadskalkyle!$B$9,($J28*TiltakstyperKostnadskalkyle!E$9)/100,
IF($F28=TiltakstyperKostnadskalkyle!$B$10,($J28*TiltakstyperKostnadskalkyle!E$10)/100,
IF($F28=TiltakstyperKostnadskalkyle!$B$11,($J28*TiltakstyperKostnadskalkyle!E$11)/100,
IF($F28=TiltakstyperKostnadskalkyle!$B$12,($J28*TiltakstyperKostnadskalkyle!E$12)/100,
IF($F28=TiltakstyperKostnadskalkyle!$B$13,($J28*TiltakstyperKostnadskalkyle!E$13)/100,
IF($F28=TiltakstyperKostnadskalkyle!$B$14,($J28*TiltakstyperKostnadskalkyle!E$14)/100,
IF($F28=TiltakstyperKostnadskalkyle!$B$15,($J28*TiltakstyperKostnadskalkyle!E$15)/100,
"0")))))))))))</f>
        <v>239200</v>
      </c>
      <c r="M28" s="18">
        <f>IF($F28=TiltakstyperKostnadskalkyle!$B$5,($J28*TiltakstyperKostnadskalkyle!F$5)/100,
IF($F28=TiltakstyperKostnadskalkyle!$B$6,($J28*TiltakstyperKostnadskalkyle!F$6)/100,
IF($F28=TiltakstyperKostnadskalkyle!$B$7,($J28*TiltakstyperKostnadskalkyle!F$7)/100,
IF($F28=TiltakstyperKostnadskalkyle!$B$8,($J28*TiltakstyperKostnadskalkyle!F$8)/100,
IF($F28=TiltakstyperKostnadskalkyle!$B$9,($J28*TiltakstyperKostnadskalkyle!F$9)/100,
IF($F28=TiltakstyperKostnadskalkyle!$B$10,($J28*TiltakstyperKostnadskalkyle!F$10)/100,
IF($F28=TiltakstyperKostnadskalkyle!$B$11,($J28*TiltakstyperKostnadskalkyle!F$11)/100,
IF($F28=TiltakstyperKostnadskalkyle!$B$12,($J28*TiltakstyperKostnadskalkyle!F$12)/100,
IF($F28=TiltakstyperKostnadskalkyle!$B$13,($J28*TiltakstyperKostnadskalkyle!F$13)/100,
IF($F28=TiltakstyperKostnadskalkyle!$B$14,($J28*TiltakstyperKostnadskalkyle!F$14)/100,
IF($F28=TiltakstyperKostnadskalkyle!$B$15,($J28*TiltakstyperKostnadskalkyle!F$15)/100,
"0")))))))))))</f>
        <v>508300</v>
      </c>
      <c r="N28" s="18">
        <f>IF($F28=TiltakstyperKostnadskalkyle!$B$5,($J28*TiltakstyperKostnadskalkyle!G$5)/100,
IF($F28=TiltakstyperKostnadskalkyle!$B$6,($J28*TiltakstyperKostnadskalkyle!G$6)/100,
IF($F28=TiltakstyperKostnadskalkyle!$B$7,($J28*TiltakstyperKostnadskalkyle!G$7)/100,
IF($F28=TiltakstyperKostnadskalkyle!$B$8,($J28*TiltakstyperKostnadskalkyle!G$8)/100,
IF($F28=TiltakstyperKostnadskalkyle!$B$9,($J28*TiltakstyperKostnadskalkyle!G$9)/100,
IF($F28=TiltakstyperKostnadskalkyle!$B$10,($J28*TiltakstyperKostnadskalkyle!G$10)/100,
IF($F28=TiltakstyperKostnadskalkyle!$B$11,($J28*TiltakstyperKostnadskalkyle!G$11)/100,
IF($F28=TiltakstyperKostnadskalkyle!$B$12,($J28*TiltakstyperKostnadskalkyle!G$12)/100,
IF($F28=TiltakstyperKostnadskalkyle!$B$13,($J28*TiltakstyperKostnadskalkyle!G$13)/100,
IF($F28=TiltakstyperKostnadskalkyle!$B$14,($J28*TiltakstyperKostnadskalkyle!G$14)/100,
IF($F28=TiltakstyperKostnadskalkyle!$B$15,($J28*TiltakstyperKostnadskalkyle!G$15)/100,
"0")))))))))))</f>
        <v>299000</v>
      </c>
      <c r="O28" s="18">
        <f>IF($F28=TiltakstyperKostnadskalkyle!$B$5,($J28*TiltakstyperKostnadskalkyle!H$5)/100,
IF($F28=TiltakstyperKostnadskalkyle!$B$6,($J28*TiltakstyperKostnadskalkyle!H$6)/100,
IF($F28=TiltakstyperKostnadskalkyle!$B$7,($J28*TiltakstyperKostnadskalkyle!H$7)/100,
IF($F28=TiltakstyperKostnadskalkyle!$B$8,($J28*TiltakstyperKostnadskalkyle!H$8)/100,
IF($F28=TiltakstyperKostnadskalkyle!$B$9,($J28*TiltakstyperKostnadskalkyle!H$9)/100,
IF($F28=TiltakstyperKostnadskalkyle!$B$10,($J28*TiltakstyperKostnadskalkyle!H$10)/100,
IF($F28=TiltakstyperKostnadskalkyle!$B$11,($J28*TiltakstyperKostnadskalkyle!H$11)/100,
IF($F28=TiltakstyperKostnadskalkyle!$B$12,($J28*TiltakstyperKostnadskalkyle!H$12)/100,
IF($F28=TiltakstyperKostnadskalkyle!$B$13,($J28*TiltakstyperKostnadskalkyle!H$13)/100,
IF($F28=TiltakstyperKostnadskalkyle!$B$14,($J28*TiltakstyperKostnadskalkyle!H$14)/100,
IF($F28=TiltakstyperKostnadskalkyle!$B$15,($J28*TiltakstyperKostnadskalkyle!H$15)/100,
"0")))))))))))</f>
        <v>239200</v>
      </c>
      <c r="P28" s="18">
        <f>IF($F28=TiltakstyperKostnadskalkyle!$B$5,($J28*TiltakstyperKostnadskalkyle!I$5)/100,
IF($F28=TiltakstyperKostnadskalkyle!$B$6,($J28*TiltakstyperKostnadskalkyle!I$6)/100,
IF($F28=TiltakstyperKostnadskalkyle!$B$7,($J28*TiltakstyperKostnadskalkyle!I$7)/100,
IF($F28=TiltakstyperKostnadskalkyle!$B$8,($J28*TiltakstyperKostnadskalkyle!I$8)/100,
IF($F28=TiltakstyperKostnadskalkyle!$B$9,($J28*TiltakstyperKostnadskalkyle!I$9)/100,
IF($F28=TiltakstyperKostnadskalkyle!$B$10,($J28*TiltakstyperKostnadskalkyle!I$10)/100,
IF($F28=TiltakstyperKostnadskalkyle!$B$11,($J28*TiltakstyperKostnadskalkyle!I$11)/100,
IF($F28=TiltakstyperKostnadskalkyle!$B$12,($J28*TiltakstyperKostnadskalkyle!I$12)/100,
IF($F28=TiltakstyperKostnadskalkyle!$B$13,($J28*TiltakstyperKostnadskalkyle!I$13)/100,
IF($F28=TiltakstyperKostnadskalkyle!$B$14,($J28*TiltakstyperKostnadskalkyle!I$14)/100,
IF($F28=TiltakstyperKostnadskalkyle!$B$15,($J28*TiltakstyperKostnadskalkyle!I$15)/100,
"0")))))))))))</f>
        <v>179400</v>
      </c>
      <c r="Q28" s="18">
        <f t="shared" si="1"/>
        <v>29900</v>
      </c>
      <c r="R28" s="18">
        <f>IF($F28=TiltakstyperKostnadskalkyle!$B$5,($J28*TiltakstyperKostnadskalkyle!K$5)/100,
IF($F28=TiltakstyperKostnadskalkyle!$B$6,($J28*TiltakstyperKostnadskalkyle!K$6)/100,
IF($F28=TiltakstyperKostnadskalkyle!$B$7,($J28*TiltakstyperKostnadskalkyle!K$7)/100,
IF($F28=TiltakstyperKostnadskalkyle!$B$8,($J28*TiltakstyperKostnadskalkyle!K$8)/100,
IF($F28=TiltakstyperKostnadskalkyle!$B$9,($J28*TiltakstyperKostnadskalkyle!K$9)/100,
IF($F28=TiltakstyperKostnadskalkyle!$B$10,($J28*TiltakstyperKostnadskalkyle!K$10)/100,
IF($F28=TiltakstyperKostnadskalkyle!$B$11,($J28*TiltakstyperKostnadskalkyle!K$11)/100,
IF($F28=TiltakstyperKostnadskalkyle!$B$12,($J28*TiltakstyperKostnadskalkyle!K$12)/100,
IF($F28=TiltakstyperKostnadskalkyle!$B$13,($J28*TiltakstyperKostnadskalkyle!K$13)/100,
IF($F28=TiltakstyperKostnadskalkyle!$B$14,($J28*TiltakstyperKostnadskalkyle!K$14)/100,
IF($F28=TiltakstyperKostnadskalkyle!$B$15,($J28*TiltakstyperKostnadskalkyle!K$15)/100,
"0")))))))))))</f>
        <v>269100</v>
      </c>
      <c r="S28" s="18"/>
      <c r="T28" s="18">
        <f>IF($F28=TiltakstyperKostnadskalkyle!$B$5,($J28*TiltakstyperKostnadskalkyle!M$5)/100,
IF($F28=TiltakstyperKostnadskalkyle!$B$6,($J28*TiltakstyperKostnadskalkyle!M$6)/100,
IF($F28=TiltakstyperKostnadskalkyle!$B$7,($J28*TiltakstyperKostnadskalkyle!M$7)/100,
IF($F28=TiltakstyperKostnadskalkyle!$B$8,($J28*TiltakstyperKostnadskalkyle!M$8)/100,
IF($F28=TiltakstyperKostnadskalkyle!$B$9,($J28*TiltakstyperKostnadskalkyle!M$9)/100,
IF($F28=TiltakstyperKostnadskalkyle!$B$10,($J28*TiltakstyperKostnadskalkyle!M$10)/100,
IF($F28=TiltakstyperKostnadskalkyle!$B$11,($J28*TiltakstyperKostnadskalkyle!M$11)/100,
IF($F28=TiltakstyperKostnadskalkyle!$B$12,($J28*TiltakstyperKostnadskalkyle!M$12)/100,
IF($F28=TiltakstyperKostnadskalkyle!$B$13,($J28*TiltakstyperKostnadskalkyle!M$13)/100,
IF($F28=TiltakstyperKostnadskalkyle!$B$14,($J28*TiltakstyperKostnadskalkyle!M$14)/100,
IF($F28=TiltakstyperKostnadskalkyle!$B$15,($J28*TiltakstyperKostnadskalkyle!M$15)/100,
"0")))))))))))</f>
        <v>299000</v>
      </c>
      <c r="U28" s="32"/>
      <c r="V28" s="32"/>
      <c r="W28" s="18">
        <f>IF($F28=TiltakstyperKostnadskalkyle!$B$5,($J28*TiltakstyperKostnadskalkyle!P$5)/100,
IF($F28=TiltakstyperKostnadskalkyle!$B$6,($J28*TiltakstyperKostnadskalkyle!P$6)/100,
IF($F28=TiltakstyperKostnadskalkyle!$B$7,($J28*TiltakstyperKostnadskalkyle!P$7)/100,
IF($F28=TiltakstyperKostnadskalkyle!$B$8,($J28*TiltakstyperKostnadskalkyle!P$8)/100,
IF($F28=TiltakstyperKostnadskalkyle!$B$9,($J28*TiltakstyperKostnadskalkyle!P$9)/100,
IF($F28=TiltakstyperKostnadskalkyle!$B$10,($J28*TiltakstyperKostnadskalkyle!P$10)/100,
IF($F28=TiltakstyperKostnadskalkyle!$B$11,($J28*TiltakstyperKostnadskalkyle!P$11)/100,
IF($F28=TiltakstyperKostnadskalkyle!$B$12,($J28*TiltakstyperKostnadskalkyle!P$12)/100,
IF($F28=TiltakstyperKostnadskalkyle!$B$13,($J28*TiltakstyperKostnadskalkyle!P$13)/100,
IF($F28=TiltakstyperKostnadskalkyle!$B$14,($J28*TiltakstyperKostnadskalkyle!P$14)/100,
IF($F28=TiltakstyperKostnadskalkyle!$B$15,($J28*TiltakstyperKostnadskalkyle!P$15)/100,
"0")))))))))))</f>
        <v>1495000</v>
      </c>
      <c r="Y28" s="151">
        <f>1300*H28</f>
        <v>2990000</v>
      </c>
    </row>
    <row r="29" spans="2:25" ht="14.45" customHeight="1" x14ac:dyDescent="0.25">
      <c r="B29" s="20" t="s">
        <v>25</v>
      </c>
      <c r="C29" s="21" t="s">
        <v>26</v>
      </c>
      <c r="D29" s="22" t="s">
        <v>42</v>
      </c>
      <c r="E29" s="22" t="s">
        <v>28</v>
      </c>
      <c r="F29" s="39" t="s">
        <v>43</v>
      </c>
      <c r="G29" s="22">
        <v>2031</v>
      </c>
      <c r="H29" s="108">
        <v>30</v>
      </c>
      <c r="I29" s="27" t="s">
        <v>30</v>
      </c>
      <c r="J29" s="18">
        <f>IF(F29=TiltakstyperKostnadskalkyle!$B$5,TiltakstyperKostnadskalkyle!$R$5*Handlingsplan!H29,
IF(F29=TiltakstyperKostnadskalkyle!$B$6,TiltakstyperKostnadskalkyle!$R$6*Handlingsplan!H29,
IF(F29=TiltakstyperKostnadskalkyle!$B$7,TiltakstyperKostnadskalkyle!$R$7*Handlingsplan!H29,
IF(F29=TiltakstyperKostnadskalkyle!$B$8,TiltakstyperKostnadskalkyle!$R$8*Handlingsplan!H29,
IF(F29=TiltakstyperKostnadskalkyle!$B$9,TiltakstyperKostnadskalkyle!$R$9*Handlingsplan!H29,
IF(F29=TiltakstyperKostnadskalkyle!$B$10,TiltakstyperKostnadskalkyle!$R$10*Handlingsplan!H29,
IF(F29=TiltakstyperKostnadskalkyle!$B$11,TiltakstyperKostnadskalkyle!$R$11*Handlingsplan!H29,
IF(F29=TiltakstyperKostnadskalkyle!$B$12,TiltakstyperKostnadskalkyle!$R$12*Handlingsplan!H29,
IF(F29=TiltakstyperKostnadskalkyle!$B$13,TiltakstyperKostnadskalkyle!$R$13*Handlingsplan!H29,
IF(F29=TiltakstyperKostnadskalkyle!$B$14,TiltakstyperKostnadskalkyle!$R$14*Handlingsplan!H29,
IF(F29=TiltakstyperKostnadskalkyle!$B$15,TiltakstyperKostnadskalkyle!$R$15*Handlingsplan!H29,
0)))))))))))</f>
        <v>360000</v>
      </c>
      <c r="K29" s="18">
        <f>IF($F29=TiltakstyperKostnadskalkyle!$B$5,($J29*TiltakstyperKostnadskalkyle!D$5)/100,
IF($F29=TiltakstyperKostnadskalkyle!$B$6,($J29*TiltakstyperKostnadskalkyle!D$6)/100,
IF($F29=TiltakstyperKostnadskalkyle!$B$7,($J29*TiltakstyperKostnadskalkyle!D$7)/100,
IF($F29=TiltakstyperKostnadskalkyle!$B$8,($J29*TiltakstyperKostnadskalkyle!D$8)/100,
IF($F29=TiltakstyperKostnadskalkyle!$B$9,($J29*TiltakstyperKostnadskalkyle!D$9)/100,
IF($F29=TiltakstyperKostnadskalkyle!$B$10,($J29*TiltakstyperKostnadskalkyle!D$10)/100,
IF($F29=TiltakstyperKostnadskalkyle!$B$11,($J29*TiltakstyperKostnadskalkyle!D$11)/100,
IF($F29=TiltakstyperKostnadskalkyle!$B$12,($J29*TiltakstyperKostnadskalkyle!D$12)/100,
IF($F29=TiltakstyperKostnadskalkyle!$B$13,($J29*TiltakstyperKostnadskalkyle!D$13)/100,
IF($F29=TiltakstyperKostnadskalkyle!$B$14,($J29*TiltakstyperKostnadskalkyle!D$14)/100,
IF($F29=TiltakstyperKostnadskalkyle!$B$15,($J29*TiltakstyperKostnadskalkyle!D$15)/100,
"0")))))))))))</f>
        <v>28800</v>
      </c>
      <c r="L29" s="18">
        <f>IF($F29=TiltakstyperKostnadskalkyle!$B$5,($J29*TiltakstyperKostnadskalkyle!E$5)/100,
IF($F29=TiltakstyperKostnadskalkyle!$B$6,($J29*TiltakstyperKostnadskalkyle!E$6)/100,
IF($F29=TiltakstyperKostnadskalkyle!$B$7,($J29*TiltakstyperKostnadskalkyle!E$7)/100,
IF($F29=TiltakstyperKostnadskalkyle!$B$8,($J29*TiltakstyperKostnadskalkyle!E$8)/100,
IF($F29=TiltakstyperKostnadskalkyle!$B$9,($J29*TiltakstyperKostnadskalkyle!E$9)/100,
IF($F29=TiltakstyperKostnadskalkyle!$B$10,($J29*TiltakstyperKostnadskalkyle!E$10)/100,
IF($F29=TiltakstyperKostnadskalkyle!$B$11,($J29*TiltakstyperKostnadskalkyle!E$11)/100,
IF($F29=TiltakstyperKostnadskalkyle!$B$12,($J29*TiltakstyperKostnadskalkyle!E$12)/100,
IF($F29=TiltakstyperKostnadskalkyle!$B$13,($J29*TiltakstyperKostnadskalkyle!E$13)/100,
IF($F29=TiltakstyperKostnadskalkyle!$B$14,($J29*TiltakstyperKostnadskalkyle!E$14)/100,
IF($F29=TiltakstyperKostnadskalkyle!$B$15,($J29*TiltakstyperKostnadskalkyle!E$15)/100,
"0")))))))))))</f>
        <v>28800</v>
      </c>
      <c r="M29" s="18">
        <f>IF($F29=TiltakstyperKostnadskalkyle!$B$5,($J29*TiltakstyperKostnadskalkyle!F$5)/100,
IF($F29=TiltakstyperKostnadskalkyle!$B$6,($J29*TiltakstyperKostnadskalkyle!F$6)/100,
IF($F29=TiltakstyperKostnadskalkyle!$B$7,($J29*TiltakstyperKostnadskalkyle!F$7)/100,
IF($F29=TiltakstyperKostnadskalkyle!$B$8,($J29*TiltakstyperKostnadskalkyle!F$8)/100,
IF($F29=TiltakstyperKostnadskalkyle!$B$9,($J29*TiltakstyperKostnadskalkyle!F$9)/100,
IF($F29=TiltakstyperKostnadskalkyle!$B$10,($J29*TiltakstyperKostnadskalkyle!F$10)/100,
IF($F29=TiltakstyperKostnadskalkyle!$B$11,($J29*TiltakstyperKostnadskalkyle!F$11)/100,
IF($F29=TiltakstyperKostnadskalkyle!$B$12,($J29*TiltakstyperKostnadskalkyle!F$12)/100,
IF($F29=TiltakstyperKostnadskalkyle!$B$13,($J29*TiltakstyperKostnadskalkyle!F$13)/100,
IF($F29=TiltakstyperKostnadskalkyle!$B$14,($J29*TiltakstyperKostnadskalkyle!F$14)/100,
IF($F29=TiltakstyperKostnadskalkyle!$B$15,($J29*TiltakstyperKostnadskalkyle!F$15)/100,
"0")))))))))))</f>
        <v>151200</v>
      </c>
      <c r="N29" s="18">
        <f>IF($F29=TiltakstyperKostnadskalkyle!$B$5,($J29*TiltakstyperKostnadskalkyle!G$5)/100,
IF($F29=TiltakstyperKostnadskalkyle!$B$6,($J29*TiltakstyperKostnadskalkyle!G$6)/100,
IF($F29=TiltakstyperKostnadskalkyle!$B$7,($J29*TiltakstyperKostnadskalkyle!G$7)/100,
IF($F29=TiltakstyperKostnadskalkyle!$B$8,($J29*TiltakstyperKostnadskalkyle!G$8)/100,
IF($F29=TiltakstyperKostnadskalkyle!$B$9,($J29*TiltakstyperKostnadskalkyle!G$9)/100,
IF($F29=TiltakstyperKostnadskalkyle!$B$10,($J29*TiltakstyperKostnadskalkyle!G$10)/100,
IF($F29=TiltakstyperKostnadskalkyle!$B$11,($J29*TiltakstyperKostnadskalkyle!G$11)/100,
IF($F29=TiltakstyperKostnadskalkyle!$B$12,($J29*TiltakstyperKostnadskalkyle!G$12)/100,
IF($F29=TiltakstyperKostnadskalkyle!$B$13,($J29*TiltakstyperKostnadskalkyle!G$13)/100,
IF($F29=TiltakstyperKostnadskalkyle!$B$14,($J29*TiltakstyperKostnadskalkyle!G$14)/100,
IF($F29=TiltakstyperKostnadskalkyle!$B$15,($J29*TiltakstyperKostnadskalkyle!G$15)/100,
"0")))))))))))</f>
        <v>75600</v>
      </c>
      <c r="O29" s="18">
        <f>IF($F29=TiltakstyperKostnadskalkyle!$B$5,($J29*TiltakstyperKostnadskalkyle!H$5)/100,
IF($F29=TiltakstyperKostnadskalkyle!$B$6,($J29*TiltakstyperKostnadskalkyle!H$6)/100,
IF($F29=TiltakstyperKostnadskalkyle!$B$7,($J29*TiltakstyperKostnadskalkyle!H$7)/100,
IF($F29=TiltakstyperKostnadskalkyle!$B$8,($J29*TiltakstyperKostnadskalkyle!H$8)/100,
IF($F29=TiltakstyperKostnadskalkyle!$B$9,($J29*TiltakstyperKostnadskalkyle!H$9)/100,
IF($F29=TiltakstyperKostnadskalkyle!$B$10,($J29*TiltakstyperKostnadskalkyle!H$10)/100,
IF($F29=TiltakstyperKostnadskalkyle!$B$11,($J29*TiltakstyperKostnadskalkyle!H$11)/100,
IF($F29=TiltakstyperKostnadskalkyle!$B$12,($J29*TiltakstyperKostnadskalkyle!H$12)/100,
IF($F29=TiltakstyperKostnadskalkyle!$B$13,($J29*TiltakstyperKostnadskalkyle!H$13)/100,
IF($F29=TiltakstyperKostnadskalkyle!$B$14,($J29*TiltakstyperKostnadskalkyle!H$14)/100,
IF($F29=TiltakstyperKostnadskalkyle!$B$15,($J29*TiltakstyperKostnadskalkyle!H$15)/100,
"0")))))))))))</f>
        <v>28800</v>
      </c>
      <c r="P29" s="18">
        <f>IF($F29=TiltakstyperKostnadskalkyle!$B$5,($J29*TiltakstyperKostnadskalkyle!I$5)/100,
IF($F29=TiltakstyperKostnadskalkyle!$B$6,($J29*TiltakstyperKostnadskalkyle!I$6)/100,
IF($F29=TiltakstyperKostnadskalkyle!$B$7,($J29*TiltakstyperKostnadskalkyle!I$7)/100,
IF($F29=TiltakstyperKostnadskalkyle!$B$8,($J29*TiltakstyperKostnadskalkyle!I$8)/100,
IF($F29=TiltakstyperKostnadskalkyle!$B$9,($J29*TiltakstyperKostnadskalkyle!I$9)/100,
IF($F29=TiltakstyperKostnadskalkyle!$B$10,($J29*TiltakstyperKostnadskalkyle!I$10)/100,
IF($F29=TiltakstyperKostnadskalkyle!$B$11,($J29*TiltakstyperKostnadskalkyle!I$11)/100,
IF($F29=TiltakstyperKostnadskalkyle!$B$12,($J29*TiltakstyperKostnadskalkyle!I$12)/100,
IF($F29=TiltakstyperKostnadskalkyle!$B$13,($J29*TiltakstyperKostnadskalkyle!I$13)/100,
IF($F29=TiltakstyperKostnadskalkyle!$B$14,($J29*TiltakstyperKostnadskalkyle!I$14)/100,
IF($F29=TiltakstyperKostnadskalkyle!$B$15,($J29*TiltakstyperKostnadskalkyle!I$15)/100,
"0")))))))))))</f>
        <v>18000</v>
      </c>
      <c r="Q29" s="18">
        <f t="shared" si="1"/>
        <v>3600</v>
      </c>
      <c r="R29" s="18">
        <f>IF($F29=TiltakstyperKostnadskalkyle!$B$5,($J29*TiltakstyperKostnadskalkyle!K$5)/100,
IF($F29=TiltakstyperKostnadskalkyle!$B$6,($J29*TiltakstyperKostnadskalkyle!K$6)/100,
IF($F29=TiltakstyperKostnadskalkyle!$B$8,($J29*TiltakstyperKostnadskalkyle!K$8)/100,
IF($F29=TiltakstyperKostnadskalkyle!$B$9,($J29*TiltakstyperKostnadskalkyle!K$9)/100,
IF($F29=TiltakstyperKostnadskalkyle!$B$10,($J29*TiltakstyperKostnadskalkyle!K$10)/100,
IF($F29=TiltakstyperKostnadskalkyle!$B$11,($J29*TiltakstyperKostnadskalkyle!K$11)/100,
IF($F29=TiltakstyperKostnadskalkyle!$B$12,($J29*TiltakstyperKostnadskalkyle!K$12)/100,
IF($F29=TiltakstyperKostnadskalkyle!$B$13,($J29*TiltakstyperKostnadskalkyle!K$13)/100,
IF($F29=TiltakstyperKostnadskalkyle!$B$14,($J29*TiltakstyperKostnadskalkyle!K$14)/100,
"0")))))))))</f>
        <v>28800</v>
      </c>
      <c r="S29" s="18"/>
      <c r="T29" s="18">
        <f>IF($F29=TiltakstyperKostnadskalkyle!$B$5,($J29*TiltakstyperKostnadskalkyle!M$5)/100,
IF($F29=TiltakstyperKostnadskalkyle!$B$6,($J29*TiltakstyperKostnadskalkyle!M$6)/100,
IF($F29=TiltakstyperKostnadskalkyle!$B$7,($J29*TiltakstyperKostnadskalkyle!M$7)/100,
IF($F29=TiltakstyperKostnadskalkyle!$B$8,($J29*TiltakstyperKostnadskalkyle!M$8)/100,
IF($F29=TiltakstyperKostnadskalkyle!$B$9,($J29*TiltakstyperKostnadskalkyle!M$9)/100,
IF($F29=TiltakstyperKostnadskalkyle!$B$10,($J29*TiltakstyperKostnadskalkyle!M$10)/100,
IF($F29=TiltakstyperKostnadskalkyle!$B$11,($J29*TiltakstyperKostnadskalkyle!M$11)/100,
IF($F29=TiltakstyperKostnadskalkyle!$B$12,($J29*TiltakstyperKostnadskalkyle!M$12)/100,
IF($F29=TiltakstyperKostnadskalkyle!$B$13,($J29*TiltakstyperKostnadskalkyle!M$13)/100,
IF($F29=TiltakstyperKostnadskalkyle!$B$14,($J29*TiltakstyperKostnadskalkyle!M$14)/100,
IF($F29=TiltakstyperKostnadskalkyle!$B$15,($J29*TiltakstyperKostnadskalkyle!M$15)/100,
"0")))))))))))</f>
        <v>0</v>
      </c>
      <c r="U29" s="32"/>
      <c r="V29" s="32"/>
      <c r="W29" s="18">
        <f>IF($F29=TiltakstyperKostnadskalkyle!$B$5,($J29*TiltakstyperKostnadskalkyle!P$5)/100,
IF($F29=TiltakstyperKostnadskalkyle!$B$6,($J29*TiltakstyperKostnadskalkyle!P$6)/100,
IF($F29=TiltakstyperKostnadskalkyle!$B$7,($J29*TiltakstyperKostnadskalkyle!P$7)/100,
IF($F29=TiltakstyperKostnadskalkyle!$B$8,($J29*TiltakstyperKostnadskalkyle!P$8)/100,
IF($F29=TiltakstyperKostnadskalkyle!$B$9,($J29*TiltakstyperKostnadskalkyle!P$9)/100,
IF($F29=TiltakstyperKostnadskalkyle!$B$10,($J29*TiltakstyperKostnadskalkyle!P$10)/100,
IF($F29=TiltakstyperKostnadskalkyle!$B$11,($J29*TiltakstyperKostnadskalkyle!P$11)/100,
IF($F29=TiltakstyperKostnadskalkyle!$B$12,($J29*TiltakstyperKostnadskalkyle!P$12)/100,
IF($F29=TiltakstyperKostnadskalkyle!$B$13,($J29*TiltakstyperKostnadskalkyle!P$13)/100,
IF($F29=TiltakstyperKostnadskalkyle!$B$14,($J29*TiltakstyperKostnadskalkyle!P$14)/100,
IF($F29=TiltakstyperKostnadskalkyle!$B$15,($J29*TiltakstyperKostnadskalkyle!P$15)/100,
"0")))))))))))</f>
        <v>0</v>
      </c>
      <c r="Y29" s="151">
        <f>12000*H29</f>
        <v>360000</v>
      </c>
    </row>
    <row r="30" spans="2:25" ht="14.45" customHeight="1" x14ac:dyDescent="0.25">
      <c r="B30" s="20" t="s">
        <v>25</v>
      </c>
      <c r="C30" s="21" t="s">
        <v>26</v>
      </c>
      <c r="D30" s="22" t="s">
        <v>42</v>
      </c>
      <c r="E30" s="22" t="s">
        <v>31</v>
      </c>
      <c r="F30" s="39" t="s">
        <v>43</v>
      </c>
      <c r="G30" s="22">
        <v>2031</v>
      </c>
      <c r="H30" s="108">
        <v>30</v>
      </c>
      <c r="I30" s="27" t="s">
        <v>30</v>
      </c>
      <c r="J30" s="18">
        <f>IF(F30=TiltakstyperKostnadskalkyle!$B$5,TiltakstyperKostnadskalkyle!$R$5*Handlingsplan!H30,
IF(F30=TiltakstyperKostnadskalkyle!$B$6,TiltakstyperKostnadskalkyle!$R$6*Handlingsplan!H30,
IF(F30=TiltakstyperKostnadskalkyle!$B$7,TiltakstyperKostnadskalkyle!$R$7*Handlingsplan!H30,
IF(F30=TiltakstyperKostnadskalkyle!$B$8,TiltakstyperKostnadskalkyle!$R$8*Handlingsplan!H30,
IF(F30=TiltakstyperKostnadskalkyle!$B$9,TiltakstyperKostnadskalkyle!$R$9*Handlingsplan!H30,
IF(F30=TiltakstyperKostnadskalkyle!$B$10,TiltakstyperKostnadskalkyle!$R$10*Handlingsplan!H30,
IF(F30=TiltakstyperKostnadskalkyle!$B$11,TiltakstyperKostnadskalkyle!$R$11*Handlingsplan!H30,
IF(F30=TiltakstyperKostnadskalkyle!$B$12,TiltakstyperKostnadskalkyle!$R$12*Handlingsplan!H30,
IF(F30=TiltakstyperKostnadskalkyle!$B$13,TiltakstyperKostnadskalkyle!$R$13*Handlingsplan!H30,
IF(F30=TiltakstyperKostnadskalkyle!$B$14,TiltakstyperKostnadskalkyle!$R$14*Handlingsplan!H30,
IF(F30=TiltakstyperKostnadskalkyle!$B$15,TiltakstyperKostnadskalkyle!$R$15*Handlingsplan!H30,
0)))))))))))</f>
        <v>360000</v>
      </c>
      <c r="K30" s="18">
        <f>IF($F30=TiltakstyperKostnadskalkyle!$B$5,($J30*TiltakstyperKostnadskalkyle!D$5)/100,
IF($F30=TiltakstyperKostnadskalkyle!$B$6,($J30*TiltakstyperKostnadskalkyle!D$6)/100,
IF($F30=TiltakstyperKostnadskalkyle!$B$7,($J30*TiltakstyperKostnadskalkyle!D$7)/100,
IF($F30=TiltakstyperKostnadskalkyle!$B$8,($J30*TiltakstyperKostnadskalkyle!D$8)/100,
IF($F30=TiltakstyperKostnadskalkyle!$B$9,($J30*TiltakstyperKostnadskalkyle!D$9)/100,
IF($F30=TiltakstyperKostnadskalkyle!$B$10,($J30*TiltakstyperKostnadskalkyle!D$10)/100,
IF($F30=TiltakstyperKostnadskalkyle!$B$11,($J30*TiltakstyperKostnadskalkyle!D$11)/100,
IF($F30=TiltakstyperKostnadskalkyle!$B$12,($J30*TiltakstyperKostnadskalkyle!D$12)/100,
IF($F30=TiltakstyperKostnadskalkyle!$B$13,($J30*TiltakstyperKostnadskalkyle!D$13)/100,
IF($F30=TiltakstyperKostnadskalkyle!$B$14,($J30*TiltakstyperKostnadskalkyle!D$14)/100,
IF($F30=TiltakstyperKostnadskalkyle!$B$15,($J30*TiltakstyperKostnadskalkyle!D$15)/100,
"0")))))))))))</f>
        <v>28800</v>
      </c>
      <c r="L30" s="18">
        <f>IF($F30=TiltakstyperKostnadskalkyle!$B$5,($J30*TiltakstyperKostnadskalkyle!E$5)/100,
IF($F30=TiltakstyperKostnadskalkyle!$B$6,($J30*TiltakstyperKostnadskalkyle!E$6)/100,
IF($F30=TiltakstyperKostnadskalkyle!$B$7,($J30*TiltakstyperKostnadskalkyle!E$7)/100,
IF($F30=TiltakstyperKostnadskalkyle!$B$8,($J30*TiltakstyperKostnadskalkyle!E$8)/100,
IF($F30=TiltakstyperKostnadskalkyle!$B$9,($J30*TiltakstyperKostnadskalkyle!E$9)/100,
IF($F30=TiltakstyperKostnadskalkyle!$B$10,($J30*TiltakstyperKostnadskalkyle!E$10)/100,
IF($F30=TiltakstyperKostnadskalkyle!$B$11,($J30*TiltakstyperKostnadskalkyle!E$11)/100,
IF($F30=TiltakstyperKostnadskalkyle!$B$12,($J30*TiltakstyperKostnadskalkyle!E$12)/100,
IF($F30=TiltakstyperKostnadskalkyle!$B$13,($J30*TiltakstyperKostnadskalkyle!E$13)/100,
IF($F30=TiltakstyperKostnadskalkyle!$B$14,($J30*TiltakstyperKostnadskalkyle!E$14)/100,
IF($F30=TiltakstyperKostnadskalkyle!$B$15,($J30*TiltakstyperKostnadskalkyle!E$15)/100,
"0")))))))))))</f>
        <v>28800</v>
      </c>
      <c r="M30" s="18">
        <f>IF($F30=TiltakstyperKostnadskalkyle!$B$5,($J30*TiltakstyperKostnadskalkyle!F$5)/100,
IF($F30=TiltakstyperKostnadskalkyle!$B$6,($J30*TiltakstyperKostnadskalkyle!F$6)/100,
IF($F30=TiltakstyperKostnadskalkyle!$B$7,($J30*TiltakstyperKostnadskalkyle!F$7)/100,
IF($F30=TiltakstyperKostnadskalkyle!$B$8,($J30*TiltakstyperKostnadskalkyle!F$8)/100,
IF($F30=TiltakstyperKostnadskalkyle!$B$9,($J30*TiltakstyperKostnadskalkyle!F$9)/100,
IF($F30=TiltakstyperKostnadskalkyle!$B$10,($J30*TiltakstyperKostnadskalkyle!F$10)/100,
IF($F30=TiltakstyperKostnadskalkyle!$B$11,($J30*TiltakstyperKostnadskalkyle!F$11)/100,
IF($F30=TiltakstyperKostnadskalkyle!$B$12,($J30*TiltakstyperKostnadskalkyle!F$12)/100,
IF($F30=TiltakstyperKostnadskalkyle!$B$13,($J30*TiltakstyperKostnadskalkyle!F$13)/100,
IF($F30=TiltakstyperKostnadskalkyle!$B$14,($J30*TiltakstyperKostnadskalkyle!F$14)/100,
IF($F30=TiltakstyperKostnadskalkyle!$B$15,($J30*TiltakstyperKostnadskalkyle!F$15)/100,
"0")))))))))))</f>
        <v>151200</v>
      </c>
      <c r="N30" s="18">
        <f>IF($F30=TiltakstyperKostnadskalkyle!$B$5,($J30*TiltakstyperKostnadskalkyle!G$5)/100,
IF($F30=TiltakstyperKostnadskalkyle!$B$6,($J30*TiltakstyperKostnadskalkyle!G$6)/100,
IF($F30=TiltakstyperKostnadskalkyle!$B$7,($J30*TiltakstyperKostnadskalkyle!G$7)/100,
IF($F30=TiltakstyperKostnadskalkyle!$B$8,($J30*TiltakstyperKostnadskalkyle!G$8)/100,
IF($F30=TiltakstyperKostnadskalkyle!$B$9,($J30*TiltakstyperKostnadskalkyle!G$9)/100,
IF($F30=TiltakstyperKostnadskalkyle!$B$10,($J30*TiltakstyperKostnadskalkyle!G$10)/100,
IF($F30=TiltakstyperKostnadskalkyle!$B$11,($J30*TiltakstyperKostnadskalkyle!G$11)/100,
IF($F30=TiltakstyperKostnadskalkyle!$B$12,($J30*TiltakstyperKostnadskalkyle!G$12)/100,
IF($F30=TiltakstyperKostnadskalkyle!$B$13,($J30*TiltakstyperKostnadskalkyle!G$13)/100,
IF($F30=TiltakstyperKostnadskalkyle!$B$14,($J30*TiltakstyperKostnadskalkyle!G$14)/100,
IF($F30=TiltakstyperKostnadskalkyle!$B$15,($J30*TiltakstyperKostnadskalkyle!G$15)/100,
"0")))))))))))</f>
        <v>75600</v>
      </c>
      <c r="O30" s="18">
        <f>IF($F30=TiltakstyperKostnadskalkyle!$B$5,($J30*TiltakstyperKostnadskalkyle!H$5)/100,
IF($F30=TiltakstyperKostnadskalkyle!$B$6,($J30*TiltakstyperKostnadskalkyle!H$6)/100,
IF($F30=TiltakstyperKostnadskalkyle!$B$7,($J30*TiltakstyperKostnadskalkyle!H$7)/100,
IF($F30=TiltakstyperKostnadskalkyle!$B$8,($J30*TiltakstyperKostnadskalkyle!H$8)/100,
IF($F30=TiltakstyperKostnadskalkyle!$B$9,($J30*TiltakstyperKostnadskalkyle!H$9)/100,
IF($F30=TiltakstyperKostnadskalkyle!$B$10,($J30*TiltakstyperKostnadskalkyle!H$10)/100,
IF($F30=TiltakstyperKostnadskalkyle!$B$11,($J30*TiltakstyperKostnadskalkyle!H$11)/100,
IF($F30=TiltakstyperKostnadskalkyle!$B$12,($J30*TiltakstyperKostnadskalkyle!H$12)/100,
IF($F30=TiltakstyperKostnadskalkyle!$B$13,($J30*TiltakstyperKostnadskalkyle!H$13)/100,
IF($F30=TiltakstyperKostnadskalkyle!$B$14,($J30*TiltakstyperKostnadskalkyle!H$14)/100,
IF($F30=TiltakstyperKostnadskalkyle!$B$15,($J30*TiltakstyperKostnadskalkyle!H$15)/100,
"0")))))))))))</f>
        <v>28800</v>
      </c>
      <c r="P30" s="18">
        <f>IF($F30=TiltakstyperKostnadskalkyle!$B$5,($J30*TiltakstyperKostnadskalkyle!I$5)/100,
IF($F30=TiltakstyperKostnadskalkyle!$B$6,($J30*TiltakstyperKostnadskalkyle!I$6)/100,
IF($F30=TiltakstyperKostnadskalkyle!$B$7,($J30*TiltakstyperKostnadskalkyle!I$7)/100,
IF($F30=TiltakstyperKostnadskalkyle!$B$8,($J30*TiltakstyperKostnadskalkyle!I$8)/100,
IF($F30=TiltakstyperKostnadskalkyle!$B$9,($J30*TiltakstyperKostnadskalkyle!I$9)/100,
IF($F30=TiltakstyperKostnadskalkyle!$B$10,($J30*TiltakstyperKostnadskalkyle!I$10)/100,
IF($F30=TiltakstyperKostnadskalkyle!$B$11,($J30*TiltakstyperKostnadskalkyle!I$11)/100,
IF($F30=TiltakstyperKostnadskalkyle!$B$12,($J30*TiltakstyperKostnadskalkyle!I$12)/100,
IF($F30=TiltakstyperKostnadskalkyle!$B$13,($J30*TiltakstyperKostnadskalkyle!I$13)/100,
IF($F30=TiltakstyperKostnadskalkyle!$B$14,($J30*TiltakstyperKostnadskalkyle!I$14)/100,
IF($F30=TiltakstyperKostnadskalkyle!$B$15,($J30*TiltakstyperKostnadskalkyle!I$15)/100,
"0")))))))))))</f>
        <v>18000</v>
      </c>
      <c r="Q30" s="18">
        <f t="shared" si="1"/>
        <v>3600</v>
      </c>
      <c r="R30" s="18">
        <f>IF($F30=TiltakstyperKostnadskalkyle!$B$5,($J30*TiltakstyperKostnadskalkyle!K$5)/100,
IF($F30=TiltakstyperKostnadskalkyle!$B$6,($J30*TiltakstyperKostnadskalkyle!K$6)/100,
IF($F30=TiltakstyperKostnadskalkyle!$B$8,($J30*TiltakstyperKostnadskalkyle!K$8)/100,
IF($F30=TiltakstyperKostnadskalkyle!$B$9,($J30*TiltakstyperKostnadskalkyle!K$9)/100,
IF($F30=TiltakstyperKostnadskalkyle!$B$10,($J30*TiltakstyperKostnadskalkyle!K$10)/100,
IF($F30=TiltakstyperKostnadskalkyle!$B$11,($J30*TiltakstyperKostnadskalkyle!K$11)/100,
IF($F30=TiltakstyperKostnadskalkyle!$B$12,($J30*TiltakstyperKostnadskalkyle!K$12)/100,
IF($F30=TiltakstyperKostnadskalkyle!$B$13,($J30*TiltakstyperKostnadskalkyle!K$13)/100,
IF($F30=TiltakstyperKostnadskalkyle!$B$14,($J30*TiltakstyperKostnadskalkyle!K$14)/100,
"0")))))))))</f>
        <v>28800</v>
      </c>
      <c r="S30" s="18"/>
      <c r="T30" s="18">
        <f>IF($F30=TiltakstyperKostnadskalkyle!$B$5,($J30*TiltakstyperKostnadskalkyle!M$5)/100,
IF($F30=TiltakstyperKostnadskalkyle!$B$6,($J30*TiltakstyperKostnadskalkyle!M$6)/100,
IF($F30=TiltakstyperKostnadskalkyle!$B$7,($J30*TiltakstyperKostnadskalkyle!M$7)/100,
IF($F30=TiltakstyperKostnadskalkyle!$B$8,($J30*TiltakstyperKostnadskalkyle!M$8)/100,
IF($F30=TiltakstyperKostnadskalkyle!$B$9,($J30*TiltakstyperKostnadskalkyle!M$9)/100,
IF($F30=TiltakstyperKostnadskalkyle!$B$10,($J30*TiltakstyperKostnadskalkyle!M$10)/100,
IF($F30=TiltakstyperKostnadskalkyle!$B$11,($J30*TiltakstyperKostnadskalkyle!M$11)/100,
IF($F30=TiltakstyperKostnadskalkyle!$B$12,($J30*TiltakstyperKostnadskalkyle!M$12)/100,
IF($F30=TiltakstyperKostnadskalkyle!$B$13,($J30*TiltakstyperKostnadskalkyle!M$13)/100,
IF($F30=TiltakstyperKostnadskalkyle!$B$14,($J30*TiltakstyperKostnadskalkyle!M$14)/100,
IF($F30=TiltakstyperKostnadskalkyle!$B$15,($J30*TiltakstyperKostnadskalkyle!M$15)/100,
"0")))))))))))</f>
        <v>0</v>
      </c>
      <c r="U30" s="32"/>
      <c r="V30" s="32"/>
      <c r="W30" s="18">
        <f>IF($F30=TiltakstyperKostnadskalkyle!$B$5,($J30*TiltakstyperKostnadskalkyle!P$5)/100,
IF($F30=TiltakstyperKostnadskalkyle!$B$6,($J30*TiltakstyperKostnadskalkyle!P$6)/100,
IF($F30=TiltakstyperKostnadskalkyle!$B$7,($J30*TiltakstyperKostnadskalkyle!P$7)/100,
IF($F30=TiltakstyperKostnadskalkyle!$B$8,($J30*TiltakstyperKostnadskalkyle!P$8)/100,
IF($F30=TiltakstyperKostnadskalkyle!$B$9,($J30*TiltakstyperKostnadskalkyle!P$9)/100,
IF($F30=TiltakstyperKostnadskalkyle!$B$10,($J30*TiltakstyperKostnadskalkyle!P$10)/100,
IF($F30=TiltakstyperKostnadskalkyle!$B$11,($J30*TiltakstyperKostnadskalkyle!P$11)/100,
IF($F30=TiltakstyperKostnadskalkyle!$B$12,($J30*TiltakstyperKostnadskalkyle!P$12)/100,
IF($F30=TiltakstyperKostnadskalkyle!$B$13,($J30*TiltakstyperKostnadskalkyle!P$13)/100,
IF($F30=TiltakstyperKostnadskalkyle!$B$14,($J30*TiltakstyperKostnadskalkyle!P$14)/100,
IF($F30=TiltakstyperKostnadskalkyle!$B$15,($J30*TiltakstyperKostnadskalkyle!P$15)/100,
"0")))))))))))</f>
        <v>0</v>
      </c>
      <c r="Y30" s="151"/>
    </row>
    <row r="31" spans="2:25" ht="14.45" customHeight="1" x14ac:dyDescent="0.25">
      <c r="B31" s="20" t="s">
        <v>25</v>
      </c>
      <c r="C31" s="21" t="s">
        <v>26</v>
      </c>
      <c r="D31" s="22" t="s">
        <v>42</v>
      </c>
      <c r="E31" s="22" t="s">
        <v>32</v>
      </c>
      <c r="F31" s="39" t="s">
        <v>43</v>
      </c>
      <c r="G31" s="22">
        <v>2031</v>
      </c>
      <c r="H31" s="108">
        <v>40</v>
      </c>
      <c r="I31" s="27" t="s">
        <v>30</v>
      </c>
      <c r="J31" s="18">
        <f>IF(F31=TiltakstyperKostnadskalkyle!$B$5,TiltakstyperKostnadskalkyle!$R$5*Handlingsplan!H31,
IF(F31=TiltakstyperKostnadskalkyle!$B$6,TiltakstyperKostnadskalkyle!$R$6*Handlingsplan!H31,
IF(F31=TiltakstyperKostnadskalkyle!$B$7,TiltakstyperKostnadskalkyle!$R$7*Handlingsplan!H31,
IF(F31=TiltakstyperKostnadskalkyle!$B$8,TiltakstyperKostnadskalkyle!$R$8*Handlingsplan!H31,
IF(F31=TiltakstyperKostnadskalkyle!$B$9,TiltakstyperKostnadskalkyle!$R$9*Handlingsplan!H31,
IF(F31=TiltakstyperKostnadskalkyle!$B$10,TiltakstyperKostnadskalkyle!$R$10*Handlingsplan!H31,
IF(F31=TiltakstyperKostnadskalkyle!$B$11,TiltakstyperKostnadskalkyle!$R$11*Handlingsplan!H31,
IF(F31=TiltakstyperKostnadskalkyle!$B$12,TiltakstyperKostnadskalkyle!$R$12*Handlingsplan!H31,
IF(F31=TiltakstyperKostnadskalkyle!$B$13,TiltakstyperKostnadskalkyle!$R$13*Handlingsplan!H31,
IF(F31=TiltakstyperKostnadskalkyle!$B$14,TiltakstyperKostnadskalkyle!$R$14*Handlingsplan!H31,
IF(F31=TiltakstyperKostnadskalkyle!$B$15,TiltakstyperKostnadskalkyle!$R$15*Handlingsplan!H31,
0)))))))))))</f>
        <v>480000</v>
      </c>
      <c r="K31" s="18">
        <f>IF($F31=TiltakstyperKostnadskalkyle!$B$5,($J31*TiltakstyperKostnadskalkyle!D$5)/100,
IF($F31=TiltakstyperKostnadskalkyle!$B$6,($J31*TiltakstyperKostnadskalkyle!D$6)/100,
IF($F31=TiltakstyperKostnadskalkyle!$B$7,($J31*TiltakstyperKostnadskalkyle!D$7)/100,
IF($F31=TiltakstyperKostnadskalkyle!$B$8,($J31*TiltakstyperKostnadskalkyle!D$8)/100,
IF($F31=TiltakstyperKostnadskalkyle!$B$9,($J31*TiltakstyperKostnadskalkyle!D$9)/100,
IF($F31=TiltakstyperKostnadskalkyle!$B$10,($J31*TiltakstyperKostnadskalkyle!D$10)/100,
IF($F31=TiltakstyperKostnadskalkyle!$B$11,($J31*TiltakstyperKostnadskalkyle!D$11)/100,
IF($F31=TiltakstyperKostnadskalkyle!$B$12,($J31*TiltakstyperKostnadskalkyle!D$12)/100,
IF($F31=TiltakstyperKostnadskalkyle!$B$13,($J31*TiltakstyperKostnadskalkyle!D$13)/100,
IF($F31=TiltakstyperKostnadskalkyle!$B$14,($J31*TiltakstyperKostnadskalkyle!D$14)/100,
IF($F31=TiltakstyperKostnadskalkyle!$B$15,($J31*TiltakstyperKostnadskalkyle!D$15)/100,
"0")))))))))))</f>
        <v>38400</v>
      </c>
      <c r="L31" s="18">
        <f>IF($F31=TiltakstyperKostnadskalkyle!$B$5,($J31*TiltakstyperKostnadskalkyle!E$5)/100,
IF($F31=TiltakstyperKostnadskalkyle!$B$6,($J31*TiltakstyperKostnadskalkyle!E$6)/100,
IF($F31=TiltakstyperKostnadskalkyle!$B$7,($J31*TiltakstyperKostnadskalkyle!E$7)/100,
IF($F31=TiltakstyperKostnadskalkyle!$B$8,($J31*TiltakstyperKostnadskalkyle!E$8)/100,
IF($F31=TiltakstyperKostnadskalkyle!$B$9,($J31*TiltakstyperKostnadskalkyle!E$9)/100,
IF($F31=TiltakstyperKostnadskalkyle!$B$10,($J31*TiltakstyperKostnadskalkyle!E$10)/100,
IF($F31=TiltakstyperKostnadskalkyle!$B$11,($J31*TiltakstyperKostnadskalkyle!E$11)/100,
IF($F31=TiltakstyperKostnadskalkyle!$B$12,($J31*TiltakstyperKostnadskalkyle!E$12)/100,
IF($F31=TiltakstyperKostnadskalkyle!$B$13,($J31*TiltakstyperKostnadskalkyle!E$13)/100,
IF($F31=TiltakstyperKostnadskalkyle!$B$14,($J31*TiltakstyperKostnadskalkyle!E$14)/100,
IF($F31=TiltakstyperKostnadskalkyle!$B$15,($J31*TiltakstyperKostnadskalkyle!E$15)/100,
"0")))))))))))</f>
        <v>38400</v>
      </c>
      <c r="M31" s="18">
        <f>IF($F31=TiltakstyperKostnadskalkyle!$B$5,($J31*TiltakstyperKostnadskalkyle!F$5)/100,
IF($F31=TiltakstyperKostnadskalkyle!$B$6,($J31*TiltakstyperKostnadskalkyle!F$6)/100,
IF($F31=TiltakstyperKostnadskalkyle!$B$7,($J31*TiltakstyperKostnadskalkyle!F$7)/100,
IF($F31=TiltakstyperKostnadskalkyle!$B$8,($J31*TiltakstyperKostnadskalkyle!F$8)/100,
IF($F31=TiltakstyperKostnadskalkyle!$B$9,($J31*TiltakstyperKostnadskalkyle!F$9)/100,
IF($F31=TiltakstyperKostnadskalkyle!$B$10,($J31*TiltakstyperKostnadskalkyle!F$10)/100,
IF($F31=TiltakstyperKostnadskalkyle!$B$11,($J31*TiltakstyperKostnadskalkyle!F$11)/100,
IF($F31=TiltakstyperKostnadskalkyle!$B$12,($J31*TiltakstyperKostnadskalkyle!F$12)/100,
IF($F31=TiltakstyperKostnadskalkyle!$B$13,($J31*TiltakstyperKostnadskalkyle!F$13)/100,
IF($F31=TiltakstyperKostnadskalkyle!$B$14,($J31*TiltakstyperKostnadskalkyle!F$14)/100,
IF($F31=TiltakstyperKostnadskalkyle!$B$15,($J31*TiltakstyperKostnadskalkyle!F$15)/100,
"0")))))))))))</f>
        <v>201600</v>
      </c>
      <c r="N31" s="18">
        <f>IF($F31=TiltakstyperKostnadskalkyle!$B$5,($J31*TiltakstyperKostnadskalkyle!G$5)/100,
IF($F31=TiltakstyperKostnadskalkyle!$B$6,($J31*TiltakstyperKostnadskalkyle!G$6)/100,
IF($F31=TiltakstyperKostnadskalkyle!$B$7,($J31*TiltakstyperKostnadskalkyle!G$7)/100,
IF($F31=TiltakstyperKostnadskalkyle!$B$8,($J31*TiltakstyperKostnadskalkyle!G$8)/100,
IF($F31=TiltakstyperKostnadskalkyle!$B$9,($J31*TiltakstyperKostnadskalkyle!G$9)/100,
IF($F31=TiltakstyperKostnadskalkyle!$B$10,($J31*TiltakstyperKostnadskalkyle!G$10)/100,
IF($F31=TiltakstyperKostnadskalkyle!$B$11,($J31*TiltakstyperKostnadskalkyle!G$11)/100,
IF($F31=TiltakstyperKostnadskalkyle!$B$12,($J31*TiltakstyperKostnadskalkyle!G$12)/100,
IF($F31=TiltakstyperKostnadskalkyle!$B$13,($J31*TiltakstyperKostnadskalkyle!G$13)/100,
IF($F31=TiltakstyperKostnadskalkyle!$B$14,($J31*TiltakstyperKostnadskalkyle!G$14)/100,
IF($F31=TiltakstyperKostnadskalkyle!$B$15,($J31*TiltakstyperKostnadskalkyle!G$15)/100,
"0")))))))))))</f>
        <v>100800</v>
      </c>
      <c r="O31" s="18">
        <f>IF($F31=TiltakstyperKostnadskalkyle!$B$5,($J31*TiltakstyperKostnadskalkyle!H$5)/100,
IF($F31=TiltakstyperKostnadskalkyle!$B$6,($J31*TiltakstyperKostnadskalkyle!H$6)/100,
IF($F31=TiltakstyperKostnadskalkyle!$B$7,($J31*TiltakstyperKostnadskalkyle!H$7)/100,
IF($F31=TiltakstyperKostnadskalkyle!$B$8,($J31*TiltakstyperKostnadskalkyle!H$8)/100,
IF($F31=TiltakstyperKostnadskalkyle!$B$9,($J31*TiltakstyperKostnadskalkyle!H$9)/100,
IF($F31=TiltakstyperKostnadskalkyle!$B$10,($J31*TiltakstyperKostnadskalkyle!H$10)/100,
IF($F31=TiltakstyperKostnadskalkyle!$B$11,($J31*TiltakstyperKostnadskalkyle!H$11)/100,
IF($F31=TiltakstyperKostnadskalkyle!$B$12,($J31*TiltakstyperKostnadskalkyle!H$12)/100,
IF($F31=TiltakstyperKostnadskalkyle!$B$13,($J31*TiltakstyperKostnadskalkyle!H$13)/100,
IF($F31=TiltakstyperKostnadskalkyle!$B$14,($J31*TiltakstyperKostnadskalkyle!H$14)/100,
IF($F31=TiltakstyperKostnadskalkyle!$B$15,($J31*TiltakstyperKostnadskalkyle!H$15)/100,
"0")))))))))))</f>
        <v>38400</v>
      </c>
      <c r="P31" s="18">
        <f>IF($F31=TiltakstyperKostnadskalkyle!$B$5,($J31*TiltakstyperKostnadskalkyle!I$5)/100,
IF($F31=TiltakstyperKostnadskalkyle!$B$6,($J31*TiltakstyperKostnadskalkyle!I$6)/100,
IF($F31=TiltakstyperKostnadskalkyle!$B$7,($J31*TiltakstyperKostnadskalkyle!I$7)/100,
IF($F31=TiltakstyperKostnadskalkyle!$B$8,($J31*TiltakstyperKostnadskalkyle!I$8)/100,
IF($F31=TiltakstyperKostnadskalkyle!$B$9,($J31*TiltakstyperKostnadskalkyle!I$9)/100,
IF($F31=TiltakstyperKostnadskalkyle!$B$10,($J31*TiltakstyperKostnadskalkyle!I$10)/100,
IF($F31=TiltakstyperKostnadskalkyle!$B$11,($J31*TiltakstyperKostnadskalkyle!I$11)/100,
IF($F31=TiltakstyperKostnadskalkyle!$B$12,($J31*TiltakstyperKostnadskalkyle!I$12)/100,
IF($F31=TiltakstyperKostnadskalkyle!$B$13,($J31*TiltakstyperKostnadskalkyle!I$13)/100,
IF($F31=TiltakstyperKostnadskalkyle!$B$14,($J31*TiltakstyperKostnadskalkyle!I$14)/100,
IF($F31=TiltakstyperKostnadskalkyle!$B$15,($J31*TiltakstyperKostnadskalkyle!I$15)/100,
"0")))))))))))</f>
        <v>24000</v>
      </c>
      <c r="Q31" s="18">
        <f t="shared" si="1"/>
        <v>4800</v>
      </c>
      <c r="R31" s="18">
        <f>IF($F31=TiltakstyperKostnadskalkyle!$B$5,($J31*TiltakstyperKostnadskalkyle!K$5)/100,
IF($F31=TiltakstyperKostnadskalkyle!$B$6,($J31*TiltakstyperKostnadskalkyle!K$6)/100,
IF($F31=TiltakstyperKostnadskalkyle!$B$8,($J31*TiltakstyperKostnadskalkyle!K$8)/100,
IF($F31=TiltakstyperKostnadskalkyle!$B$9,($J31*TiltakstyperKostnadskalkyle!K$9)/100,
IF($F31=TiltakstyperKostnadskalkyle!$B$10,($J31*TiltakstyperKostnadskalkyle!K$10)/100,
IF($F31=TiltakstyperKostnadskalkyle!$B$11,($J31*TiltakstyperKostnadskalkyle!K$11)/100,
IF($F31=TiltakstyperKostnadskalkyle!$B$12,($J31*TiltakstyperKostnadskalkyle!K$12)/100,
IF($F31=TiltakstyperKostnadskalkyle!$B$13,($J31*TiltakstyperKostnadskalkyle!K$13)/100,
IF($F31=TiltakstyperKostnadskalkyle!$B$14,($J31*TiltakstyperKostnadskalkyle!K$14)/100,
"0")))))))))</f>
        <v>38400</v>
      </c>
      <c r="S31" s="18"/>
      <c r="T31" s="18">
        <f>IF($F31=TiltakstyperKostnadskalkyle!$B$5,($J31*TiltakstyperKostnadskalkyle!M$5)/100,
IF($F31=TiltakstyperKostnadskalkyle!$B$6,($J31*TiltakstyperKostnadskalkyle!M$6)/100,
IF($F31=TiltakstyperKostnadskalkyle!$B$7,($J31*TiltakstyperKostnadskalkyle!M$7)/100,
IF($F31=TiltakstyperKostnadskalkyle!$B$8,($J31*TiltakstyperKostnadskalkyle!M$8)/100,
IF($F31=TiltakstyperKostnadskalkyle!$B$9,($J31*TiltakstyperKostnadskalkyle!M$9)/100,
IF($F31=TiltakstyperKostnadskalkyle!$B$10,($J31*TiltakstyperKostnadskalkyle!M$10)/100,
IF($F31=TiltakstyperKostnadskalkyle!$B$11,($J31*TiltakstyperKostnadskalkyle!M$11)/100,
IF($F31=TiltakstyperKostnadskalkyle!$B$12,($J31*TiltakstyperKostnadskalkyle!M$12)/100,
IF($F31=TiltakstyperKostnadskalkyle!$B$13,($J31*TiltakstyperKostnadskalkyle!M$13)/100,
IF($F31=TiltakstyperKostnadskalkyle!$B$14,($J31*TiltakstyperKostnadskalkyle!M$14)/100,
IF($F31=TiltakstyperKostnadskalkyle!$B$15,($J31*TiltakstyperKostnadskalkyle!M$15)/100,
"0")))))))))))</f>
        <v>0</v>
      </c>
      <c r="U31" s="32"/>
      <c r="V31" s="32"/>
      <c r="W31" s="18">
        <f>IF($F31=TiltakstyperKostnadskalkyle!$B$5,($J31*TiltakstyperKostnadskalkyle!P$5)/100,
IF($F31=TiltakstyperKostnadskalkyle!$B$6,($J31*TiltakstyperKostnadskalkyle!P$6)/100,
IF($F31=TiltakstyperKostnadskalkyle!$B$7,($J31*TiltakstyperKostnadskalkyle!P$7)/100,
IF($F31=TiltakstyperKostnadskalkyle!$B$8,($J31*TiltakstyperKostnadskalkyle!P$8)/100,
IF($F31=TiltakstyperKostnadskalkyle!$B$9,($J31*TiltakstyperKostnadskalkyle!P$9)/100,
IF($F31=TiltakstyperKostnadskalkyle!$B$10,($J31*TiltakstyperKostnadskalkyle!P$10)/100,
IF($F31=TiltakstyperKostnadskalkyle!$B$11,($J31*TiltakstyperKostnadskalkyle!P$11)/100,
IF($F31=TiltakstyperKostnadskalkyle!$B$12,($J31*TiltakstyperKostnadskalkyle!P$12)/100,
IF($F31=TiltakstyperKostnadskalkyle!$B$13,($J31*TiltakstyperKostnadskalkyle!P$13)/100,
IF($F31=TiltakstyperKostnadskalkyle!$B$14,($J31*TiltakstyperKostnadskalkyle!P$14)/100,
IF($F31=TiltakstyperKostnadskalkyle!$B$15,($J31*TiltakstyperKostnadskalkyle!P$15)/100,
"0")))))))))))</f>
        <v>0</v>
      </c>
      <c r="Y31" s="151"/>
    </row>
    <row r="32" spans="2:25" ht="14.45" customHeight="1" x14ac:dyDescent="0.25">
      <c r="B32" s="20" t="s">
        <v>25</v>
      </c>
      <c r="C32" s="22" t="s">
        <v>26</v>
      </c>
      <c r="D32" s="22" t="s">
        <v>42</v>
      </c>
      <c r="E32" s="22" t="s">
        <v>33</v>
      </c>
      <c r="F32" s="39" t="s">
        <v>43</v>
      </c>
      <c r="G32" s="22">
        <v>2031</v>
      </c>
      <c r="H32" s="108">
        <v>30</v>
      </c>
      <c r="I32" s="27" t="s">
        <v>30</v>
      </c>
      <c r="J32" s="18">
        <f>IF(F32=TiltakstyperKostnadskalkyle!$B$5,TiltakstyperKostnadskalkyle!$R$5*Handlingsplan!H32,
IF(F32=TiltakstyperKostnadskalkyle!$B$6,TiltakstyperKostnadskalkyle!$R$6*Handlingsplan!H32,
IF(F32=TiltakstyperKostnadskalkyle!$B$7,TiltakstyperKostnadskalkyle!$R$7*Handlingsplan!H32,
IF(F32=TiltakstyperKostnadskalkyle!$B$8,TiltakstyperKostnadskalkyle!$R$8*Handlingsplan!H32,
IF(F32=TiltakstyperKostnadskalkyle!$B$9,TiltakstyperKostnadskalkyle!$R$9*Handlingsplan!H32,
IF(F32=TiltakstyperKostnadskalkyle!$B$10,TiltakstyperKostnadskalkyle!$R$10*Handlingsplan!H32,
IF(F32=TiltakstyperKostnadskalkyle!$B$11,TiltakstyperKostnadskalkyle!$R$11*Handlingsplan!H32,
IF(F32=TiltakstyperKostnadskalkyle!$B$12,TiltakstyperKostnadskalkyle!$R$12*Handlingsplan!H32,
IF(F32=TiltakstyperKostnadskalkyle!$B$13,TiltakstyperKostnadskalkyle!$R$13*Handlingsplan!H32,
IF(F32=TiltakstyperKostnadskalkyle!$B$14,TiltakstyperKostnadskalkyle!$R$14*Handlingsplan!H32,
IF(F32=TiltakstyperKostnadskalkyle!$B$15,TiltakstyperKostnadskalkyle!$R$15*Handlingsplan!H32,
0)))))))))))</f>
        <v>360000</v>
      </c>
      <c r="K32" s="18">
        <f>IF($F32=TiltakstyperKostnadskalkyle!$B$5,($J32*TiltakstyperKostnadskalkyle!D$5)/100,
IF($F32=TiltakstyperKostnadskalkyle!$B$6,($J32*TiltakstyperKostnadskalkyle!D$6)/100,
IF($F32=TiltakstyperKostnadskalkyle!$B$7,($J32*TiltakstyperKostnadskalkyle!D$7)/100,
IF($F32=TiltakstyperKostnadskalkyle!$B$8,($J32*TiltakstyperKostnadskalkyle!D$8)/100,
IF($F32=TiltakstyperKostnadskalkyle!$B$9,($J32*TiltakstyperKostnadskalkyle!D$9)/100,
IF($F32=TiltakstyperKostnadskalkyle!$B$10,($J32*TiltakstyperKostnadskalkyle!D$10)/100,
IF($F32=TiltakstyperKostnadskalkyle!$B$11,($J32*TiltakstyperKostnadskalkyle!D$11)/100,
IF($F32=TiltakstyperKostnadskalkyle!$B$12,($J32*TiltakstyperKostnadskalkyle!D$12)/100,
IF($F32=TiltakstyperKostnadskalkyle!$B$13,($J32*TiltakstyperKostnadskalkyle!D$13)/100,
IF($F32=TiltakstyperKostnadskalkyle!$B$14,($J32*TiltakstyperKostnadskalkyle!D$14)/100,
IF($F32=TiltakstyperKostnadskalkyle!$B$15,($J32*TiltakstyperKostnadskalkyle!D$15)/100,
"0")))))))))))</f>
        <v>28800</v>
      </c>
      <c r="L32" s="18">
        <f>IF($F32=TiltakstyperKostnadskalkyle!$B$5,($J32*TiltakstyperKostnadskalkyle!E$5)/100,
IF($F32=TiltakstyperKostnadskalkyle!$B$6,($J32*TiltakstyperKostnadskalkyle!E$6)/100,
IF($F32=TiltakstyperKostnadskalkyle!$B$7,($J32*TiltakstyperKostnadskalkyle!E$7)/100,
IF($F32=TiltakstyperKostnadskalkyle!$B$8,($J32*TiltakstyperKostnadskalkyle!E$8)/100,
IF($F32=TiltakstyperKostnadskalkyle!$B$9,($J32*TiltakstyperKostnadskalkyle!E$9)/100,
IF($F32=TiltakstyperKostnadskalkyle!$B$10,($J32*TiltakstyperKostnadskalkyle!E$10)/100,
IF($F32=TiltakstyperKostnadskalkyle!$B$11,($J32*TiltakstyperKostnadskalkyle!E$11)/100,
IF($F32=TiltakstyperKostnadskalkyle!$B$12,($J32*TiltakstyperKostnadskalkyle!E$12)/100,
IF($F32=TiltakstyperKostnadskalkyle!$B$13,($J32*TiltakstyperKostnadskalkyle!E$13)/100,
IF($F32=TiltakstyperKostnadskalkyle!$B$14,($J32*TiltakstyperKostnadskalkyle!E$14)/100,
IF($F32=TiltakstyperKostnadskalkyle!$B$15,($J32*TiltakstyperKostnadskalkyle!E$15)/100,
"0")))))))))))</f>
        <v>28800</v>
      </c>
      <c r="M32" s="18">
        <f>IF($F32=TiltakstyperKostnadskalkyle!$B$5,($J32*TiltakstyperKostnadskalkyle!F$5)/100,
IF($F32=TiltakstyperKostnadskalkyle!$B$6,($J32*TiltakstyperKostnadskalkyle!F$6)/100,
IF($F32=TiltakstyperKostnadskalkyle!$B$7,($J32*TiltakstyperKostnadskalkyle!F$7)/100,
IF($F32=TiltakstyperKostnadskalkyle!$B$8,($J32*TiltakstyperKostnadskalkyle!F$8)/100,
IF($F32=TiltakstyperKostnadskalkyle!$B$9,($J32*TiltakstyperKostnadskalkyle!F$9)/100,
IF($F32=TiltakstyperKostnadskalkyle!$B$10,($J32*TiltakstyperKostnadskalkyle!F$10)/100,
IF($F32=TiltakstyperKostnadskalkyle!$B$11,($J32*TiltakstyperKostnadskalkyle!F$11)/100,
IF($F32=TiltakstyperKostnadskalkyle!$B$12,($J32*TiltakstyperKostnadskalkyle!F$12)/100,
IF($F32=TiltakstyperKostnadskalkyle!$B$13,($J32*TiltakstyperKostnadskalkyle!F$13)/100,
IF($F32=TiltakstyperKostnadskalkyle!$B$14,($J32*TiltakstyperKostnadskalkyle!F$14)/100,
IF($F32=TiltakstyperKostnadskalkyle!$B$15,($J32*TiltakstyperKostnadskalkyle!F$15)/100,
"0")))))))))))</f>
        <v>151200</v>
      </c>
      <c r="N32" s="18">
        <f>IF($F32=TiltakstyperKostnadskalkyle!$B$5,($J32*TiltakstyperKostnadskalkyle!G$5)/100,
IF($F32=TiltakstyperKostnadskalkyle!$B$6,($J32*TiltakstyperKostnadskalkyle!G$6)/100,
IF($F32=TiltakstyperKostnadskalkyle!$B$7,($J32*TiltakstyperKostnadskalkyle!G$7)/100,
IF($F32=TiltakstyperKostnadskalkyle!$B$8,($J32*TiltakstyperKostnadskalkyle!G$8)/100,
IF($F32=TiltakstyperKostnadskalkyle!$B$9,($J32*TiltakstyperKostnadskalkyle!G$9)/100,
IF($F32=TiltakstyperKostnadskalkyle!$B$10,($J32*TiltakstyperKostnadskalkyle!G$10)/100,
IF($F32=TiltakstyperKostnadskalkyle!$B$11,($J32*TiltakstyperKostnadskalkyle!G$11)/100,
IF($F32=TiltakstyperKostnadskalkyle!$B$12,($J32*TiltakstyperKostnadskalkyle!G$12)/100,
IF($F32=TiltakstyperKostnadskalkyle!$B$13,($J32*TiltakstyperKostnadskalkyle!G$13)/100,
IF($F32=TiltakstyperKostnadskalkyle!$B$14,($J32*TiltakstyperKostnadskalkyle!G$14)/100,
IF($F32=TiltakstyperKostnadskalkyle!$B$15,($J32*TiltakstyperKostnadskalkyle!G$15)/100,
"0")))))))))))</f>
        <v>75600</v>
      </c>
      <c r="O32" s="18">
        <f>IF($F32=TiltakstyperKostnadskalkyle!$B$5,($J32*TiltakstyperKostnadskalkyle!H$5)/100,
IF($F32=TiltakstyperKostnadskalkyle!$B$6,($J32*TiltakstyperKostnadskalkyle!H$6)/100,
IF($F32=TiltakstyperKostnadskalkyle!$B$7,($J32*TiltakstyperKostnadskalkyle!H$7)/100,
IF($F32=TiltakstyperKostnadskalkyle!$B$8,($J32*TiltakstyperKostnadskalkyle!H$8)/100,
IF($F32=TiltakstyperKostnadskalkyle!$B$9,($J32*TiltakstyperKostnadskalkyle!H$9)/100,
IF($F32=TiltakstyperKostnadskalkyle!$B$10,($J32*TiltakstyperKostnadskalkyle!H$10)/100,
IF($F32=TiltakstyperKostnadskalkyle!$B$11,($J32*TiltakstyperKostnadskalkyle!H$11)/100,
IF($F32=TiltakstyperKostnadskalkyle!$B$12,($J32*TiltakstyperKostnadskalkyle!H$12)/100,
IF($F32=TiltakstyperKostnadskalkyle!$B$13,($J32*TiltakstyperKostnadskalkyle!H$13)/100,
IF($F32=TiltakstyperKostnadskalkyle!$B$14,($J32*TiltakstyperKostnadskalkyle!H$14)/100,
IF($F32=TiltakstyperKostnadskalkyle!$B$15,($J32*TiltakstyperKostnadskalkyle!H$15)/100,
"0")))))))))))</f>
        <v>28800</v>
      </c>
      <c r="P32" s="18">
        <f>IF($F32=TiltakstyperKostnadskalkyle!$B$5,($J32*TiltakstyperKostnadskalkyle!I$5)/100,
IF($F32=TiltakstyperKostnadskalkyle!$B$6,($J32*TiltakstyperKostnadskalkyle!I$6)/100,
IF($F32=TiltakstyperKostnadskalkyle!$B$7,($J32*TiltakstyperKostnadskalkyle!I$7)/100,
IF($F32=TiltakstyperKostnadskalkyle!$B$8,($J32*TiltakstyperKostnadskalkyle!I$8)/100,
IF($F32=TiltakstyperKostnadskalkyle!$B$9,($J32*TiltakstyperKostnadskalkyle!I$9)/100,
IF($F32=TiltakstyperKostnadskalkyle!$B$10,($J32*TiltakstyperKostnadskalkyle!I$10)/100,
IF($F32=TiltakstyperKostnadskalkyle!$B$11,($J32*TiltakstyperKostnadskalkyle!I$11)/100,
IF($F32=TiltakstyperKostnadskalkyle!$B$12,($J32*TiltakstyperKostnadskalkyle!I$12)/100,
IF($F32=TiltakstyperKostnadskalkyle!$B$13,($J32*TiltakstyperKostnadskalkyle!I$13)/100,
IF($F32=TiltakstyperKostnadskalkyle!$B$14,($J32*TiltakstyperKostnadskalkyle!I$14)/100,
IF($F32=TiltakstyperKostnadskalkyle!$B$15,($J32*TiltakstyperKostnadskalkyle!I$15)/100,
"0")))))))))))</f>
        <v>18000</v>
      </c>
      <c r="Q32" s="18">
        <f t="shared" si="1"/>
        <v>3600</v>
      </c>
      <c r="R32" s="18">
        <f>IF($F32=TiltakstyperKostnadskalkyle!$B$5,($J32*TiltakstyperKostnadskalkyle!K$5)/100,
IF($F32=TiltakstyperKostnadskalkyle!$B$6,($J32*TiltakstyperKostnadskalkyle!K$6)/100,
IF($F32=TiltakstyperKostnadskalkyle!$B$8,($J32*TiltakstyperKostnadskalkyle!K$8)/100,
IF($F32=TiltakstyperKostnadskalkyle!$B$9,($J32*TiltakstyperKostnadskalkyle!K$9)/100,
IF($F32=TiltakstyperKostnadskalkyle!$B$10,($J32*TiltakstyperKostnadskalkyle!K$10)/100,
IF($F32=TiltakstyperKostnadskalkyle!$B$11,($J32*TiltakstyperKostnadskalkyle!K$11)/100,
IF($F32=TiltakstyperKostnadskalkyle!$B$12,($J32*TiltakstyperKostnadskalkyle!K$12)/100,
IF($F32=TiltakstyperKostnadskalkyle!$B$13,($J32*TiltakstyperKostnadskalkyle!K$13)/100,
IF($F32=TiltakstyperKostnadskalkyle!$B$14,($J32*TiltakstyperKostnadskalkyle!K$14)/100,
"0")))))))))</f>
        <v>28800</v>
      </c>
      <c r="S32" s="18"/>
      <c r="T32" s="18">
        <f>IF($F32=TiltakstyperKostnadskalkyle!$B$5,($J32*TiltakstyperKostnadskalkyle!M$5)/100,
IF($F32=TiltakstyperKostnadskalkyle!$B$6,($J32*TiltakstyperKostnadskalkyle!M$6)/100,
IF($F32=TiltakstyperKostnadskalkyle!$B$7,($J32*TiltakstyperKostnadskalkyle!M$7)/100,
IF($F32=TiltakstyperKostnadskalkyle!$B$8,($J32*TiltakstyperKostnadskalkyle!M$8)/100,
IF($F32=TiltakstyperKostnadskalkyle!$B$9,($J32*TiltakstyperKostnadskalkyle!M$9)/100,
IF($F32=TiltakstyperKostnadskalkyle!$B$10,($J32*TiltakstyperKostnadskalkyle!M$10)/100,
IF($F32=TiltakstyperKostnadskalkyle!$B$11,($J32*TiltakstyperKostnadskalkyle!M$11)/100,
IF($F32=TiltakstyperKostnadskalkyle!$B$12,($J32*TiltakstyperKostnadskalkyle!M$12)/100,
IF($F32=TiltakstyperKostnadskalkyle!$B$13,($J32*TiltakstyperKostnadskalkyle!M$13)/100,
IF($F32=TiltakstyperKostnadskalkyle!$B$14,($J32*TiltakstyperKostnadskalkyle!M$14)/100,
IF($F32=TiltakstyperKostnadskalkyle!$B$15,($J32*TiltakstyperKostnadskalkyle!M$15)/100,
"0")))))))))))</f>
        <v>0</v>
      </c>
      <c r="U32" s="32"/>
      <c r="V32" s="32"/>
      <c r="W32" s="18">
        <f>IF($F32=TiltakstyperKostnadskalkyle!$B$5,($J32*TiltakstyperKostnadskalkyle!P$5)/100,
IF($F32=TiltakstyperKostnadskalkyle!$B$6,($J32*TiltakstyperKostnadskalkyle!P$6)/100,
IF($F32=TiltakstyperKostnadskalkyle!$B$7,($J32*TiltakstyperKostnadskalkyle!P$7)/100,
IF($F32=TiltakstyperKostnadskalkyle!$B$8,($J32*TiltakstyperKostnadskalkyle!P$8)/100,
IF($F32=TiltakstyperKostnadskalkyle!$B$9,($J32*TiltakstyperKostnadskalkyle!P$9)/100,
IF($F32=TiltakstyperKostnadskalkyle!$B$10,($J32*TiltakstyperKostnadskalkyle!P$10)/100,
IF($F32=TiltakstyperKostnadskalkyle!$B$11,($J32*TiltakstyperKostnadskalkyle!P$11)/100,
IF($F32=TiltakstyperKostnadskalkyle!$B$12,($J32*TiltakstyperKostnadskalkyle!P$12)/100,
IF($F32=TiltakstyperKostnadskalkyle!$B$13,($J32*TiltakstyperKostnadskalkyle!P$13)/100,
IF($F32=TiltakstyperKostnadskalkyle!$B$14,($J32*TiltakstyperKostnadskalkyle!P$14)/100,
IF($F32=TiltakstyperKostnadskalkyle!$B$15,($J32*TiltakstyperKostnadskalkyle!P$15)/100,
"0")))))))))))</f>
        <v>0</v>
      </c>
      <c r="Y32" s="151"/>
    </row>
    <row r="33" spans="2:26" x14ac:dyDescent="0.25">
      <c r="B33" s="20" t="s">
        <v>25</v>
      </c>
      <c r="C33" s="22" t="s">
        <v>26</v>
      </c>
      <c r="D33" s="22" t="s">
        <v>42</v>
      </c>
      <c r="E33" s="22" t="s">
        <v>34</v>
      </c>
      <c r="F33" s="39" t="s">
        <v>43</v>
      </c>
      <c r="G33" s="22">
        <v>2031</v>
      </c>
      <c r="H33" s="108">
        <v>30</v>
      </c>
      <c r="I33" s="27" t="s">
        <v>30</v>
      </c>
      <c r="J33" s="18">
        <f>IF(F33=TiltakstyperKostnadskalkyle!$B$5,TiltakstyperKostnadskalkyle!$R$5*Handlingsplan!H33,
IF(F33=TiltakstyperKostnadskalkyle!$B$6,TiltakstyperKostnadskalkyle!$R$6*Handlingsplan!H33,
IF(F33=TiltakstyperKostnadskalkyle!$B$7,TiltakstyperKostnadskalkyle!$R$7*Handlingsplan!H33,
IF(F33=TiltakstyperKostnadskalkyle!$B$8,TiltakstyperKostnadskalkyle!$R$8*Handlingsplan!H33,
IF(F33=TiltakstyperKostnadskalkyle!$B$9,TiltakstyperKostnadskalkyle!$R$9*Handlingsplan!H33,
IF(F33=TiltakstyperKostnadskalkyle!$B$10,TiltakstyperKostnadskalkyle!$R$10*Handlingsplan!H33,
IF(F33=TiltakstyperKostnadskalkyle!$B$11,TiltakstyperKostnadskalkyle!$R$11*Handlingsplan!H33,
IF(F33=TiltakstyperKostnadskalkyle!$B$12,TiltakstyperKostnadskalkyle!$R$12*Handlingsplan!H33,
IF(F33=TiltakstyperKostnadskalkyle!$B$13,TiltakstyperKostnadskalkyle!$R$13*Handlingsplan!H33,
IF(F33=TiltakstyperKostnadskalkyle!$B$14,TiltakstyperKostnadskalkyle!$R$14*Handlingsplan!H33,
IF(F33=TiltakstyperKostnadskalkyle!$B$15,TiltakstyperKostnadskalkyle!$R$15*Handlingsplan!H33,
0)))))))))))</f>
        <v>360000</v>
      </c>
      <c r="K33" s="18">
        <f>IF($F33=TiltakstyperKostnadskalkyle!$B$5,($J33*TiltakstyperKostnadskalkyle!D$5)/100,
IF($F33=TiltakstyperKostnadskalkyle!$B$6,($J33*TiltakstyperKostnadskalkyle!D$6)/100,
IF($F33=TiltakstyperKostnadskalkyle!$B$7,($J33*TiltakstyperKostnadskalkyle!D$7)/100,
IF($F33=TiltakstyperKostnadskalkyle!$B$8,($J33*TiltakstyperKostnadskalkyle!D$8)/100,
IF($F33=TiltakstyperKostnadskalkyle!$B$9,($J33*TiltakstyperKostnadskalkyle!D$9)/100,
IF($F33=TiltakstyperKostnadskalkyle!$B$10,($J33*TiltakstyperKostnadskalkyle!D$10)/100,
IF($F33=TiltakstyperKostnadskalkyle!$B$11,($J33*TiltakstyperKostnadskalkyle!D$11)/100,
IF($F33=TiltakstyperKostnadskalkyle!$B$12,($J33*TiltakstyperKostnadskalkyle!D$12)/100,
IF($F33=TiltakstyperKostnadskalkyle!$B$13,($J33*TiltakstyperKostnadskalkyle!D$13)/100,
IF($F33=TiltakstyperKostnadskalkyle!$B$14,($J33*TiltakstyperKostnadskalkyle!D$14)/100,
IF($F33=TiltakstyperKostnadskalkyle!$B$15,($J33*TiltakstyperKostnadskalkyle!D$15)/100,
"0")))))))))))</f>
        <v>28800</v>
      </c>
      <c r="L33" s="18">
        <f>IF($F33=TiltakstyperKostnadskalkyle!$B$5,($J33*TiltakstyperKostnadskalkyle!E$5)/100,
IF($F33=TiltakstyperKostnadskalkyle!$B$6,($J33*TiltakstyperKostnadskalkyle!E$6)/100,
IF($F33=TiltakstyperKostnadskalkyle!$B$7,($J33*TiltakstyperKostnadskalkyle!E$7)/100,
IF($F33=TiltakstyperKostnadskalkyle!$B$8,($J33*TiltakstyperKostnadskalkyle!E$8)/100,
IF($F33=TiltakstyperKostnadskalkyle!$B$9,($J33*TiltakstyperKostnadskalkyle!E$9)/100,
IF($F33=TiltakstyperKostnadskalkyle!$B$10,($J33*TiltakstyperKostnadskalkyle!E$10)/100,
IF($F33=TiltakstyperKostnadskalkyle!$B$11,($J33*TiltakstyperKostnadskalkyle!E$11)/100,
IF($F33=TiltakstyperKostnadskalkyle!$B$12,($J33*TiltakstyperKostnadskalkyle!E$12)/100,
IF($F33=TiltakstyperKostnadskalkyle!$B$13,($J33*TiltakstyperKostnadskalkyle!E$13)/100,
IF($F33=TiltakstyperKostnadskalkyle!$B$14,($J33*TiltakstyperKostnadskalkyle!E$14)/100,
IF($F33=TiltakstyperKostnadskalkyle!$B$15,($J33*TiltakstyperKostnadskalkyle!E$15)/100,
"0")))))))))))</f>
        <v>28800</v>
      </c>
      <c r="M33" s="18">
        <f>IF($F33=TiltakstyperKostnadskalkyle!$B$5,($J33*TiltakstyperKostnadskalkyle!F$5)/100,
IF($F33=TiltakstyperKostnadskalkyle!$B$6,($J33*TiltakstyperKostnadskalkyle!F$6)/100,
IF($F33=TiltakstyperKostnadskalkyle!$B$7,($J33*TiltakstyperKostnadskalkyle!F$7)/100,
IF($F33=TiltakstyperKostnadskalkyle!$B$8,($J33*TiltakstyperKostnadskalkyle!F$8)/100,
IF($F33=TiltakstyperKostnadskalkyle!$B$9,($J33*TiltakstyperKostnadskalkyle!F$9)/100,
IF($F33=TiltakstyperKostnadskalkyle!$B$10,($J33*TiltakstyperKostnadskalkyle!F$10)/100,
IF($F33=TiltakstyperKostnadskalkyle!$B$11,($J33*TiltakstyperKostnadskalkyle!F$11)/100,
IF($F33=TiltakstyperKostnadskalkyle!$B$12,($J33*TiltakstyperKostnadskalkyle!F$12)/100,
IF($F33=TiltakstyperKostnadskalkyle!$B$13,($J33*TiltakstyperKostnadskalkyle!F$13)/100,
IF($F33=TiltakstyperKostnadskalkyle!$B$14,($J33*TiltakstyperKostnadskalkyle!F$14)/100,
IF($F33=TiltakstyperKostnadskalkyle!$B$15,($J33*TiltakstyperKostnadskalkyle!F$15)/100,
"0")))))))))))</f>
        <v>151200</v>
      </c>
      <c r="N33" s="18">
        <f>IF($F33=TiltakstyperKostnadskalkyle!$B$5,($J33*TiltakstyperKostnadskalkyle!G$5)/100,
IF($F33=TiltakstyperKostnadskalkyle!$B$6,($J33*TiltakstyperKostnadskalkyle!G$6)/100,
IF($F33=TiltakstyperKostnadskalkyle!$B$7,($J33*TiltakstyperKostnadskalkyle!G$7)/100,
IF($F33=TiltakstyperKostnadskalkyle!$B$8,($J33*TiltakstyperKostnadskalkyle!G$8)/100,
IF($F33=TiltakstyperKostnadskalkyle!$B$9,($J33*TiltakstyperKostnadskalkyle!G$9)/100,
IF($F33=TiltakstyperKostnadskalkyle!$B$10,($J33*TiltakstyperKostnadskalkyle!G$10)/100,
IF($F33=TiltakstyperKostnadskalkyle!$B$11,($J33*TiltakstyperKostnadskalkyle!G$11)/100,
IF($F33=TiltakstyperKostnadskalkyle!$B$12,($J33*TiltakstyperKostnadskalkyle!G$12)/100,
IF($F33=TiltakstyperKostnadskalkyle!$B$13,($J33*TiltakstyperKostnadskalkyle!G$13)/100,
IF($F33=TiltakstyperKostnadskalkyle!$B$14,($J33*TiltakstyperKostnadskalkyle!G$14)/100,
IF($F33=TiltakstyperKostnadskalkyle!$B$15,($J33*TiltakstyperKostnadskalkyle!G$15)/100,
"0")))))))))))</f>
        <v>75600</v>
      </c>
      <c r="O33" s="18">
        <f>IF($F33=TiltakstyperKostnadskalkyle!$B$5,($J33*TiltakstyperKostnadskalkyle!H$5)/100,
IF($F33=TiltakstyperKostnadskalkyle!$B$6,($J33*TiltakstyperKostnadskalkyle!H$6)/100,
IF($F33=TiltakstyperKostnadskalkyle!$B$7,($J33*TiltakstyperKostnadskalkyle!H$7)/100,
IF($F33=TiltakstyperKostnadskalkyle!$B$8,($J33*TiltakstyperKostnadskalkyle!H$8)/100,
IF($F33=TiltakstyperKostnadskalkyle!$B$9,($J33*TiltakstyperKostnadskalkyle!H$9)/100,
IF($F33=TiltakstyperKostnadskalkyle!$B$10,($J33*TiltakstyperKostnadskalkyle!H$10)/100,
IF($F33=TiltakstyperKostnadskalkyle!$B$11,($J33*TiltakstyperKostnadskalkyle!H$11)/100,
IF($F33=TiltakstyperKostnadskalkyle!$B$12,($J33*TiltakstyperKostnadskalkyle!H$12)/100,
IF($F33=TiltakstyperKostnadskalkyle!$B$13,($J33*TiltakstyperKostnadskalkyle!H$13)/100,
IF($F33=TiltakstyperKostnadskalkyle!$B$14,($J33*TiltakstyperKostnadskalkyle!H$14)/100,
IF($F33=TiltakstyperKostnadskalkyle!$B$15,($J33*TiltakstyperKostnadskalkyle!H$15)/100,
"0")))))))))))</f>
        <v>28800</v>
      </c>
      <c r="P33" s="18">
        <f>IF($F33=TiltakstyperKostnadskalkyle!$B$5,($J33*TiltakstyperKostnadskalkyle!I$5)/100,
IF($F33=TiltakstyperKostnadskalkyle!$B$6,($J33*TiltakstyperKostnadskalkyle!I$6)/100,
IF($F33=TiltakstyperKostnadskalkyle!$B$7,($J33*TiltakstyperKostnadskalkyle!I$7)/100,
IF($F33=TiltakstyperKostnadskalkyle!$B$8,($J33*TiltakstyperKostnadskalkyle!I$8)/100,
IF($F33=TiltakstyperKostnadskalkyle!$B$9,($J33*TiltakstyperKostnadskalkyle!I$9)/100,
IF($F33=TiltakstyperKostnadskalkyle!$B$10,($J33*TiltakstyperKostnadskalkyle!I$10)/100,
IF($F33=TiltakstyperKostnadskalkyle!$B$11,($J33*TiltakstyperKostnadskalkyle!I$11)/100,
IF($F33=TiltakstyperKostnadskalkyle!$B$12,($J33*TiltakstyperKostnadskalkyle!I$12)/100,
IF($F33=TiltakstyperKostnadskalkyle!$B$13,($J33*TiltakstyperKostnadskalkyle!I$13)/100,
IF($F33=TiltakstyperKostnadskalkyle!$B$14,($J33*TiltakstyperKostnadskalkyle!I$14)/100,
IF($F33=TiltakstyperKostnadskalkyle!$B$15,($J33*TiltakstyperKostnadskalkyle!I$15)/100,
"0")))))))))))</f>
        <v>18000</v>
      </c>
      <c r="Q33" s="18">
        <f t="shared" si="1"/>
        <v>3600</v>
      </c>
      <c r="R33" s="18">
        <f>IF($F33=TiltakstyperKostnadskalkyle!$B$5,($J33*TiltakstyperKostnadskalkyle!K$5)/100,
IF($F33=TiltakstyperKostnadskalkyle!$B$6,($J33*TiltakstyperKostnadskalkyle!K$6)/100,
IF($F33=TiltakstyperKostnadskalkyle!$B$8,($J33*TiltakstyperKostnadskalkyle!K$8)/100,
IF($F33=TiltakstyperKostnadskalkyle!$B$9,($J33*TiltakstyperKostnadskalkyle!K$9)/100,
IF($F33=TiltakstyperKostnadskalkyle!$B$10,($J33*TiltakstyperKostnadskalkyle!K$10)/100,
IF($F33=TiltakstyperKostnadskalkyle!$B$11,($J33*TiltakstyperKostnadskalkyle!K$11)/100,
IF($F33=TiltakstyperKostnadskalkyle!$B$12,($J33*TiltakstyperKostnadskalkyle!K$12)/100,
IF($F33=TiltakstyperKostnadskalkyle!$B$13,($J33*TiltakstyperKostnadskalkyle!K$13)/100,
IF($F33=TiltakstyperKostnadskalkyle!$B$14,($J33*TiltakstyperKostnadskalkyle!K$14)/100,
"0")))))))))</f>
        <v>28800</v>
      </c>
      <c r="S33" s="18"/>
      <c r="T33" s="18">
        <f>IF($F33=TiltakstyperKostnadskalkyle!$B$5,($J33*TiltakstyperKostnadskalkyle!M$5)/100,
IF($F33=TiltakstyperKostnadskalkyle!$B$6,($J33*TiltakstyperKostnadskalkyle!M$6)/100,
IF($F33=TiltakstyperKostnadskalkyle!$B$7,($J33*TiltakstyperKostnadskalkyle!M$7)/100,
IF($F33=TiltakstyperKostnadskalkyle!$B$8,($J33*TiltakstyperKostnadskalkyle!M$8)/100,
IF($F33=TiltakstyperKostnadskalkyle!$B$9,($J33*TiltakstyperKostnadskalkyle!M$9)/100,
IF($F33=TiltakstyperKostnadskalkyle!$B$10,($J33*TiltakstyperKostnadskalkyle!M$10)/100,
IF($F33=TiltakstyperKostnadskalkyle!$B$11,($J33*TiltakstyperKostnadskalkyle!M$11)/100,
IF($F33=TiltakstyperKostnadskalkyle!$B$12,($J33*TiltakstyperKostnadskalkyle!M$12)/100,
IF($F33=TiltakstyperKostnadskalkyle!$B$13,($J33*TiltakstyperKostnadskalkyle!M$13)/100,
IF($F33=TiltakstyperKostnadskalkyle!$B$14,($J33*TiltakstyperKostnadskalkyle!M$14)/100,
IF($F33=TiltakstyperKostnadskalkyle!$B$15,($J33*TiltakstyperKostnadskalkyle!M$15)/100,
"0")))))))))))</f>
        <v>0</v>
      </c>
      <c r="U33" s="32"/>
      <c r="V33" s="32"/>
      <c r="W33" s="18">
        <f>IF($F33=TiltakstyperKostnadskalkyle!$B$5,($J33*TiltakstyperKostnadskalkyle!P$5)/100,
IF($F33=TiltakstyperKostnadskalkyle!$B$6,($J33*TiltakstyperKostnadskalkyle!P$6)/100,
IF($F33=TiltakstyperKostnadskalkyle!$B$7,($J33*TiltakstyperKostnadskalkyle!P$7)/100,
IF($F33=TiltakstyperKostnadskalkyle!$B$8,($J33*TiltakstyperKostnadskalkyle!P$8)/100,
IF($F33=TiltakstyperKostnadskalkyle!$B$9,($J33*TiltakstyperKostnadskalkyle!P$9)/100,
IF($F33=TiltakstyperKostnadskalkyle!$B$10,($J33*TiltakstyperKostnadskalkyle!P$10)/100,
IF($F33=TiltakstyperKostnadskalkyle!$B$11,($J33*TiltakstyperKostnadskalkyle!P$11)/100,
IF($F33=TiltakstyperKostnadskalkyle!$B$12,($J33*TiltakstyperKostnadskalkyle!P$12)/100,
IF($F33=TiltakstyperKostnadskalkyle!$B$13,($J33*TiltakstyperKostnadskalkyle!P$13)/100,
IF($F33=TiltakstyperKostnadskalkyle!$B$14,($J33*TiltakstyperKostnadskalkyle!P$14)/100,
IF($F33=TiltakstyperKostnadskalkyle!$B$15,($J33*TiltakstyperKostnadskalkyle!P$15)/100,
"0")))))))))))</f>
        <v>0</v>
      </c>
      <c r="Y33" s="151"/>
    </row>
    <row r="34" spans="2:26" ht="14.45" customHeight="1" x14ac:dyDescent="0.25">
      <c r="B34" s="20" t="s">
        <v>25</v>
      </c>
      <c r="C34" s="22" t="s">
        <v>26</v>
      </c>
      <c r="D34" s="22" t="s">
        <v>42</v>
      </c>
      <c r="E34" s="22" t="s">
        <v>35</v>
      </c>
      <c r="F34" s="39" t="s">
        <v>43</v>
      </c>
      <c r="G34" s="22">
        <v>2031</v>
      </c>
      <c r="H34" s="108">
        <v>30</v>
      </c>
      <c r="I34" s="27" t="s">
        <v>30</v>
      </c>
      <c r="J34" s="18">
        <f>IF(F34=TiltakstyperKostnadskalkyle!$B$5,TiltakstyperKostnadskalkyle!$R$5*Handlingsplan!H34,
IF(F34=TiltakstyperKostnadskalkyle!$B$6,TiltakstyperKostnadskalkyle!$R$6*Handlingsplan!H34,
IF(F34=TiltakstyperKostnadskalkyle!$B$7,TiltakstyperKostnadskalkyle!$R$7*Handlingsplan!H34,
IF(F34=TiltakstyperKostnadskalkyle!$B$8,TiltakstyperKostnadskalkyle!$R$8*Handlingsplan!H34,
IF(F34=TiltakstyperKostnadskalkyle!$B$9,TiltakstyperKostnadskalkyle!$R$9*Handlingsplan!H34,
IF(F34=TiltakstyperKostnadskalkyle!$B$10,TiltakstyperKostnadskalkyle!$R$10*Handlingsplan!H34,
IF(F34=TiltakstyperKostnadskalkyle!$B$11,TiltakstyperKostnadskalkyle!$R$11*Handlingsplan!H34,
IF(F34=TiltakstyperKostnadskalkyle!$B$12,TiltakstyperKostnadskalkyle!$R$12*Handlingsplan!H34,
IF(F34=TiltakstyperKostnadskalkyle!$B$13,TiltakstyperKostnadskalkyle!$R$13*Handlingsplan!H34,
IF(F34=TiltakstyperKostnadskalkyle!$B$14,TiltakstyperKostnadskalkyle!$R$14*Handlingsplan!H34,
IF(F34=TiltakstyperKostnadskalkyle!$B$15,TiltakstyperKostnadskalkyle!$R$15*Handlingsplan!H34,
0)))))))))))</f>
        <v>360000</v>
      </c>
      <c r="K34" s="18">
        <f>IF($F34=TiltakstyperKostnadskalkyle!$B$5,($J34*TiltakstyperKostnadskalkyle!D$5)/100,
IF($F34=TiltakstyperKostnadskalkyle!$B$6,($J34*TiltakstyperKostnadskalkyle!D$6)/100,
IF($F34=TiltakstyperKostnadskalkyle!$B$7,($J34*TiltakstyperKostnadskalkyle!D$7)/100,
IF($F34=TiltakstyperKostnadskalkyle!$B$8,($J34*TiltakstyperKostnadskalkyle!D$8)/100,
IF($F34=TiltakstyperKostnadskalkyle!$B$9,($J34*TiltakstyperKostnadskalkyle!D$9)/100,
IF($F34=TiltakstyperKostnadskalkyle!$B$10,($J34*TiltakstyperKostnadskalkyle!D$10)/100,
IF($F34=TiltakstyperKostnadskalkyle!$B$11,($J34*TiltakstyperKostnadskalkyle!D$11)/100,
IF($F34=TiltakstyperKostnadskalkyle!$B$12,($J34*TiltakstyperKostnadskalkyle!D$12)/100,
IF($F34=TiltakstyperKostnadskalkyle!$B$13,($J34*TiltakstyperKostnadskalkyle!D$13)/100,
IF($F34=TiltakstyperKostnadskalkyle!$B$14,($J34*TiltakstyperKostnadskalkyle!D$14)/100,
IF($F34=TiltakstyperKostnadskalkyle!$B$15,($J34*TiltakstyperKostnadskalkyle!D$15)/100,
"0")))))))))))</f>
        <v>28800</v>
      </c>
      <c r="L34" s="18">
        <f>IF($F34=TiltakstyperKostnadskalkyle!$B$5,($J34*TiltakstyperKostnadskalkyle!E$5)/100,
IF($F34=TiltakstyperKostnadskalkyle!$B$6,($J34*TiltakstyperKostnadskalkyle!E$6)/100,
IF($F34=TiltakstyperKostnadskalkyle!$B$7,($J34*TiltakstyperKostnadskalkyle!E$7)/100,
IF($F34=TiltakstyperKostnadskalkyle!$B$8,($J34*TiltakstyperKostnadskalkyle!E$8)/100,
IF($F34=TiltakstyperKostnadskalkyle!$B$9,($J34*TiltakstyperKostnadskalkyle!E$9)/100,
IF($F34=TiltakstyperKostnadskalkyle!$B$10,($J34*TiltakstyperKostnadskalkyle!E$10)/100,
IF($F34=TiltakstyperKostnadskalkyle!$B$11,($J34*TiltakstyperKostnadskalkyle!E$11)/100,
IF($F34=TiltakstyperKostnadskalkyle!$B$12,($J34*TiltakstyperKostnadskalkyle!E$12)/100,
IF($F34=TiltakstyperKostnadskalkyle!$B$13,($J34*TiltakstyperKostnadskalkyle!E$13)/100,
IF($F34=TiltakstyperKostnadskalkyle!$B$14,($J34*TiltakstyperKostnadskalkyle!E$14)/100,
IF($F34=TiltakstyperKostnadskalkyle!$B$15,($J34*TiltakstyperKostnadskalkyle!E$15)/100,
"0")))))))))))</f>
        <v>28800</v>
      </c>
      <c r="M34" s="18">
        <f>IF($F34=TiltakstyperKostnadskalkyle!$B$5,($J34*TiltakstyperKostnadskalkyle!F$5)/100,
IF($F34=TiltakstyperKostnadskalkyle!$B$6,($J34*TiltakstyperKostnadskalkyle!F$6)/100,
IF($F34=TiltakstyperKostnadskalkyle!$B$7,($J34*TiltakstyperKostnadskalkyle!F$7)/100,
IF($F34=TiltakstyperKostnadskalkyle!$B$8,($J34*TiltakstyperKostnadskalkyle!F$8)/100,
IF($F34=TiltakstyperKostnadskalkyle!$B$9,($J34*TiltakstyperKostnadskalkyle!F$9)/100,
IF($F34=TiltakstyperKostnadskalkyle!$B$10,($J34*TiltakstyperKostnadskalkyle!F$10)/100,
IF($F34=TiltakstyperKostnadskalkyle!$B$11,($J34*TiltakstyperKostnadskalkyle!F$11)/100,
IF($F34=TiltakstyperKostnadskalkyle!$B$12,($J34*TiltakstyperKostnadskalkyle!F$12)/100,
IF($F34=TiltakstyperKostnadskalkyle!$B$13,($J34*TiltakstyperKostnadskalkyle!F$13)/100,
IF($F34=TiltakstyperKostnadskalkyle!$B$14,($J34*TiltakstyperKostnadskalkyle!F$14)/100,
IF($F34=TiltakstyperKostnadskalkyle!$B$15,($J34*TiltakstyperKostnadskalkyle!F$15)/100,
"0")))))))))))</f>
        <v>151200</v>
      </c>
      <c r="N34" s="18">
        <f>IF($F34=TiltakstyperKostnadskalkyle!$B$5,($J34*TiltakstyperKostnadskalkyle!G$5)/100,
IF($F34=TiltakstyperKostnadskalkyle!$B$6,($J34*TiltakstyperKostnadskalkyle!G$6)/100,
IF($F34=TiltakstyperKostnadskalkyle!$B$7,($J34*TiltakstyperKostnadskalkyle!G$7)/100,
IF($F34=TiltakstyperKostnadskalkyle!$B$8,($J34*TiltakstyperKostnadskalkyle!G$8)/100,
IF($F34=TiltakstyperKostnadskalkyle!$B$9,($J34*TiltakstyperKostnadskalkyle!G$9)/100,
IF($F34=TiltakstyperKostnadskalkyle!$B$10,($J34*TiltakstyperKostnadskalkyle!G$10)/100,
IF($F34=TiltakstyperKostnadskalkyle!$B$11,($J34*TiltakstyperKostnadskalkyle!G$11)/100,
IF($F34=TiltakstyperKostnadskalkyle!$B$12,($J34*TiltakstyperKostnadskalkyle!G$12)/100,
IF($F34=TiltakstyperKostnadskalkyle!$B$13,($J34*TiltakstyperKostnadskalkyle!G$13)/100,
IF($F34=TiltakstyperKostnadskalkyle!$B$14,($J34*TiltakstyperKostnadskalkyle!G$14)/100,
IF($F34=TiltakstyperKostnadskalkyle!$B$15,($J34*TiltakstyperKostnadskalkyle!G$15)/100,
"0")))))))))))</f>
        <v>75600</v>
      </c>
      <c r="O34" s="18">
        <f>IF($F34=TiltakstyperKostnadskalkyle!$B$5,($J34*TiltakstyperKostnadskalkyle!H$5)/100,
IF($F34=TiltakstyperKostnadskalkyle!$B$6,($J34*TiltakstyperKostnadskalkyle!H$6)/100,
IF($F34=TiltakstyperKostnadskalkyle!$B$7,($J34*TiltakstyperKostnadskalkyle!H$7)/100,
IF($F34=TiltakstyperKostnadskalkyle!$B$8,($J34*TiltakstyperKostnadskalkyle!H$8)/100,
IF($F34=TiltakstyperKostnadskalkyle!$B$9,($J34*TiltakstyperKostnadskalkyle!H$9)/100,
IF($F34=TiltakstyperKostnadskalkyle!$B$10,($J34*TiltakstyperKostnadskalkyle!H$10)/100,
IF($F34=TiltakstyperKostnadskalkyle!$B$11,($J34*TiltakstyperKostnadskalkyle!H$11)/100,
IF($F34=TiltakstyperKostnadskalkyle!$B$12,($J34*TiltakstyperKostnadskalkyle!H$12)/100,
IF($F34=TiltakstyperKostnadskalkyle!$B$13,($J34*TiltakstyperKostnadskalkyle!H$13)/100,
IF($F34=TiltakstyperKostnadskalkyle!$B$14,($J34*TiltakstyperKostnadskalkyle!H$14)/100,
IF($F34=TiltakstyperKostnadskalkyle!$B$15,($J34*TiltakstyperKostnadskalkyle!H$15)/100,
"0")))))))))))</f>
        <v>28800</v>
      </c>
      <c r="P34" s="18">
        <f>IF($F34=TiltakstyperKostnadskalkyle!$B$5,($J34*TiltakstyperKostnadskalkyle!I$5)/100,
IF($F34=TiltakstyperKostnadskalkyle!$B$6,($J34*TiltakstyperKostnadskalkyle!I$6)/100,
IF($F34=TiltakstyperKostnadskalkyle!$B$7,($J34*TiltakstyperKostnadskalkyle!I$7)/100,
IF($F34=TiltakstyperKostnadskalkyle!$B$8,($J34*TiltakstyperKostnadskalkyle!I$8)/100,
IF($F34=TiltakstyperKostnadskalkyle!$B$9,($J34*TiltakstyperKostnadskalkyle!I$9)/100,
IF($F34=TiltakstyperKostnadskalkyle!$B$10,($J34*TiltakstyperKostnadskalkyle!I$10)/100,
IF($F34=TiltakstyperKostnadskalkyle!$B$11,($J34*TiltakstyperKostnadskalkyle!I$11)/100,
IF($F34=TiltakstyperKostnadskalkyle!$B$12,($J34*TiltakstyperKostnadskalkyle!I$12)/100,
IF($F34=TiltakstyperKostnadskalkyle!$B$13,($J34*TiltakstyperKostnadskalkyle!I$13)/100,
IF($F34=TiltakstyperKostnadskalkyle!$B$14,($J34*TiltakstyperKostnadskalkyle!I$14)/100,
IF($F34=TiltakstyperKostnadskalkyle!$B$15,($J34*TiltakstyperKostnadskalkyle!I$15)/100,
"0")))))))))))</f>
        <v>18000</v>
      </c>
      <c r="Q34" s="18">
        <f t="shared" si="1"/>
        <v>3600</v>
      </c>
      <c r="R34" s="18">
        <f>IF($F34=TiltakstyperKostnadskalkyle!$B$5,($J34*TiltakstyperKostnadskalkyle!K$5)/100,
IF($F34=TiltakstyperKostnadskalkyle!$B$6,($J34*TiltakstyperKostnadskalkyle!K$6)/100,
IF($F34=TiltakstyperKostnadskalkyle!$B$8,($J34*TiltakstyperKostnadskalkyle!K$8)/100,
IF($F34=TiltakstyperKostnadskalkyle!$B$9,($J34*TiltakstyperKostnadskalkyle!K$9)/100,
IF($F34=TiltakstyperKostnadskalkyle!$B$10,($J34*TiltakstyperKostnadskalkyle!K$10)/100,
IF($F34=TiltakstyperKostnadskalkyle!$B$11,($J34*TiltakstyperKostnadskalkyle!K$11)/100,
IF($F34=TiltakstyperKostnadskalkyle!$B$12,($J34*TiltakstyperKostnadskalkyle!K$12)/100,
IF($F34=TiltakstyperKostnadskalkyle!$B$13,($J34*TiltakstyperKostnadskalkyle!K$13)/100,
IF($F34=TiltakstyperKostnadskalkyle!$B$14,($J34*TiltakstyperKostnadskalkyle!K$14)/100,
"0")))))))))</f>
        <v>28800</v>
      </c>
      <c r="S34" s="18"/>
      <c r="T34" s="18">
        <f>IF($F34=TiltakstyperKostnadskalkyle!$B$5,($J34*TiltakstyperKostnadskalkyle!M$5)/100,
IF($F34=TiltakstyperKostnadskalkyle!$B$6,($J34*TiltakstyperKostnadskalkyle!M$6)/100,
IF($F34=TiltakstyperKostnadskalkyle!$B$7,($J34*TiltakstyperKostnadskalkyle!M$7)/100,
IF($F34=TiltakstyperKostnadskalkyle!$B$8,($J34*TiltakstyperKostnadskalkyle!M$8)/100,
IF($F34=TiltakstyperKostnadskalkyle!$B$9,($J34*TiltakstyperKostnadskalkyle!M$9)/100,
IF($F34=TiltakstyperKostnadskalkyle!$B$10,($J34*TiltakstyperKostnadskalkyle!M$10)/100,
IF($F34=TiltakstyperKostnadskalkyle!$B$11,($J34*TiltakstyperKostnadskalkyle!M$11)/100,
IF($F34=TiltakstyperKostnadskalkyle!$B$12,($J34*TiltakstyperKostnadskalkyle!M$12)/100,
IF($F34=TiltakstyperKostnadskalkyle!$B$13,($J34*TiltakstyperKostnadskalkyle!M$13)/100,
IF($F34=TiltakstyperKostnadskalkyle!$B$14,($J34*TiltakstyperKostnadskalkyle!M$14)/100,
IF($F34=TiltakstyperKostnadskalkyle!$B$15,($J34*TiltakstyperKostnadskalkyle!M$15)/100,
"0")))))))))))</f>
        <v>0</v>
      </c>
      <c r="U34" s="18"/>
      <c r="V34" s="32"/>
      <c r="W34" s="18">
        <f>IF($F34=TiltakstyperKostnadskalkyle!$B$5,($J34*TiltakstyperKostnadskalkyle!P$5)/100,
IF($F34=TiltakstyperKostnadskalkyle!$B$6,($J34*TiltakstyperKostnadskalkyle!P$6)/100,
IF($F34=TiltakstyperKostnadskalkyle!$B$7,($J34*TiltakstyperKostnadskalkyle!P$7)/100,
IF($F34=TiltakstyperKostnadskalkyle!$B$8,($J34*TiltakstyperKostnadskalkyle!P$8)/100,
IF($F34=TiltakstyperKostnadskalkyle!$B$9,($J34*TiltakstyperKostnadskalkyle!P$9)/100,
IF($F34=TiltakstyperKostnadskalkyle!$B$10,($J34*TiltakstyperKostnadskalkyle!P$10)/100,
IF($F34=TiltakstyperKostnadskalkyle!$B$11,($J34*TiltakstyperKostnadskalkyle!P$11)/100,
IF($F34=TiltakstyperKostnadskalkyle!$B$12,($J34*TiltakstyperKostnadskalkyle!P$12)/100,
IF($F34=TiltakstyperKostnadskalkyle!$B$13,($J34*TiltakstyperKostnadskalkyle!P$13)/100,
IF($F34=TiltakstyperKostnadskalkyle!$B$14,($J34*TiltakstyperKostnadskalkyle!P$14)/100,
IF($F34=TiltakstyperKostnadskalkyle!$B$15,($J34*TiltakstyperKostnadskalkyle!P$15)/100,
"0")))))))))))</f>
        <v>0</v>
      </c>
      <c r="Y34" s="151"/>
    </row>
    <row r="35" spans="2:26" ht="14.45" customHeight="1" x14ac:dyDescent="0.25">
      <c r="B35" s="20" t="s">
        <v>25</v>
      </c>
      <c r="C35" s="22" t="s">
        <v>44</v>
      </c>
      <c r="D35" s="22" t="s">
        <v>45</v>
      </c>
      <c r="E35" s="22" t="s">
        <v>46</v>
      </c>
      <c r="F35" s="39" t="s">
        <v>29</v>
      </c>
      <c r="G35" s="22">
        <v>2026</v>
      </c>
      <c r="H35" s="23">
        <v>3015</v>
      </c>
      <c r="I35" s="27" t="s">
        <v>30</v>
      </c>
      <c r="J35" s="18">
        <f>IF(F35=TiltakstyperKostnadskalkyle!$B$5,TiltakstyperKostnadskalkyle!$R$5*Handlingsplan!H35,
IF(F35=TiltakstyperKostnadskalkyle!$B$6,TiltakstyperKostnadskalkyle!$R$6*Handlingsplan!H35,
IF(F35=TiltakstyperKostnadskalkyle!$B$7,TiltakstyperKostnadskalkyle!$R$7*Handlingsplan!H35,
IF(F35=TiltakstyperKostnadskalkyle!$B$8,TiltakstyperKostnadskalkyle!$R$8*Handlingsplan!H35,
IF(F35=TiltakstyperKostnadskalkyle!$B$9,TiltakstyperKostnadskalkyle!$R$9*Handlingsplan!H35,
IF(F35=TiltakstyperKostnadskalkyle!$B$10,TiltakstyperKostnadskalkyle!$R$10*Handlingsplan!H35,
IF(F35=TiltakstyperKostnadskalkyle!$B$11,TiltakstyperKostnadskalkyle!$R$11*Handlingsplan!H35,
IF(F35=TiltakstyperKostnadskalkyle!$B$12,TiltakstyperKostnadskalkyle!$R$12*Handlingsplan!H35,
IF(F35=TiltakstyperKostnadskalkyle!$B$13,TiltakstyperKostnadskalkyle!$R$13*Handlingsplan!H35,
IF(F35=TiltakstyperKostnadskalkyle!$B$14,TiltakstyperKostnadskalkyle!$R$14*Handlingsplan!H35,
IF(F35=TiltakstyperKostnadskalkyle!$B$15,TiltakstyperKostnadskalkyle!$R$15*Handlingsplan!H35,
0)))))))))))</f>
        <v>904500</v>
      </c>
      <c r="K35" s="18">
        <f>IF($F35=TiltakstyperKostnadskalkyle!$B$5,($J35*TiltakstyperKostnadskalkyle!D$5)/100,
IF($F35=TiltakstyperKostnadskalkyle!$B$6,($J35*TiltakstyperKostnadskalkyle!D$6)/100,
IF($F35=TiltakstyperKostnadskalkyle!$B$7,($J35*TiltakstyperKostnadskalkyle!D$7)/100,
IF($F35=TiltakstyperKostnadskalkyle!$B$8,($J35*TiltakstyperKostnadskalkyle!D$8)/100,
IF($F35=TiltakstyperKostnadskalkyle!$B$9,($J35*TiltakstyperKostnadskalkyle!D$9)/100,
IF($F35=TiltakstyperKostnadskalkyle!$B$10,($J35*TiltakstyperKostnadskalkyle!D$10)/100,
IF($F35=TiltakstyperKostnadskalkyle!$B$11,($J35*TiltakstyperKostnadskalkyle!D$11)/100,
IF($F35=TiltakstyperKostnadskalkyle!$B$12,($J35*TiltakstyperKostnadskalkyle!D$12)/100,
IF($F35=TiltakstyperKostnadskalkyle!$B$13,($J35*TiltakstyperKostnadskalkyle!D$13)/100,
IF($F35=TiltakstyperKostnadskalkyle!$B$14,($J35*TiltakstyperKostnadskalkyle!D$14)/100,
IF($F35=TiltakstyperKostnadskalkyle!$B$15,($J35*TiltakstyperKostnadskalkyle!D$15)/100,
"0")))))))))))</f>
        <v>31657.5</v>
      </c>
      <c r="L35" s="18">
        <f>IF($F35=TiltakstyperKostnadskalkyle!$B$5,($J35*TiltakstyperKostnadskalkyle!E$5)/100,
IF($F35=TiltakstyperKostnadskalkyle!$B$6,($J35*TiltakstyperKostnadskalkyle!E$6)/100,
IF($F35=TiltakstyperKostnadskalkyle!$B$7,($J35*TiltakstyperKostnadskalkyle!E$7)/100,
IF($F35=TiltakstyperKostnadskalkyle!$B$8,($J35*TiltakstyperKostnadskalkyle!E$8)/100,
IF($F35=TiltakstyperKostnadskalkyle!$B$9,($J35*TiltakstyperKostnadskalkyle!E$9)/100,
IF($F35=TiltakstyperKostnadskalkyle!$B$10,($J35*TiltakstyperKostnadskalkyle!E$10)/100,
IF($F35=TiltakstyperKostnadskalkyle!$B$11,($J35*TiltakstyperKostnadskalkyle!E$11)/100,
IF($F35=TiltakstyperKostnadskalkyle!$B$12,($J35*TiltakstyperKostnadskalkyle!E$12)/100,
IF($F35=TiltakstyperKostnadskalkyle!$B$13,($J35*TiltakstyperKostnadskalkyle!E$13)/100,
IF($F35=TiltakstyperKostnadskalkyle!$B$14,($J35*TiltakstyperKostnadskalkyle!E$14)/100,
IF($F35=TiltakstyperKostnadskalkyle!$B$15,($J35*TiltakstyperKostnadskalkyle!E$15)/100,
"0")))))))))))</f>
        <v>54270</v>
      </c>
      <c r="M35" s="18">
        <f>IF($F35=TiltakstyperKostnadskalkyle!$B$5,($J35*TiltakstyperKostnadskalkyle!F$5)/100,
IF($F35=TiltakstyperKostnadskalkyle!$B$6,($J35*TiltakstyperKostnadskalkyle!F$6)/100,
IF($F35=TiltakstyperKostnadskalkyle!$B$7,($J35*TiltakstyperKostnadskalkyle!F$7)/100,
IF($F35=TiltakstyperKostnadskalkyle!$B$8,($J35*TiltakstyperKostnadskalkyle!F$8)/100,
IF($F35=TiltakstyperKostnadskalkyle!$B$9,($J35*TiltakstyperKostnadskalkyle!F$9)/100,
IF($F35=TiltakstyperKostnadskalkyle!$B$10,($J35*TiltakstyperKostnadskalkyle!F$10)/100,
IF($F35=TiltakstyperKostnadskalkyle!$B$11,($J35*TiltakstyperKostnadskalkyle!F$11)/100,
IF($F35=TiltakstyperKostnadskalkyle!$B$12,($J35*TiltakstyperKostnadskalkyle!F$12)/100,
IF($F35=TiltakstyperKostnadskalkyle!$B$13,($J35*TiltakstyperKostnadskalkyle!F$13)/100,
IF($F35=TiltakstyperKostnadskalkyle!$B$14,($J35*TiltakstyperKostnadskalkyle!F$14)/100,
IF($F35=TiltakstyperKostnadskalkyle!$B$15,($J35*TiltakstyperKostnadskalkyle!F$15)/100,
"0")))))))))))</f>
        <v>289440</v>
      </c>
      <c r="N35" s="18">
        <f>IF($F35=TiltakstyperKostnadskalkyle!$B$5,($J35*TiltakstyperKostnadskalkyle!G$5)/100,
IF($F35=TiltakstyperKostnadskalkyle!$B$6,($J35*TiltakstyperKostnadskalkyle!G$6)/100,
IF($F35=TiltakstyperKostnadskalkyle!$B$7,($J35*TiltakstyperKostnadskalkyle!G$7)/100,
IF($F35=TiltakstyperKostnadskalkyle!$B$8,($J35*TiltakstyperKostnadskalkyle!G$8)/100,
IF($F35=TiltakstyperKostnadskalkyle!$B$9,($J35*TiltakstyperKostnadskalkyle!G$9)/100,
IF($F35=TiltakstyperKostnadskalkyle!$B$10,($J35*TiltakstyperKostnadskalkyle!G$10)/100,
IF($F35=TiltakstyperKostnadskalkyle!$B$11,($J35*TiltakstyperKostnadskalkyle!G$11)/100,
IF($F35=TiltakstyperKostnadskalkyle!$B$12,($J35*TiltakstyperKostnadskalkyle!G$12)/100,
IF($F35=TiltakstyperKostnadskalkyle!$B$13,($J35*TiltakstyperKostnadskalkyle!G$13)/100,
IF($F35=TiltakstyperKostnadskalkyle!$B$14,($J35*TiltakstyperKostnadskalkyle!G$14)/100,
IF($F35=TiltakstyperKostnadskalkyle!$B$15,($J35*TiltakstyperKostnadskalkyle!G$15)/100,
"0")))))))))))</f>
        <v>298485</v>
      </c>
      <c r="O35" s="18">
        <f>IF($F35=TiltakstyperKostnadskalkyle!$B$5,($J35*TiltakstyperKostnadskalkyle!H$5)/100,
IF($F35=TiltakstyperKostnadskalkyle!$B$6,($J35*TiltakstyperKostnadskalkyle!H$6)/100,
IF($F35=TiltakstyperKostnadskalkyle!$B$7,($J35*TiltakstyperKostnadskalkyle!H$7)/100,
IF($F35=TiltakstyperKostnadskalkyle!$B$8,($J35*TiltakstyperKostnadskalkyle!H$8)/100,
IF($F35=TiltakstyperKostnadskalkyle!$B$9,($J35*TiltakstyperKostnadskalkyle!H$9)/100,
IF($F35=TiltakstyperKostnadskalkyle!$B$10,($J35*TiltakstyperKostnadskalkyle!H$10)/100,
IF($F35=TiltakstyperKostnadskalkyle!$B$11,($J35*TiltakstyperKostnadskalkyle!H$11)/100,
IF($F35=TiltakstyperKostnadskalkyle!$B$12,($J35*TiltakstyperKostnadskalkyle!H$12)/100,
IF($F35=TiltakstyperKostnadskalkyle!$B$13,($J35*TiltakstyperKostnadskalkyle!H$13)/100,
IF($F35=TiltakstyperKostnadskalkyle!$B$14,($J35*TiltakstyperKostnadskalkyle!H$14)/100,
IF($F35=TiltakstyperKostnadskalkyle!$B$15,($J35*TiltakstyperKostnadskalkyle!H$15)/100,
"0")))))))))))</f>
        <v>54270</v>
      </c>
      <c r="P35" s="18">
        <f>IF($F35=TiltakstyperKostnadskalkyle!$B$5,($J35*TiltakstyperKostnadskalkyle!I$5)/100,
IF($F35=TiltakstyperKostnadskalkyle!$B$6,($J35*TiltakstyperKostnadskalkyle!I$6)/100,
IF($F35=TiltakstyperKostnadskalkyle!$B$7,($J35*TiltakstyperKostnadskalkyle!I$7)/100,
IF($F35=TiltakstyperKostnadskalkyle!$B$8,($J35*TiltakstyperKostnadskalkyle!I$8)/100,
IF($F35=TiltakstyperKostnadskalkyle!$B$9,($J35*TiltakstyperKostnadskalkyle!I$9)/100,
IF($F35=TiltakstyperKostnadskalkyle!$B$10,($J35*TiltakstyperKostnadskalkyle!I$10)/100,
IF($F35=TiltakstyperKostnadskalkyle!$B$11,($J35*TiltakstyperKostnadskalkyle!I$11)/100,
IF($F35=TiltakstyperKostnadskalkyle!$B$12,($J35*TiltakstyperKostnadskalkyle!I$12)/100,
IF($F35=TiltakstyperKostnadskalkyle!$B$13,($J35*TiltakstyperKostnadskalkyle!I$13)/100,
IF($F35=TiltakstyperKostnadskalkyle!$B$14,($J35*TiltakstyperKostnadskalkyle!I$14)/100,
IF($F35=TiltakstyperKostnadskalkyle!$B$15,($J35*TiltakstyperKostnadskalkyle!I$15)/100,
"0")))))))))))</f>
        <v>144720</v>
      </c>
      <c r="Q35" s="18">
        <f t="shared" si="1"/>
        <v>9045</v>
      </c>
      <c r="R35" s="18">
        <f>IF($F35=TiltakstyperKostnadskalkyle!$B$5,($J35*TiltakstyperKostnadskalkyle!K$5)/100,
IF($F35=TiltakstyperKostnadskalkyle!$B$6,($J35*TiltakstyperKostnadskalkyle!K$6)/100,
IF($F35=TiltakstyperKostnadskalkyle!$B$8,($J35*TiltakstyperKostnadskalkyle!K$8)/100,
IF($F35=TiltakstyperKostnadskalkyle!$B$9,($J35*TiltakstyperKostnadskalkyle!K$9)/100,
IF($F35=TiltakstyperKostnadskalkyle!$B$10,($J35*TiltakstyperKostnadskalkyle!K$10)/100,
IF($F35=TiltakstyperKostnadskalkyle!$B$11,($J35*TiltakstyperKostnadskalkyle!K$11)/100,
IF($F35=TiltakstyperKostnadskalkyle!$B$12,($J35*TiltakstyperKostnadskalkyle!K$12)/100,
IF($F35=TiltakstyperKostnadskalkyle!$B$13,($J35*TiltakstyperKostnadskalkyle!K$13)/100,
IF($F35=TiltakstyperKostnadskalkyle!$B$14,($J35*TiltakstyperKostnadskalkyle!K$14)/100,
"0")))))))))</f>
        <v>31657.5</v>
      </c>
      <c r="S35" s="18"/>
      <c r="T35" s="18">
        <f>IF($F35=TiltakstyperKostnadskalkyle!$B$5,($J35*TiltakstyperKostnadskalkyle!M$5)/100,
IF($F35=TiltakstyperKostnadskalkyle!$B$6,($J35*TiltakstyperKostnadskalkyle!M$6)/100,
IF($F35=TiltakstyperKostnadskalkyle!$B$7,($J35*TiltakstyperKostnadskalkyle!M$7)/100,
IF($F35=TiltakstyperKostnadskalkyle!$B$8,($J35*TiltakstyperKostnadskalkyle!M$8)/100,
IF($F35=TiltakstyperKostnadskalkyle!$B$9,($J35*TiltakstyperKostnadskalkyle!M$9)/100,
IF($F35=TiltakstyperKostnadskalkyle!$B$10,($J35*TiltakstyperKostnadskalkyle!M$10)/100,
IF($F35=TiltakstyperKostnadskalkyle!$B$11,($J35*TiltakstyperKostnadskalkyle!M$11)/100,
IF($F35=TiltakstyperKostnadskalkyle!$B$12,($J35*TiltakstyperKostnadskalkyle!M$12)/100,
IF($F35=TiltakstyperKostnadskalkyle!$B$13,($J35*TiltakstyperKostnadskalkyle!M$13)/100,
IF($F35=TiltakstyperKostnadskalkyle!$B$14,($J35*TiltakstyperKostnadskalkyle!M$14)/100,
IF($F35=TiltakstyperKostnadskalkyle!$B$15,($J35*TiltakstyperKostnadskalkyle!M$15)/100,
"0")))))))))))</f>
        <v>0</v>
      </c>
      <c r="U35" s="18"/>
      <c r="V35" s="32"/>
      <c r="W35" s="18">
        <f>IF($F35=TiltakstyperKostnadskalkyle!$B$5,($J35*TiltakstyperKostnadskalkyle!P$5)/100,
IF($F35=TiltakstyperKostnadskalkyle!$B$6,($J35*TiltakstyperKostnadskalkyle!P$6)/100,
IF($F35=TiltakstyperKostnadskalkyle!$B$7,($J35*TiltakstyperKostnadskalkyle!P$7)/100,
IF($F35=TiltakstyperKostnadskalkyle!$B$8,($J35*TiltakstyperKostnadskalkyle!P$8)/100,
IF($F35=TiltakstyperKostnadskalkyle!$B$9,($J35*TiltakstyperKostnadskalkyle!P$9)/100,
IF($F35=TiltakstyperKostnadskalkyle!$B$10,($J35*TiltakstyperKostnadskalkyle!P$10)/100,
IF($F35=TiltakstyperKostnadskalkyle!$B$11,($J35*TiltakstyperKostnadskalkyle!P$11)/100,
IF($F35=TiltakstyperKostnadskalkyle!$B$12,($J35*TiltakstyperKostnadskalkyle!P$12)/100,
IF($F35=TiltakstyperKostnadskalkyle!$B$13,($J35*TiltakstyperKostnadskalkyle!P$13)/100,
IF($F35=TiltakstyperKostnadskalkyle!$B$14,($J35*TiltakstyperKostnadskalkyle!P$14)/100,
IF($F35=TiltakstyperKostnadskalkyle!$B$15,($J35*TiltakstyperKostnadskalkyle!P$15)/100,
"0")))))))))))</f>
        <v>0</v>
      </c>
      <c r="Y35" s="151">
        <f>300*H35</f>
        <v>904500</v>
      </c>
      <c r="Z35">
        <f>J35/H35</f>
        <v>300</v>
      </c>
    </row>
    <row r="36" spans="2:26" ht="14.45" customHeight="1" x14ac:dyDescent="0.25">
      <c r="B36" s="20" t="s">
        <v>25</v>
      </c>
      <c r="C36" s="22" t="s">
        <v>44</v>
      </c>
      <c r="D36" s="22" t="s">
        <v>45</v>
      </c>
      <c r="E36" s="22" t="s">
        <v>47</v>
      </c>
      <c r="F36" s="39" t="s">
        <v>29</v>
      </c>
      <c r="G36" s="22">
        <v>2026</v>
      </c>
      <c r="H36" s="23">
        <v>1340</v>
      </c>
      <c r="I36" s="27" t="s">
        <v>30</v>
      </c>
      <c r="J36" s="18">
        <f>IF(F36=TiltakstyperKostnadskalkyle!$B$5,TiltakstyperKostnadskalkyle!$R$5*Handlingsplan!H36,
IF(F36=TiltakstyperKostnadskalkyle!$B$6,TiltakstyperKostnadskalkyle!$R$6*Handlingsplan!H36,
IF(F36=TiltakstyperKostnadskalkyle!$B$7,TiltakstyperKostnadskalkyle!$R$7*Handlingsplan!H36,
IF(F36=TiltakstyperKostnadskalkyle!$B$8,TiltakstyperKostnadskalkyle!$R$8*Handlingsplan!H36,
IF(F36=TiltakstyperKostnadskalkyle!$B$9,TiltakstyperKostnadskalkyle!$R$9*Handlingsplan!H36,
IF(F36=TiltakstyperKostnadskalkyle!$B$10,TiltakstyperKostnadskalkyle!$R$10*Handlingsplan!H36,
IF(F36=TiltakstyperKostnadskalkyle!$B$11,TiltakstyperKostnadskalkyle!$R$11*Handlingsplan!H36,
IF(F36=TiltakstyperKostnadskalkyle!$B$12,TiltakstyperKostnadskalkyle!$R$12*Handlingsplan!H36,
IF(F36=TiltakstyperKostnadskalkyle!$B$13,TiltakstyperKostnadskalkyle!$R$13*Handlingsplan!H36,
IF(F36=TiltakstyperKostnadskalkyle!$B$14,TiltakstyperKostnadskalkyle!$R$14*Handlingsplan!H36,
IF(F36=TiltakstyperKostnadskalkyle!$B$15,TiltakstyperKostnadskalkyle!$R$15*Handlingsplan!H36,
0)))))))))))</f>
        <v>402000</v>
      </c>
      <c r="K36" s="18">
        <f>IF($F36=TiltakstyperKostnadskalkyle!$B$5,($J36*TiltakstyperKostnadskalkyle!D$5)/100,
IF($F36=TiltakstyperKostnadskalkyle!$B$6,($J36*TiltakstyperKostnadskalkyle!D$6)/100,
IF($F36=TiltakstyperKostnadskalkyle!$B$7,($J36*TiltakstyperKostnadskalkyle!D$7)/100,
IF($F36=TiltakstyperKostnadskalkyle!$B$8,($J36*TiltakstyperKostnadskalkyle!D$8)/100,
IF($F36=TiltakstyperKostnadskalkyle!$B$9,($J36*TiltakstyperKostnadskalkyle!D$9)/100,
IF($F36=TiltakstyperKostnadskalkyle!$B$10,($J36*TiltakstyperKostnadskalkyle!D$10)/100,
IF($F36=TiltakstyperKostnadskalkyle!$B$11,($J36*TiltakstyperKostnadskalkyle!D$11)/100,
IF($F36=TiltakstyperKostnadskalkyle!$B$12,($J36*TiltakstyperKostnadskalkyle!D$12)/100,
IF($F36=TiltakstyperKostnadskalkyle!$B$13,($J36*TiltakstyperKostnadskalkyle!D$13)/100,
IF($F36=TiltakstyperKostnadskalkyle!$B$14,($J36*TiltakstyperKostnadskalkyle!D$14)/100,
IF($F36=TiltakstyperKostnadskalkyle!$B$15,($J36*TiltakstyperKostnadskalkyle!D$15)/100,
"0")))))))))))</f>
        <v>14070</v>
      </c>
      <c r="L36" s="18">
        <f>IF($F36=TiltakstyperKostnadskalkyle!$B$5,($J36*TiltakstyperKostnadskalkyle!E$5)/100,
IF($F36=TiltakstyperKostnadskalkyle!$B$6,($J36*TiltakstyperKostnadskalkyle!E$6)/100,
IF($F36=TiltakstyperKostnadskalkyle!$B$7,($J36*TiltakstyperKostnadskalkyle!E$7)/100,
IF($F36=TiltakstyperKostnadskalkyle!$B$8,($J36*TiltakstyperKostnadskalkyle!E$8)/100,
IF($F36=TiltakstyperKostnadskalkyle!$B$9,($J36*TiltakstyperKostnadskalkyle!E$9)/100,
IF($F36=TiltakstyperKostnadskalkyle!$B$10,($J36*TiltakstyperKostnadskalkyle!E$10)/100,
IF($F36=TiltakstyperKostnadskalkyle!$B$11,($J36*TiltakstyperKostnadskalkyle!E$11)/100,
IF($F36=TiltakstyperKostnadskalkyle!$B$12,($J36*TiltakstyperKostnadskalkyle!E$12)/100,
IF($F36=TiltakstyperKostnadskalkyle!$B$13,($J36*TiltakstyperKostnadskalkyle!E$13)/100,
IF($F36=TiltakstyperKostnadskalkyle!$B$14,($J36*TiltakstyperKostnadskalkyle!E$14)/100,
IF($F36=TiltakstyperKostnadskalkyle!$B$15,($J36*TiltakstyperKostnadskalkyle!E$15)/100,
"0")))))))))))</f>
        <v>24120</v>
      </c>
      <c r="M36" s="18">
        <f>IF($F36=TiltakstyperKostnadskalkyle!$B$5,($J36*TiltakstyperKostnadskalkyle!F$5)/100,
IF($F36=TiltakstyperKostnadskalkyle!$B$6,($J36*TiltakstyperKostnadskalkyle!F$6)/100,
IF($F36=TiltakstyperKostnadskalkyle!$B$7,($J36*TiltakstyperKostnadskalkyle!F$7)/100,
IF($F36=TiltakstyperKostnadskalkyle!$B$8,($J36*TiltakstyperKostnadskalkyle!F$8)/100,
IF($F36=TiltakstyperKostnadskalkyle!$B$9,($J36*TiltakstyperKostnadskalkyle!F$9)/100,
IF($F36=TiltakstyperKostnadskalkyle!$B$10,($J36*TiltakstyperKostnadskalkyle!F$10)/100,
IF($F36=TiltakstyperKostnadskalkyle!$B$11,($J36*TiltakstyperKostnadskalkyle!F$11)/100,
IF($F36=TiltakstyperKostnadskalkyle!$B$12,($J36*TiltakstyperKostnadskalkyle!F$12)/100,
IF($F36=TiltakstyperKostnadskalkyle!$B$13,($J36*TiltakstyperKostnadskalkyle!F$13)/100,
IF($F36=TiltakstyperKostnadskalkyle!$B$14,($J36*TiltakstyperKostnadskalkyle!F$14)/100,
IF($F36=TiltakstyperKostnadskalkyle!$B$15,($J36*TiltakstyperKostnadskalkyle!F$15)/100,
"0")))))))))))</f>
        <v>128640</v>
      </c>
      <c r="N36" s="18">
        <f>IF($F36=TiltakstyperKostnadskalkyle!$B$5,($J36*TiltakstyperKostnadskalkyle!G$5)/100,
IF($F36=TiltakstyperKostnadskalkyle!$B$6,($J36*TiltakstyperKostnadskalkyle!G$6)/100,
IF($F36=TiltakstyperKostnadskalkyle!$B$7,($J36*TiltakstyperKostnadskalkyle!G$7)/100,
IF($F36=TiltakstyperKostnadskalkyle!$B$8,($J36*TiltakstyperKostnadskalkyle!G$8)/100,
IF($F36=TiltakstyperKostnadskalkyle!$B$9,($J36*TiltakstyperKostnadskalkyle!G$9)/100,
IF($F36=TiltakstyperKostnadskalkyle!$B$10,($J36*TiltakstyperKostnadskalkyle!G$10)/100,
IF($F36=TiltakstyperKostnadskalkyle!$B$11,($J36*TiltakstyperKostnadskalkyle!G$11)/100,
IF($F36=TiltakstyperKostnadskalkyle!$B$12,($J36*TiltakstyperKostnadskalkyle!G$12)/100,
IF($F36=TiltakstyperKostnadskalkyle!$B$13,($J36*TiltakstyperKostnadskalkyle!G$13)/100,
IF($F36=TiltakstyperKostnadskalkyle!$B$14,($J36*TiltakstyperKostnadskalkyle!G$14)/100,
IF($F36=TiltakstyperKostnadskalkyle!$B$15,($J36*TiltakstyperKostnadskalkyle!G$15)/100,
"0")))))))))))</f>
        <v>132660</v>
      </c>
      <c r="O36" s="18">
        <f>IF($F36=TiltakstyperKostnadskalkyle!$B$5,($J36*TiltakstyperKostnadskalkyle!H$5)/100,
IF($F36=TiltakstyperKostnadskalkyle!$B$6,($J36*TiltakstyperKostnadskalkyle!H$6)/100,
IF($F36=TiltakstyperKostnadskalkyle!$B$7,($J36*TiltakstyperKostnadskalkyle!H$7)/100,
IF($F36=TiltakstyperKostnadskalkyle!$B$8,($J36*TiltakstyperKostnadskalkyle!H$8)/100,
IF($F36=TiltakstyperKostnadskalkyle!$B$9,($J36*TiltakstyperKostnadskalkyle!H$9)/100,
IF($F36=TiltakstyperKostnadskalkyle!$B$10,($J36*TiltakstyperKostnadskalkyle!H$10)/100,
IF($F36=TiltakstyperKostnadskalkyle!$B$11,($J36*TiltakstyperKostnadskalkyle!H$11)/100,
IF($F36=TiltakstyperKostnadskalkyle!$B$12,($J36*TiltakstyperKostnadskalkyle!H$12)/100,
IF($F36=TiltakstyperKostnadskalkyle!$B$13,($J36*TiltakstyperKostnadskalkyle!H$13)/100,
IF($F36=TiltakstyperKostnadskalkyle!$B$14,($J36*TiltakstyperKostnadskalkyle!H$14)/100,
IF($F36=TiltakstyperKostnadskalkyle!$B$15,($J36*TiltakstyperKostnadskalkyle!H$15)/100,
"0")))))))))))</f>
        <v>24120</v>
      </c>
      <c r="P36" s="18">
        <f>IF($F36=TiltakstyperKostnadskalkyle!$B$5,($J36*TiltakstyperKostnadskalkyle!I$5)/100,
IF($F36=TiltakstyperKostnadskalkyle!$B$6,($J36*TiltakstyperKostnadskalkyle!I$6)/100,
IF($F36=TiltakstyperKostnadskalkyle!$B$7,($J36*TiltakstyperKostnadskalkyle!I$7)/100,
IF($F36=TiltakstyperKostnadskalkyle!$B$8,($J36*TiltakstyperKostnadskalkyle!I$8)/100,
IF($F36=TiltakstyperKostnadskalkyle!$B$9,($J36*TiltakstyperKostnadskalkyle!I$9)/100,
IF($F36=TiltakstyperKostnadskalkyle!$B$10,($J36*TiltakstyperKostnadskalkyle!I$10)/100,
IF($F36=TiltakstyperKostnadskalkyle!$B$11,($J36*TiltakstyperKostnadskalkyle!I$11)/100,
IF($F36=TiltakstyperKostnadskalkyle!$B$12,($J36*TiltakstyperKostnadskalkyle!I$12)/100,
IF($F36=TiltakstyperKostnadskalkyle!$B$13,($J36*TiltakstyperKostnadskalkyle!I$13)/100,
IF($F36=TiltakstyperKostnadskalkyle!$B$14,($J36*TiltakstyperKostnadskalkyle!I$14)/100,
IF($F36=TiltakstyperKostnadskalkyle!$B$15,($J36*TiltakstyperKostnadskalkyle!I$15)/100,
"0")))))))))))</f>
        <v>64320</v>
      </c>
      <c r="Q36" s="18">
        <f t="shared" si="1"/>
        <v>4020</v>
      </c>
      <c r="R36" s="18">
        <f>IF($F36=TiltakstyperKostnadskalkyle!$B$5,($J36*TiltakstyperKostnadskalkyle!K$5)/100,
IF($F36=TiltakstyperKostnadskalkyle!$B$6,($J36*TiltakstyperKostnadskalkyle!K$6)/100,
IF($F36=TiltakstyperKostnadskalkyle!$B$8,($J36*TiltakstyperKostnadskalkyle!K$8)/100,
IF($F36=TiltakstyperKostnadskalkyle!$B$9,($J36*TiltakstyperKostnadskalkyle!K$9)/100,
IF($F36=TiltakstyperKostnadskalkyle!$B$10,($J36*TiltakstyperKostnadskalkyle!K$10)/100,
IF($F36=TiltakstyperKostnadskalkyle!$B$11,($J36*TiltakstyperKostnadskalkyle!K$11)/100,
IF($F36=TiltakstyperKostnadskalkyle!$B$12,($J36*TiltakstyperKostnadskalkyle!K$12)/100,
IF($F36=TiltakstyperKostnadskalkyle!$B$13,($J36*TiltakstyperKostnadskalkyle!K$13)/100,
IF($F36=TiltakstyperKostnadskalkyle!$B$14,($J36*TiltakstyperKostnadskalkyle!K$14)/100,
"0")))))))))</f>
        <v>14070</v>
      </c>
      <c r="S36" s="18"/>
      <c r="T36" s="18">
        <f>IF($F36=TiltakstyperKostnadskalkyle!$B$5,($J36*TiltakstyperKostnadskalkyle!M$5)/100,
IF($F36=TiltakstyperKostnadskalkyle!$B$6,($J36*TiltakstyperKostnadskalkyle!M$6)/100,
IF($F36=TiltakstyperKostnadskalkyle!$B$7,($J36*TiltakstyperKostnadskalkyle!M$7)/100,
IF($F36=TiltakstyperKostnadskalkyle!$B$8,($J36*TiltakstyperKostnadskalkyle!M$8)/100,
IF($F36=TiltakstyperKostnadskalkyle!$B$9,($J36*TiltakstyperKostnadskalkyle!M$9)/100,
IF($F36=TiltakstyperKostnadskalkyle!$B$10,($J36*TiltakstyperKostnadskalkyle!M$10)/100,
IF($F36=TiltakstyperKostnadskalkyle!$B$11,($J36*TiltakstyperKostnadskalkyle!M$11)/100,
IF($F36=TiltakstyperKostnadskalkyle!$B$12,($J36*TiltakstyperKostnadskalkyle!M$12)/100,
IF($F36=TiltakstyperKostnadskalkyle!$B$13,($J36*TiltakstyperKostnadskalkyle!M$13)/100,
IF($F36=TiltakstyperKostnadskalkyle!$B$14,($J36*TiltakstyperKostnadskalkyle!M$14)/100,
IF($F36=TiltakstyperKostnadskalkyle!$B$15,($J36*TiltakstyperKostnadskalkyle!M$15)/100,
"0")))))))))))</f>
        <v>0</v>
      </c>
      <c r="U36" s="18"/>
      <c r="V36" s="32"/>
      <c r="W36" s="18">
        <f>IF($F36=TiltakstyperKostnadskalkyle!$B$5,($J36*TiltakstyperKostnadskalkyle!P$5)/100,
IF($F36=TiltakstyperKostnadskalkyle!$B$6,($J36*TiltakstyperKostnadskalkyle!P$6)/100,
IF($F36=TiltakstyperKostnadskalkyle!$B$7,($J36*TiltakstyperKostnadskalkyle!P$7)/100,
IF($F36=TiltakstyperKostnadskalkyle!$B$8,($J36*TiltakstyperKostnadskalkyle!P$8)/100,
IF($F36=TiltakstyperKostnadskalkyle!$B$9,($J36*TiltakstyperKostnadskalkyle!P$9)/100,
IF($F36=TiltakstyperKostnadskalkyle!$B$10,($J36*TiltakstyperKostnadskalkyle!P$10)/100,
IF($F36=TiltakstyperKostnadskalkyle!$B$11,($J36*TiltakstyperKostnadskalkyle!P$11)/100,
IF($F36=TiltakstyperKostnadskalkyle!$B$12,($J36*TiltakstyperKostnadskalkyle!P$12)/100,
IF($F36=TiltakstyperKostnadskalkyle!$B$13,($J36*TiltakstyperKostnadskalkyle!P$13)/100,
IF($F36=TiltakstyperKostnadskalkyle!$B$14,($J36*TiltakstyperKostnadskalkyle!P$14)/100,
IF($F36=TiltakstyperKostnadskalkyle!$B$15,($J36*TiltakstyperKostnadskalkyle!P$15)/100,
"0")))))))))))</f>
        <v>0</v>
      </c>
      <c r="Y36" s="151"/>
    </row>
    <row r="37" spans="2:26" ht="14.45" customHeight="1" x14ac:dyDescent="0.25">
      <c r="B37" s="20" t="s">
        <v>25</v>
      </c>
      <c r="C37" s="22" t="s">
        <v>44</v>
      </c>
      <c r="D37" s="22" t="s">
        <v>48</v>
      </c>
      <c r="E37" s="22" t="s">
        <v>46</v>
      </c>
      <c r="F37" s="39" t="s">
        <v>43</v>
      </c>
      <c r="G37" s="22">
        <v>2026</v>
      </c>
      <c r="H37" s="23">
        <v>93</v>
      </c>
      <c r="I37" s="27" t="s">
        <v>30</v>
      </c>
      <c r="J37" s="18">
        <f>IF(F37=TiltakstyperKostnadskalkyle!$B$5,TiltakstyperKostnadskalkyle!$R$5*Handlingsplan!H37,
IF(F37=TiltakstyperKostnadskalkyle!$B$6,TiltakstyperKostnadskalkyle!$R$6*Handlingsplan!H37,
IF(F37=TiltakstyperKostnadskalkyle!$B$7,TiltakstyperKostnadskalkyle!$R$7*Handlingsplan!H37,
IF(F37=TiltakstyperKostnadskalkyle!$B$8,TiltakstyperKostnadskalkyle!$R$8*Handlingsplan!H37,
IF(F37=TiltakstyperKostnadskalkyle!$B$9,TiltakstyperKostnadskalkyle!$R$9*Handlingsplan!H37,
IF(F37=TiltakstyperKostnadskalkyle!$B$10,TiltakstyperKostnadskalkyle!$R$10*Handlingsplan!H37,
IF(F37=TiltakstyperKostnadskalkyle!$B$11,TiltakstyperKostnadskalkyle!$R$11*Handlingsplan!H37,
IF(F37=TiltakstyperKostnadskalkyle!$B$12,TiltakstyperKostnadskalkyle!$R$12*Handlingsplan!H37,
IF(F37=TiltakstyperKostnadskalkyle!$B$13,TiltakstyperKostnadskalkyle!$R$13*Handlingsplan!H37,
IF(F37=TiltakstyperKostnadskalkyle!$B$14,TiltakstyperKostnadskalkyle!$R$14*Handlingsplan!H37,
IF(F37=TiltakstyperKostnadskalkyle!$B$15,TiltakstyperKostnadskalkyle!$R$15*Handlingsplan!H37,
0)))))))))))</f>
        <v>1116000</v>
      </c>
      <c r="K37" s="18">
        <f>IF($F37=TiltakstyperKostnadskalkyle!$B$5,($J37*TiltakstyperKostnadskalkyle!D$5)/100,
IF($F37=TiltakstyperKostnadskalkyle!$B$6,($J37*TiltakstyperKostnadskalkyle!D$6)/100,
IF($F37=TiltakstyperKostnadskalkyle!$B$7,($J37*TiltakstyperKostnadskalkyle!D$7)/100,
IF($F37=TiltakstyperKostnadskalkyle!$B$8,($J37*TiltakstyperKostnadskalkyle!D$8)/100,
IF($F37=TiltakstyperKostnadskalkyle!$B$9,($J37*TiltakstyperKostnadskalkyle!D$9)/100,
IF($F37=TiltakstyperKostnadskalkyle!$B$10,($J37*TiltakstyperKostnadskalkyle!D$10)/100,
IF($F37=TiltakstyperKostnadskalkyle!$B$11,($J37*TiltakstyperKostnadskalkyle!D$11)/100,
IF($F37=TiltakstyperKostnadskalkyle!$B$12,($J37*TiltakstyperKostnadskalkyle!D$12)/100,
IF($F37=TiltakstyperKostnadskalkyle!$B$13,($J37*TiltakstyperKostnadskalkyle!D$13)/100,
IF($F37=TiltakstyperKostnadskalkyle!$B$14,($J37*TiltakstyperKostnadskalkyle!D$14)/100,
IF($F37=TiltakstyperKostnadskalkyle!$B$15,($J37*TiltakstyperKostnadskalkyle!D$15)/100,
"0")))))))))))</f>
        <v>89280</v>
      </c>
      <c r="L37" s="18">
        <f>IF($F37=TiltakstyperKostnadskalkyle!$B$5,($J37*TiltakstyperKostnadskalkyle!E$5)/100,
IF($F37=TiltakstyperKostnadskalkyle!$B$6,($J37*TiltakstyperKostnadskalkyle!E$6)/100,
IF($F37=TiltakstyperKostnadskalkyle!$B$7,($J37*TiltakstyperKostnadskalkyle!E$7)/100,
IF($F37=TiltakstyperKostnadskalkyle!$B$8,($J37*TiltakstyperKostnadskalkyle!E$8)/100,
IF($F37=TiltakstyperKostnadskalkyle!$B$9,($J37*TiltakstyperKostnadskalkyle!E$9)/100,
IF($F37=TiltakstyperKostnadskalkyle!$B$10,($J37*TiltakstyperKostnadskalkyle!E$10)/100,
IF($F37=TiltakstyperKostnadskalkyle!$B$11,($J37*TiltakstyperKostnadskalkyle!E$11)/100,
IF($F37=TiltakstyperKostnadskalkyle!$B$12,($J37*TiltakstyperKostnadskalkyle!E$12)/100,
IF($F37=TiltakstyperKostnadskalkyle!$B$13,($J37*TiltakstyperKostnadskalkyle!E$13)/100,
IF($F37=TiltakstyperKostnadskalkyle!$B$14,($J37*TiltakstyperKostnadskalkyle!E$14)/100,
IF($F37=TiltakstyperKostnadskalkyle!$B$15,($J37*TiltakstyperKostnadskalkyle!E$15)/100,
"0")))))))))))</f>
        <v>89280</v>
      </c>
      <c r="M37" s="18">
        <f>IF($F37=TiltakstyperKostnadskalkyle!$B$5,($J37*TiltakstyperKostnadskalkyle!F$5)/100,
IF($F37=TiltakstyperKostnadskalkyle!$B$6,($J37*TiltakstyperKostnadskalkyle!F$6)/100,
IF($F37=TiltakstyperKostnadskalkyle!$B$7,($J37*TiltakstyperKostnadskalkyle!F$7)/100,
IF($F37=TiltakstyperKostnadskalkyle!$B$8,($J37*TiltakstyperKostnadskalkyle!F$8)/100,
IF($F37=TiltakstyperKostnadskalkyle!$B$9,($J37*TiltakstyperKostnadskalkyle!F$9)/100,
IF($F37=TiltakstyperKostnadskalkyle!$B$10,($J37*TiltakstyperKostnadskalkyle!F$10)/100,
IF($F37=TiltakstyperKostnadskalkyle!$B$11,($J37*TiltakstyperKostnadskalkyle!F$11)/100,
IF($F37=TiltakstyperKostnadskalkyle!$B$12,($J37*TiltakstyperKostnadskalkyle!F$12)/100,
IF($F37=TiltakstyperKostnadskalkyle!$B$13,($J37*TiltakstyperKostnadskalkyle!F$13)/100,
IF($F37=TiltakstyperKostnadskalkyle!$B$14,($J37*TiltakstyperKostnadskalkyle!F$14)/100,
IF($F37=TiltakstyperKostnadskalkyle!$B$15,($J37*TiltakstyperKostnadskalkyle!F$15)/100,
"0")))))))))))</f>
        <v>468720</v>
      </c>
      <c r="N37" s="18">
        <f>IF($F37=TiltakstyperKostnadskalkyle!$B$5,($J37*TiltakstyperKostnadskalkyle!G$5)/100,
IF($F37=TiltakstyperKostnadskalkyle!$B$6,($J37*TiltakstyperKostnadskalkyle!G$6)/100,
IF($F37=TiltakstyperKostnadskalkyle!$B$7,($J37*TiltakstyperKostnadskalkyle!G$7)/100,
IF($F37=TiltakstyperKostnadskalkyle!$B$8,($J37*TiltakstyperKostnadskalkyle!G$8)/100,
IF($F37=TiltakstyperKostnadskalkyle!$B$9,($J37*TiltakstyperKostnadskalkyle!G$9)/100,
IF($F37=TiltakstyperKostnadskalkyle!$B$10,($J37*TiltakstyperKostnadskalkyle!G$10)/100,
IF($F37=TiltakstyperKostnadskalkyle!$B$11,($J37*TiltakstyperKostnadskalkyle!G$11)/100,
IF($F37=TiltakstyperKostnadskalkyle!$B$12,($J37*TiltakstyperKostnadskalkyle!G$12)/100,
IF($F37=TiltakstyperKostnadskalkyle!$B$13,($J37*TiltakstyperKostnadskalkyle!G$13)/100,
IF($F37=TiltakstyperKostnadskalkyle!$B$14,($J37*TiltakstyperKostnadskalkyle!G$14)/100,
IF($F37=TiltakstyperKostnadskalkyle!$B$15,($J37*TiltakstyperKostnadskalkyle!G$15)/100,
"0")))))))))))</f>
        <v>234360</v>
      </c>
      <c r="O37" s="18">
        <f>IF($F37=TiltakstyperKostnadskalkyle!$B$5,($J37*TiltakstyperKostnadskalkyle!H$5)/100,
IF($F37=TiltakstyperKostnadskalkyle!$B$6,($J37*TiltakstyperKostnadskalkyle!H$6)/100,
IF($F37=TiltakstyperKostnadskalkyle!$B$7,($J37*TiltakstyperKostnadskalkyle!H$7)/100,
IF($F37=TiltakstyperKostnadskalkyle!$B$8,($J37*TiltakstyperKostnadskalkyle!H$8)/100,
IF($F37=TiltakstyperKostnadskalkyle!$B$9,($J37*TiltakstyperKostnadskalkyle!H$9)/100,
IF($F37=TiltakstyperKostnadskalkyle!$B$10,($J37*TiltakstyperKostnadskalkyle!H$10)/100,
IF($F37=TiltakstyperKostnadskalkyle!$B$11,($J37*TiltakstyperKostnadskalkyle!H$11)/100,
IF($F37=TiltakstyperKostnadskalkyle!$B$12,($J37*TiltakstyperKostnadskalkyle!H$12)/100,
IF($F37=TiltakstyperKostnadskalkyle!$B$13,($J37*TiltakstyperKostnadskalkyle!H$13)/100,
IF($F37=TiltakstyperKostnadskalkyle!$B$14,($J37*TiltakstyperKostnadskalkyle!H$14)/100,
IF($F37=TiltakstyperKostnadskalkyle!$B$15,($J37*TiltakstyperKostnadskalkyle!H$15)/100,
"0")))))))))))</f>
        <v>89280</v>
      </c>
      <c r="P37" s="18">
        <f>IF($F37=TiltakstyperKostnadskalkyle!$B$5,($J37*TiltakstyperKostnadskalkyle!I$5)/100,
IF($F37=TiltakstyperKostnadskalkyle!$B$6,($J37*TiltakstyperKostnadskalkyle!I$6)/100,
IF($F37=TiltakstyperKostnadskalkyle!$B$7,($J37*TiltakstyperKostnadskalkyle!I$7)/100,
IF($F37=TiltakstyperKostnadskalkyle!$B$8,($J37*TiltakstyperKostnadskalkyle!I$8)/100,
IF($F37=TiltakstyperKostnadskalkyle!$B$9,($J37*TiltakstyperKostnadskalkyle!I$9)/100,
IF($F37=TiltakstyperKostnadskalkyle!$B$10,($J37*TiltakstyperKostnadskalkyle!I$10)/100,
IF($F37=TiltakstyperKostnadskalkyle!$B$11,($J37*TiltakstyperKostnadskalkyle!I$11)/100,
IF($F37=TiltakstyperKostnadskalkyle!$B$12,($J37*TiltakstyperKostnadskalkyle!I$12)/100,
IF($F37=TiltakstyperKostnadskalkyle!$B$13,($J37*TiltakstyperKostnadskalkyle!I$13)/100,
IF($F37=TiltakstyperKostnadskalkyle!$B$14,($J37*TiltakstyperKostnadskalkyle!I$14)/100,
IF($F37=TiltakstyperKostnadskalkyle!$B$15,($J37*TiltakstyperKostnadskalkyle!I$15)/100,
"0")))))))))))</f>
        <v>55800</v>
      </c>
      <c r="Q37" s="18">
        <f t="shared" si="1"/>
        <v>11160</v>
      </c>
      <c r="R37" s="18">
        <f>IF($F37=TiltakstyperKostnadskalkyle!$B$5,($J37*TiltakstyperKostnadskalkyle!K$5)/100,
IF($F37=TiltakstyperKostnadskalkyle!$B$6,($J37*TiltakstyperKostnadskalkyle!K$6)/100,
IF($F37=TiltakstyperKostnadskalkyle!$B$8,($J37*TiltakstyperKostnadskalkyle!K$8)/100,
IF($F37=TiltakstyperKostnadskalkyle!$B$9,($J37*TiltakstyperKostnadskalkyle!K$9)/100,
IF($F37=TiltakstyperKostnadskalkyle!$B$10,($J37*TiltakstyperKostnadskalkyle!K$10)/100,
IF($F37=TiltakstyperKostnadskalkyle!$B$11,($J37*TiltakstyperKostnadskalkyle!K$11)/100,
IF($F37=TiltakstyperKostnadskalkyle!$B$12,($J37*TiltakstyperKostnadskalkyle!K$12)/100,
IF($F37=TiltakstyperKostnadskalkyle!$B$13,($J37*TiltakstyperKostnadskalkyle!K$13)/100,
IF($F37=TiltakstyperKostnadskalkyle!$B$14,($J37*TiltakstyperKostnadskalkyle!K$14)/100,
"0")))))))))</f>
        <v>89280</v>
      </c>
      <c r="S37" s="18"/>
      <c r="T37" s="18">
        <f>IF($F37=TiltakstyperKostnadskalkyle!$B$5,($J37*TiltakstyperKostnadskalkyle!M$5)/100,
IF($F37=TiltakstyperKostnadskalkyle!$B$6,($J37*TiltakstyperKostnadskalkyle!M$6)/100,
IF($F37=TiltakstyperKostnadskalkyle!$B$7,($J37*TiltakstyperKostnadskalkyle!M$7)/100,
IF($F37=TiltakstyperKostnadskalkyle!$B$8,($J37*TiltakstyperKostnadskalkyle!M$8)/100,
IF($F37=TiltakstyperKostnadskalkyle!$B$9,($J37*TiltakstyperKostnadskalkyle!M$9)/100,
IF($F37=TiltakstyperKostnadskalkyle!$B$10,($J37*TiltakstyperKostnadskalkyle!M$10)/100,
IF($F37=TiltakstyperKostnadskalkyle!$B$11,($J37*TiltakstyperKostnadskalkyle!M$11)/100,
IF($F37=TiltakstyperKostnadskalkyle!$B$12,($J37*TiltakstyperKostnadskalkyle!M$12)/100,
IF($F37=TiltakstyperKostnadskalkyle!$B$13,($J37*TiltakstyperKostnadskalkyle!M$13)/100,
IF($F37=TiltakstyperKostnadskalkyle!$B$14,($J37*TiltakstyperKostnadskalkyle!M$14)/100,
IF($F37=TiltakstyperKostnadskalkyle!$B$15,($J37*TiltakstyperKostnadskalkyle!M$15)/100,
"0")))))))))))</f>
        <v>0</v>
      </c>
      <c r="U37" s="18"/>
      <c r="V37" s="32"/>
      <c r="W37" s="18">
        <f>IF($F37=TiltakstyperKostnadskalkyle!$B$5,($J37*TiltakstyperKostnadskalkyle!P$5)/100,
IF($F37=TiltakstyperKostnadskalkyle!$B$6,($J37*TiltakstyperKostnadskalkyle!P$6)/100,
IF($F37=TiltakstyperKostnadskalkyle!$B$7,($J37*TiltakstyperKostnadskalkyle!P$7)/100,
IF($F37=TiltakstyperKostnadskalkyle!$B$8,($J37*TiltakstyperKostnadskalkyle!P$8)/100,
IF($F37=TiltakstyperKostnadskalkyle!$B$9,($J37*TiltakstyperKostnadskalkyle!P$9)/100,
IF($F37=TiltakstyperKostnadskalkyle!$B$10,($J37*TiltakstyperKostnadskalkyle!P$10)/100,
IF($F37=TiltakstyperKostnadskalkyle!$B$11,($J37*TiltakstyperKostnadskalkyle!P$11)/100,
IF($F37=TiltakstyperKostnadskalkyle!$B$12,($J37*TiltakstyperKostnadskalkyle!P$12)/100,
IF($F37=TiltakstyperKostnadskalkyle!$B$13,($J37*TiltakstyperKostnadskalkyle!P$13)/100,
IF($F37=TiltakstyperKostnadskalkyle!$B$14,($J37*TiltakstyperKostnadskalkyle!P$14)/100,
IF($F37=TiltakstyperKostnadskalkyle!$B$15,($J37*TiltakstyperKostnadskalkyle!P$15)/100,
"0")))))))))))</f>
        <v>0</v>
      </c>
      <c r="Y37" s="151"/>
    </row>
    <row r="38" spans="2:26" ht="14.45" customHeight="1" x14ac:dyDescent="0.25">
      <c r="B38" s="20" t="s">
        <v>25</v>
      </c>
      <c r="C38" s="22" t="s">
        <v>44</v>
      </c>
      <c r="D38" s="22" t="s">
        <v>48</v>
      </c>
      <c r="E38" s="22" t="s">
        <v>47</v>
      </c>
      <c r="F38" s="39" t="s">
        <v>43</v>
      </c>
      <c r="G38" s="22">
        <v>2026</v>
      </c>
      <c r="H38" s="23">
        <v>93</v>
      </c>
      <c r="I38" s="27" t="s">
        <v>30</v>
      </c>
      <c r="J38" s="18">
        <f>IF(F38=TiltakstyperKostnadskalkyle!$B$5,TiltakstyperKostnadskalkyle!$R$5*Handlingsplan!H38,
IF(F38=TiltakstyperKostnadskalkyle!$B$6,TiltakstyperKostnadskalkyle!$R$6*Handlingsplan!H38,
IF(F38=TiltakstyperKostnadskalkyle!$B$7,TiltakstyperKostnadskalkyle!$R$7*Handlingsplan!H38,
IF(F38=TiltakstyperKostnadskalkyle!$B$8,TiltakstyperKostnadskalkyle!$R$8*Handlingsplan!H38,
IF(F38=TiltakstyperKostnadskalkyle!$B$9,TiltakstyperKostnadskalkyle!$R$9*Handlingsplan!H38,
IF(F38=TiltakstyperKostnadskalkyle!$B$10,TiltakstyperKostnadskalkyle!$R$10*Handlingsplan!H38,
IF(F38=TiltakstyperKostnadskalkyle!$B$11,TiltakstyperKostnadskalkyle!$R$11*Handlingsplan!H38,
IF(F38=TiltakstyperKostnadskalkyle!$B$12,TiltakstyperKostnadskalkyle!$R$12*Handlingsplan!H38,
IF(F38=TiltakstyperKostnadskalkyle!$B$13,TiltakstyperKostnadskalkyle!$R$13*Handlingsplan!H38,
IF(F38=TiltakstyperKostnadskalkyle!$B$14,TiltakstyperKostnadskalkyle!$R$14*Handlingsplan!H38,
IF(F38=TiltakstyperKostnadskalkyle!$B$15,TiltakstyperKostnadskalkyle!$R$15*Handlingsplan!H38,
0)))))))))))</f>
        <v>1116000</v>
      </c>
      <c r="K38" s="18">
        <f>IF($F38=TiltakstyperKostnadskalkyle!$B$5,($J38*TiltakstyperKostnadskalkyle!D$5)/100,
IF($F38=TiltakstyperKostnadskalkyle!$B$6,($J38*TiltakstyperKostnadskalkyle!D$6)/100,
IF($F38=TiltakstyperKostnadskalkyle!$B$7,($J38*TiltakstyperKostnadskalkyle!D$7)/100,
IF($F38=TiltakstyperKostnadskalkyle!$B$8,($J38*TiltakstyperKostnadskalkyle!D$8)/100,
IF($F38=TiltakstyperKostnadskalkyle!$B$9,($J38*TiltakstyperKostnadskalkyle!D$9)/100,
IF($F38=TiltakstyperKostnadskalkyle!$B$10,($J38*TiltakstyperKostnadskalkyle!D$10)/100,
IF($F38=TiltakstyperKostnadskalkyle!$B$11,($J38*TiltakstyperKostnadskalkyle!D$11)/100,
IF($F38=TiltakstyperKostnadskalkyle!$B$12,($J38*TiltakstyperKostnadskalkyle!D$12)/100,
IF($F38=TiltakstyperKostnadskalkyle!$B$13,($J38*TiltakstyperKostnadskalkyle!D$13)/100,
IF($F38=TiltakstyperKostnadskalkyle!$B$14,($J38*TiltakstyperKostnadskalkyle!D$14)/100,
IF($F38=TiltakstyperKostnadskalkyle!$B$15,($J38*TiltakstyperKostnadskalkyle!D$15)/100,
"0")))))))))))</f>
        <v>89280</v>
      </c>
      <c r="L38" s="18">
        <f>IF($F38=TiltakstyperKostnadskalkyle!$B$5,($J38*TiltakstyperKostnadskalkyle!E$5)/100,
IF($F38=TiltakstyperKostnadskalkyle!$B$6,($J38*TiltakstyperKostnadskalkyle!E$6)/100,
IF($F38=TiltakstyperKostnadskalkyle!$B$7,($J38*TiltakstyperKostnadskalkyle!E$7)/100,
IF($F38=TiltakstyperKostnadskalkyle!$B$8,($J38*TiltakstyperKostnadskalkyle!E$8)/100,
IF($F38=TiltakstyperKostnadskalkyle!$B$9,($J38*TiltakstyperKostnadskalkyle!E$9)/100,
IF($F38=TiltakstyperKostnadskalkyle!$B$10,($J38*TiltakstyperKostnadskalkyle!E$10)/100,
IF($F38=TiltakstyperKostnadskalkyle!$B$11,($J38*TiltakstyperKostnadskalkyle!E$11)/100,
IF($F38=TiltakstyperKostnadskalkyle!$B$12,($J38*TiltakstyperKostnadskalkyle!E$12)/100,
IF($F38=TiltakstyperKostnadskalkyle!$B$13,($J38*TiltakstyperKostnadskalkyle!E$13)/100,
IF($F38=TiltakstyperKostnadskalkyle!$B$14,($J38*TiltakstyperKostnadskalkyle!E$14)/100,
IF($F38=TiltakstyperKostnadskalkyle!$B$15,($J38*TiltakstyperKostnadskalkyle!E$15)/100,
"0")))))))))))</f>
        <v>89280</v>
      </c>
      <c r="M38" s="18">
        <f>IF($F38=TiltakstyperKostnadskalkyle!$B$5,($J38*TiltakstyperKostnadskalkyle!F$5)/100,
IF($F38=TiltakstyperKostnadskalkyle!$B$6,($J38*TiltakstyperKostnadskalkyle!F$6)/100,
IF($F38=TiltakstyperKostnadskalkyle!$B$7,($J38*TiltakstyperKostnadskalkyle!F$7)/100,
IF($F38=TiltakstyperKostnadskalkyle!$B$8,($J38*TiltakstyperKostnadskalkyle!F$8)/100,
IF($F38=TiltakstyperKostnadskalkyle!$B$9,($J38*TiltakstyperKostnadskalkyle!F$9)/100,
IF($F38=TiltakstyperKostnadskalkyle!$B$10,($J38*TiltakstyperKostnadskalkyle!F$10)/100,
IF($F38=TiltakstyperKostnadskalkyle!$B$11,($J38*TiltakstyperKostnadskalkyle!F$11)/100,
IF($F38=TiltakstyperKostnadskalkyle!$B$12,($J38*TiltakstyperKostnadskalkyle!F$12)/100,
IF($F38=TiltakstyperKostnadskalkyle!$B$13,($J38*TiltakstyperKostnadskalkyle!F$13)/100,
IF($F38=TiltakstyperKostnadskalkyle!$B$14,($J38*TiltakstyperKostnadskalkyle!F$14)/100,
IF($F38=TiltakstyperKostnadskalkyle!$B$15,($J38*TiltakstyperKostnadskalkyle!F$15)/100,
"0")))))))))))</f>
        <v>468720</v>
      </c>
      <c r="N38" s="18">
        <f>IF($F38=TiltakstyperKostnadskalkyle!$B$5,($J38*TiltakstyperKostnadskalkyle!G$5)/100,
IF($F38=TiltakstyperKostnadskalkyle!$B$6,($J38*TiltakstyperKostnadskalkyle!G$6)/100,
IF($F38=TiltakstyperKostnadskalkyle!$B$7,($J38*TiltakstyperKostnadskalkyle!G$7)/100,
IF($F38=TiltakstyperKostnadskalkyle!$B$8,($J38*TiltakstyperKostnadskalkyle!G$8)/100,
IF($F38=TiltakstyperKostnadskalkyle!$B$9,($J38*TiltakstyperKostnadskalkyle!G$9)/100,
IF($F38=TiltakstyperKostnadskalkyle!$B$10,($J38*TiltakstyperKostnadskalkyle!G$10)/100,
IF($F38=TiltakstyperKostnadskalkyle!$B$11,($J38*TiltakstyperKostnadskalkyle!G$11)/100,
IF($F38=TiltakstyperKostnadskalkyle!$B$12,($J38*TiltakstyperKostnadskalkyle!G$12)/100,
IF($F38=TiltakstyperKostnadskalkyle!$B$13,($J38*TiltakstyperKostnadskalkyle!G$13)/100,
IF($F38=TiltakstyperKostnadskalkyle!$B$14,($J38*TiltakstyperKostnadskalkyle!G$14)/100,
IF($F38=TiltakstyperKostnadskalkyle!$B$15,($J38*TiltakstyperKostnadskalkyle!G$15)/100,
"0")))))))))))</f>
        <v>234360</v>
      </c>
      <c r="O38" s="18">
        <f>IF($F38=TiltakstyperKostnadskalkyle!$B$5,($J38*TiltakstyperKostnadskalkyle!H$5)/100,
IF($F38=TiltakstyperKostnadskalkyle!$B$6,($J38*TiltakstyperKostnadskalkyle!H$6)/100,
IF($F38=TiltakstyperKostnadskalkyle!$B$7,($J38*TiltakstyperKostnadskalkyle!H$7)/100,
IF($F38=TiltakstyperKostnadskalkyle!$B$8,($J38*TiltakstyperKostnadskalkyle!H$8)/100,
IF($F38=TiltakstyperKostnadskalkyle!$B$9,($J38*TiltakstyperKostnadskalkyle!H$9)/100,
IF($F38=TiltakstyperKostnadskalkyle!$B$10,($J38*TiltakstyperKostnadskalkyle!H$10)/100,
IF($F38=TiltakstyperKostnadskalkyle!$B$11,($J38*TiltakstyperKostnadskalkyle!H$11)/100,
IF($F38=TiltakstyperKostnadskalkyle!$B$12,($J38*TiltakstyperKostnadskalkyle!H$12)/100,
IF($F38=TiltakstyperKostnadskalkyle!$B$13,($J38*TiltakstyperKostnadskalkyle!H$13)/100,
IF($F38=TiltakstyperKostnadskalkyle!$B$14,($J38*TiltakstyperKostnadskalkyle!H$14)/100,
IF($F38=TiltakstyperKostnadskalkyle!$B$15,($J38*TiltakstyperKostnadskalkyle!H$15)/100,
"0")))))))))))</f>
        <v>89280</v>
      </c>
      <c r="P38" s="18">
        <f>IF($F38=TiltakstyperKostnadskalkyle!$B$5,($J38*TiltakstyperKostnadskalkyle!I$5)/100,
IF($F38=TiltakstyperKostnadskalkyle!$B$6,($J38*TiltakstyperKostnadskalkyle!I$6)/100,
IF($F38=TiltakstyperKostnadskalkyle!$B$7,($J38*TiltakstyperKostnadskalkyle!I$7)/100,
IF($F38=TiltakstyperKostnadskalkyle!$B$8,($J38*TiltakstyperKostnadskalkyle!I$8)/100,
IF($F38=TiltakstyperKostnadskalkyle!$B$9,($J38*TiltakstyperKostnadskalkyle!I$9)/100,
IF($F38=TiltakstyperKostnadskalkyle!$B$10,($J38*TiltakstyperKostnadskalkyle!I$10)/100,
IF($F38=TiltakstyperKostnadskalkyle!$B$11,($J38*TiltakstyperKostnadskalkyle!I$11)/100,
IF($F38=TiltakstyperKostnadskalkyle!$B$12,($J38*TiltakstyperKostnadskalkyle!I$12)/100,
IF($F38=TiltakstyperKostnadskalkyle!$B$13,($J38*TiltakstyperKostnadskalkyle!I$13)/100,
IF($F38=TiltakstyperKostnadskalkyle!$B$14,($J38*TiltakstyperKostnadskalkyle!I$14)/100,
IF($F38=TiltakstyperKostnadskalkyle!$B$15,($J38*TiltakstyperKostnadskalkyle!I$15)/100,
"0")))))))))))</f>
        <v>55800</v>
      </c>
      <c r="Q38" s="18">
        <f t="shared" si="1"/>
        <v>11160</v>
      </c>
      <c r="R38" s="18">
        <f>IF($F38=TiltakstyperKostnadskalkyle!$B$5,($J38*TiltakstyperKostnadskalkyle!K$5)/100,
IF($F38=TiltakstyperKostnadskalkyle!$B$6,($J38*TiltakstyperKostnadskalkyle!K$6)/100,
IF($F38=TiltakstyperKostnadskalkyle!$B$8,($J38*TiltakstyperKostnadskalkyle!K$8)/100,
IF($F38=TiltakstyperKostnadskalkyle!$B$9,($J38*TiltakstyperKostnadskalkyle!K$9)/100,
IF($F38=TiltakstyperKostnadskalkyle!$B$10,($J38*TiltakstyperKostnadskalkyle!K$10)/100,
IF($F38=TiltakstyperKostnadskalkyle!$B$11,($J38*TiltakstyperKostnadskalkyle!K$11)/100,
IF($F38=TiltakstyperKostnadskalkyle!$B$12,($J38*TiltakstyperKostnadskalkyle!K$12)/100,
IF($F38=TiltakstyperKostnadskalkyle!$B$13,($J38*TiltakstyperKostnadskalkyle!K$13)/100,
IF($F38=TiltakstyperKostnadskalkyle!$B$14,($J38*TiltakstyperKostnadskalkyle!K$14)/100,
"0")))))))))</f>
        <v>89280</v>
      </c>
      <c r="S38" s="18"/>
      <c r="T38" s="18">
        <f>IF($F38=TiltakstyperKostnadskalkyle!$B$5,($J38*TiltakstyperKostnadskalkyle!M$5)/100,
IF($F38=TiltakstyperKostnadskalkyle!$B$6,($J38*TiltakstyperKostnadskalkyle!M$6)/100,
IF($F38=TiltakstyperKostnadskalkyle!$B$7,($J38*TiltakstyperKostnadskalkyle!M$7)/100,
IF($F38=TiltakstyperKostnadskalkyle!$B$8,($J38*TiltakstyperKostnadskalkyle!M$8)/100,
IF($F38=TiltakstyperKostnadskalkyle!$B$9,($J38*TiltakstyperKostnadskalkyle!M$9)/100,
IF($F38=TiltakstyperKostnadskalkyle!$B$10,($J38*TiltakstyperKostnadskalkyle!M$10)/100,
IF($F38=TiltakstyperKostnadskalkyle!$B$11,($J38*TiltakstyperKostnadskalkyle!M$11)/100,
IF($F38=TiltakstyperKostnadskalkyle!$B$12,($J38*TiltakstyperKostnadskalkyle!M$12)/100,
IF($F38=TiltakstyperKostnadskalkyle!$B$13,($J38*TiltakstyperKostnadskalkyle!M$13)/100,
IF($F38=TiltakstyperKostnadskalkyle!$B$14,($J38*TiltakstyperKostnadskalkyle!M$14)/100,
IF($F38=TiltakstyperKostnadskalkyle!$B$15,($J38*TiltakstyperKostnadskalkyle!M$15)/100,
"0")))))))))))</f>
        <v>0</v>
      </c>
      <c r="U38" s="18"/>
      <c r="V38" s="32"/>
      <c r="W38" s="18">
        <f>IF($F38=TiltakstyperKostnadskalkyle!$B$5,($J38*TiltakstyperKostnadskalkyle!P$5)/100,
IF($F38=TiltakstyperKostnadskalkyle!$B$6,($J38*TiltakstyperKostnadskalkyle!P$6)/100,
IF($F38=TiltakstyperKostnadskalkyle!$B$7,($J38*TiltakstyperKostnadskalkyle!P$7)/100,
IF($F38=TiltakstyperKostnadskalkyle!$B$8,($J38*TiltakstyperKostnadskalkyle!P$8)/100,
IF($F38=TiltakstyperKostnadskalkyle!$B$9,($J38*TiltakstyperKostnadskalkyle!P$9)/100,
IF($F38=TiltakstyperKostnadskalkyle!$B$10,($J38*TiltakstyperKostnadskalkyle!P$10)/100,
IF($F38=TiltakstyperKostnadskalkyle!$B$11,($J38*TiltakstyperKostnadskalkyle!P$11)/100,
IF($F38=TiltakstyperKostnadskalkyle!$B$12,($J38*TiltakstyperKostnadskalkyle!P$12)/100,
IF($F38=TiltakstyperKostnadskalkyle!$B$13,($J38*TiltakstyperKostnadskalkyle!P$13)/100,
IF($F38=TiltakstyperKostnadskalkyle!$B$14,($J38*TiltakstyperKostnadskalkyle!P$14)/100,
IF($F38=TiltakstyperKostnadskalkyle!$B$15,($J38*TiltakstyperKostnadskalkyle!P$15)/100,
"0")))))))))))</f>
        <v>0</v>
      </c>
      <c r="Y38" s="151"/>
    </row>
    <row r="39" spans="2:26" ht="14.45" customHeight="1" x14ac:dyDescent="0.25">
      <c r="B39" s="20" t="s">
        <v>25</v>
      </c>
      <c r="C39" s="22" t="s">
        <v>44</v>
      </c>
      <c r="D39" s="22" t="s">
        <v>48</v>
      </c>
      <c r="E39" s="22" t="s">
        <v>49</v>
      </c>
      <c r="F39" s="39" t="s">
        <v>43</v>
      </c>
      <c r="G39" s="22">
        <v>2026</v>
      </c>
      <c r="H39" s="23">
        <v>93</v>
      </c>
      <c r="I39" s="27" t="s">
        <v>30</v>
      </c>
      <c r="J39" s="18">
        <f>IF(F39=TiltakstyperKostnadskalkyle!$B$5,TiltakstyperKostnadskalkyle!$R$5*Handlingsplan!H39,
IF(F39=TiltakstyperKostnadskalkyle!$B$6,TiltakstyperKostnadskalkyle!$R$6*Handlingsplan!H39,
IF(F39=TiltakstyperKostnadskalkyle!$B$7,TiltakstyperKostnadskalkyle!$R$7*Handlingsplan!H39,
IF(F39=TiltakstyperKostnadskalkyle!$B$8,TiltakstyperKostnadskalkyle!$R$8*Handlingsplan!H39,
IF(F39=TiltakstyperKostnadskalkyle!$B$9,TiltakstyperKostnadskalkyle!$R$9*Handlingsplan!H39,
IF(F39=TiltakstyperKostnadskalkyle!$B$10,TiltakstyperKostnadskalkyle!$R$10*Handlingsplan!H39,
IF(F39=TiltakstyperKostnadskalkyle!$B$11,TiltakstyperKostnadskalkyle!$R$11*Handlingsplan!H39,
IF(F39=TiltakstyperKostnadskalkyle!$B$12,TiltakstyperKostnadskalkyle!$R$12*Handlingsplan!H39,
IF(F39=TiltakstyperKostnadskalkyle!$B$13,TiltakstyperKostnadskalkyle!$R$13*Handlingsplan!H39,
IF(F39=TiltakstyperKostnadskalkyle!$B$14,TiltakstyperKostnadskalkyle!$R$14*Handlingsplan!H39,
IF(F39=TiltakstyperKostnadskalkyle!$B$15,TiltakstyperKostnadskalkyle!$R$15*Handlingsplan!H39,
0)))))))))))</f>
        <v>1116000</v>
      </c>
      <c r="K39" s="18">
        <f>IF($F39=TiltakstyperKostnadskalkyle!$B$5,($J39*TiltakstyperKostnadskalkyle!D$5)/100,
IF($F39=TiltakstyperKostnadskalkyle!$B$6,($J39*TiltakstyperKostnadskalkyle!D$6)/100,
IF($F39=TiltakstyperKostnadskalkyle!$B$7,($J39*TiltakstyperKostnadskalkyle!D$7)/100,
IF($F39=TiltakstyperKostnadskalkyle!$B$8,($J39*TiltakstyperKostnadskalkyle!D$8)/100,
IF($F39=TiltakstyperKostnadskalkyle!$B$9,($J39*TiltakstyperKostnadskalkyle!D$9)/100,
IF($F39=TiltakstyperKostnadskalkyle!$B$10,($J39*TiltakstyperKostnadskalkyle!D$10)/100,
IF($F39=TiltakstyperKostnadskalkyle!$B$11,($J39*TiltakstyperKostnadskalkyle!D$11)/100,
IF($F39=TiltakstyperKostnadskalkyle!$B$12,($J39*TiltakstyperKostnadskalkyle!D$12)/100,
IF($F39=TiltakstyperKostnadskalkyle!$B$13,($J39*TiltakstyperKostnadskalkyle!D$13)/100,
IF($F39=TiltakstyperKostnadskalkyle!$B$14,($J39*TiltakstyperKostnadskalkyle!D$14)/100,
IF($F39=TiltakstyperKostnadskalkyle!$B$15,($J39*TiltakstyperKostnadskalkyle!D$15)/100,
"0")))))))))))</f>
        <v>89280</v>
      </c>
      <c r="L39" s="18">
        <f>IF($F39=TiltakstyperKostnadskalkyle!$B$5,($J39*TiltakstyperKostnadskalkyle!E$5)/100,
IF($F39=TiltakstyperKostnadskalkyle!$B$6,($J39*TiltakstyperKostnadskalkyle!E$6)/100,
IF($F39=TiltakstyperKostnadskalkyle!$B$7,($J39*TiltakstyperKostnadskalkyle!E$7)/100,
IF($F39=TiltakstyperKostnadskalkyle!$B$8,($J39*TiltakstyperKostnadskalkyle!E$8)/100,
IF($F39=TiltakstyperKostnadskalkyle!$B$9,($J39*TiltakstyperKostnadskalkyle!E$9)/100,
IF($F39=TiltakstyperKostnadskalkyle!$B$10,($J39*TiltakstyperKostnadskalkyle!E$10)/100,
IF($F39=TiltakstyperKostnadskalkyle!$B$11,($J39*TiltakstyperKostnadskalkyle!E$11)/100,
IF($F39=TiltakstyperKostnadskalkyle!$B$12,($J39*TiltakstyperKostnadskalkyle!E$12)/100,
IF($F39=TiltakstyperKostnadskalkyle!$B$13,($J39*TiltakstyperKostnadskalkyle!E$13)/100,
IF($F39=TiltakstyperKostnadskalkyle!$B$14,($J39*TiltakstyperKostnadskalkyle!E$14)/100,
IF($F39=TiltakstyperKostnadskalkyle!$B$15,($J39*TiltakstyperKostnadskalkyle!E$15)/100,
"0")))))))))))</f>
        <v>89280</v>
      </c>
      <c r="M39" s="18">
        <f>IF($F39=TiltakstyperKostnadskalkyle!$B$5,($J39*TiltakstyperKostnadskalkyle!F$5)/100,
IF($F39=TiltakstyperKostnadskalkyle!$B$6,($J39*TiltakstyperKostnadskalkyle!F$6)/100,
IF($F39=TiltakstyperKostnadskalkyle!$B$7,($J39*TiltakstyperKostnadskalkyle!F$7)/100,
IF($F39=TiltakstyperKostnadskalkyle!$B$8,($J39*TiltakstyperKostnadskalkyle!F$8)/100,
IF($F39=TiltakstyperKostnadskalkyle!$B$9,($J39*TiltakstyperKostnadskalkyle!F$9)/100,
IF($F39=TiltakstyperKostnadskalkyle!$B$10,($J39*TiltakstyperKostnadskalkyle!F$10)/100,
IF($F39=TiltakstyperKostnadskalkyle!$B$11,($J39*TiltakstyperKostnadskalkyle!F$11)/100,
IF($F39=TiltakstyperKostnadskalkyle!$B$12,($J39*TiltakstyperKostnadskalkyle!F$12)/100,
IF($F39=TiltakstyperKostnadskalkyle!$B$13,($J39*TiltakstyperKostnadskalkyle!F$13)/100,
IF($F39=TiltakstyperKostnadskalkyle!$B$14,($J39*TiltakstyperKostnadskalkyle!F$14)/100,
IF($F39=TiltakstyperKostnadskalkyle!$B$15,($J39*TiltakstyperKostnadskalkyle!F$15)/100,
"0")))))))))))</f>
        <v>468720</v>
      </c>
      <c r="N39" s="18">
        <f>IF($F39=TiltakstyperKostnadskalkyle!$B$5,($J39*TiltakstyperKostnadskalkyle!G$5)/100,
IF($F39=TiltakstyperKostnadskalkyle!$B$6,($J39*TiltakstyperKostnadskalkyle!G$6)/100,
IF($F39=TiltakstyperKostnadskalkyle!$B$7,($J39*TiltakstyperKostnadskalkyle!G$7)/100,
IF($F39=TiltakstyperKostnadskalkyle!$B$8,($J39*TiltakstyperKostnadskalkyle!G$8)/100,
IF($F39=TiltakstyperKostnadskalkyle!$B$9,($J39*TiltakstyperKostnadskalkyle!G$9)/100,
IF($F39=TiltakstyperKostnadskalkyle!$B$10,($J39*TiltakstyperKostnadskalkyle!G$10)/100,
IF($F39=TiltakstyperKostnadskalkyle!$B$11,($J39*TiltakstyperKostnadskalkyle!G$11)/100,
IF($F39=TiltakstyperKostnadskalkyle!$B$12,($J39*TiltakstyperKostnadskalkyle!G$12)/100,
IF($F39=TiltakstyperKostnadskalkyle!$B$13,($J39*TiltakstyperKostnadskalkyle!G$13)/100,
IF($F39=TiltakstyperKostnadskalkyle!$B$14,($J39*TiltakstyperKostnadskalkyle!G$14)/100,
IF($F39=TiltakstyperKostnadskalkyle!$B$15,($J39*TiltakstyperKostnadskalkyle!G$15)/100,
"0")))))))))))</f>
        <v>234360</v>
      </c>
      <c r="O39" s="18">
        <f>IF($F39=TiltakstyperKostnadskalkyle!$B$5,($J39*TiltakstyperKostnadskalkyle!H$5)/100,
IF($F39=TiltakstyperKostnadskalkyle!$B$6,($J39*TiltakstyperKostnadskalkyle!H$6)/100,
IF($F39=TiltakstyperKostnadskalkyle!$B$7,($J39*TiltakstyperKostnadskalkyle!H$7)/100,
IF($F39=TiltakstyperKostnadskalkyle!$B$8,($J39*TiltakstyperKostnadskalkyle!H$8)/100,
IF($F39=TiltakstyperKostnadskalkyle!$B$9,($J39*TiltakstyperKostnadskalkyle!H$9)/100,
IF($F39=TiltakstyperKostnadskalkyle!$B$10,($J39*TiltakstyperKostnadskalkyle!H$10)/100,
IF($F39=TiltakstyperKostnadskalkyle!$B$11,($J39*TiltakstyperKostnadskalkyle!H$11)/100,
IF($F39=TiltakstyperKostnadskalkyle!$B$12,($J39*TiltakstyperKostnadskalkyle!H$12)/100,
IF($F39=TiltakstyperKostnadskalkyle!$B$13,($J39*TiltakstyperKostnadskalkyle!H$13)/100,
IF($F39=TiltakstyperKostnadskalkyle!$B$14,($J39*TiltakstyperKostnadskalkyle!H$14)/100,
IF($F39=TiltakstyperKostnadskalkyle!$B$15,($J39*TiltakstyperKostnadskalkyle!H$15)/100,
"0")))))))))))</f>
        <v>89280</v>
      </c>
      <c r="P39" s="18">
        <f>IF($F39=TiltakstyperKostnadskalkyle!$B$5,($J39*TiltakstyperKostnadskalkyle!I$5)/100,
IF($F39=TiltakstyperKostnadskalkyle!$B$6,($J39*TiltakstyperKostnadskalkyle!I$6)/100,
IF($F39=TiltakstyperKostnadskalkyle!$B$7,($J39*TiltakstyperKostnadskalkyle!I$7)/100,
IF($F39=TiltakstyperKostnadskalkyle!$B$8,($J39*TiltakstyperKostnadskalkyle!I$8)/100,
IF($F39=TiltakstyperKostnadskalkyle!$B$9,($J39*TiltakstyperKostnadskalkyle!I$9)/100,
IF($F39=TiltakstyperKostnadskalkyle!$B$10,($J39*TiltakstyperKostnadskalkyle!I$10)/100,
IF($F39=TiltakstyperKostnadskalkyle!$B$11,($J39*TiltakstyperKostnadskalkyle!I$11)/100,
IF($F39=TiltakstyperKostnadskalkyle!$B$12,($J39*TiltakstyperKostnadskalkyle!I$12)/100,
IF($F39=TiltakstyperKostnadskalkyle!$B$13,($J39*TiltakstyperKostnadskalkyle!I$13)/100,
IF($F39=TiltakstyperKostnadskalkyle!$B$14,($J39*TiltakstyperKostnadskalkyle!I$14)/100,
IF($F39=TiltakstyperKostnadskalkyle!$B$15,($J39*TiltakstyperKostnadskalkyle!I$15)/100,
"0")))))))))))</f>
        <v>55800</v>
      </c>
      <c r="Q39" s="18">
        <f t="shared" si="1"/>
        <v>11160</v>
      </c>
      <c r="R39" s="18">
        <f>IF($F39=TiltakstyperKostnadskalkyle!$B$5,($J39*TiltakstyperKostnadskalkyle!K$5)/100,
IF($F39=TiltakstyperKostnadskalkyle!$B$6,($J39*TiltakstyperKostnadskalkyle!K$6)/100,
IF($F39=TiltakstyperKostnadskalkyle!$B$8,($J39*TiltakstyperKostnadskalkyle!K$8)/100,
IF($F39=TiltakstyperKostnadskalkyle!$B$9,($J39*TiltakstyperKostnadskalkyle!K$9)/100,
IF($F39=TiltakstyperKostnadskalkyle!$B$10,($J39*TiltakstyperKostnadskalkyle!K$10)/100,
IF($F39=TiltakstyperKostnadskalkyle!$B$11,($J39*TiltakstyperKostnadskalkyle!K$11)/100,
IF($F39=TiltakstyperKostnadskalkyle!$B$12,($J39*TiltakstyperKostnadskalkyle!K$12)/100,
IF($F39=TiltakstyperKostnadskalkyle!$B$13,($J39*TiltakstyperKostnadskalkyle!K$13)/100,
IF($F39=TiltakstyperKostnadskalkyle!$B$14,($J39*TiltakstyperKostnadskalkyle!K$14)/100,
"0")))))))))</f>
        <v>89280</v>
      </c>
      <c r="S39" s="18"/>
      <c r="T39" s="18">
        <f>IF($F39=TiltakstyperKostnadskalkyle!$B$5,($J39*TiltakstyperKostnadskalkyle!M$5)/100,
IF($F39=TiltakstyperKostnadskalkyle!$B$6,($J39*TiltakstyperKostnadskalkyle!M$6)/100,
IF($F39=TiltakstyperKostnadskalkyle!$B$7,($J39*TiltakstyperKostnadskalkyle!M$7)/100,
IF($F39=TiltakstyperKostnadskalkyle!$B$8,($J39*TiltakstyperKostnadskalkyle!M$8)/100,
IF($F39=TiltakstyperKostnadskalkyle!$B$9,($J39*TiltakstyperKostnadskalkyle!M$9)/100,
IF($F39=TiltakstyperKostnadskalkyle!$B$10,($J39*TiltakstyperKostnadskalkyle!M$10)/100,
IF($F39=TiltakstyperKostnadskalkyle!$B$11,($J39*TiltakstyperKostnadskalkyle!M$11)/100,
IF($F39=TiltakstyperKostnadskalkyle!$B$12,($J39*TiltakstyperKostnadskalkyle!M$12)/100,
IF($F39=TiltakstyperKostnadskalkyle!$B$13,($J39*TiltakstyperKostnadskalkyle!M$13)/100,
IF($F39=TiltakstyperKostnadskalkyle!$B$14,($J39*TiltakstyperKostnadskalkyle!M$14)/100,
IF($F39=TiltakstyperKostnadskalkyle!$B$15,($J39*TiltakstyperKostnadskalkyle!M$15)/100,
"0")))))))))))</f>
        <v>0</v>
      </c>
      <c r="U39" s="18"/>
      <c r="V39" s="32"/>
      <c r="W39" s="18">
        <f>IF($F39=TiltakstyperKostnadskalkyle!$B$5,($J39*TiltakstyperKostnadskalkyle!P$5)/100,
IF($F39=TiltakstyperKostnadskalkyle!$B$6,($J39*TiltakstyperKostnadskalkyle!P$6)/100,
IF($F39=TiltakstyperKostnadskalkyle!$B$7,($J39*TiltakstyperKostnadskalkyle!P$7)/100,
IF($F39=TiltakstyperKostnadskalkyle!$B$8,($J39*TiltakstyperKostnadskalkyle!P$8)/100,
IF($F39=TiltakstyperKostnadskalkyle!$B$9,($J39*TiltakstyperKostnadskalkyle!P$9)/100,
IF($F39=TiltakstyperKostnadskalkyle!$B$10,($J39*TiltakstyperKostnadskalkyle!P$10)/100,
IF($F39=TiltakstyperKostnadskalkyle!$B$11,($J39*TiltakstyperKostnadskalkyle!P$11)/100,
IF($F39=TiltakstyperKostnadskalkyle!$B$12,($J39*TiltakstyperKostnadskalkyle!P$12)/100,
IF($F39=TiltakstyperKostnadskalkyle!$B$13,($J39*TiltakstyperKostnadskalkyle!P$13)/100,
IF($F39=TiltakstyperKostnadskalkyle!$B$14,($J39*TiltakstyperKostnadskalkyle!P$14)/100,
IF($F39=TiltakstyperKostnadskalkyle!$B$15,($J39*TiltakstyperKostnadskalkyle!P$15)/100,
"0")))))))))))</f>
        <v>0</v>
      </c>
      <c r="Y39" s="151"/>
    </row>
    <row r="40" spans="2:26" ht="14.45" customHeight="1" x14ac:dyDescent="0.25">
      <c r="B40" s="20" t="s">
        <v>25</v>
      </c>
      <c r="C40" s="22" t="s">
        <v>44</v>
      </c>
      <c r="D40" s="22" t="s">
        <v>48</v>
      </c>
      <c r="E40" s="22" t="s">
        <v>50</v>
      </c>
      <c r="F40" s="39" t="s">
        <v>43</v>
      </c>
      <c r="G40" s="22">
        <v>2026</v>
      </c>
      <c r="H40" s="23">
        <v>93</v>
      </c>
      <c r="I40" s="27" t="s">
        <v>30</v>
      </c>
      <c r="J40" s="18">
        <f>IF(F40=TiltakstyperKostnadskalkyle!$B$5,TiltakstyperKostnadskalkyle!$R$5*Handlingsplan!H40,
IF(F40=TiltakstyperKostnadskalkyle!$B$6,TiltakstyperKostnadskalkyle!$R$6*Handlingsplan!H40,
IF(F40=TiltakstyperKostnadskalkyle!$B$7,TiltakstyperKostnadskalkyle!$R$7*Handlingsplan!H40,
IF(F40=TiltakstyperKostnadskalkyle!$B$8,TiltakstyperKostnadskalkyle!$R$8*Handlingsplan!H40,
IF(F40=TiltakstyperKostnadskalkyle!$B$9,TiltakstyperKostnadskalkyle!$R$9*Handlingsplan!H40,
IF(F40=TiltakstyperKostnadskalkyle!$B$10,TiltakstyperKostnadskalkyle!$R$10*Handlingsplan!H40,
IF(F40=TiltakstyperKostnadskalkyle!$B$11,TiltakstyperKostnadskalkyle!$R$11*Handlingsplan!H40,
IF(F40=TiltakstyperKostnadskalkyle!$B$12,TiltakstyperKostnadskalkyle!$R$12*Handlingsplan!H40,
IF(F40=TiltakstyperKostnadskalkyle!$B$13,TiltakstyperKostnadskalkyle!$R$13*Handlingsplan!H40,
IF(F40=TiltakstyperKostnadskalkyle!$B$14,TiltakstyperKostnadskalkyle!$R$14*Handlingsplan!H40,
IF(F40=TiltakstyperKostnadskalkyle!$B$15,TiltakstyperKostnadskalkyle!$R$15*Handlingsplan!H40,
0)))))))))))</f>
        <v>1116000</v>
      </c>
      <c r="K40" s="18">
        <f>IF($F40=TiltakstyperKostnadskalkyle!$B$5,($J40*TiltakstyperKostnadskalkyle!D$5)/100,
IF($F40=TiltakstyperKostnadskalkyle!$B$6,($J40*TiltakstyperKostnadskalkyle!D$6)/100,
IF($F40=TiltakstyperKostnadskalkyle!$B$7,($J40*TiltakstyperKostnadskalkyle!D$7)/100,
IF($F40=TiltakstyperKostnadskalkyle!$B$8,($J40*TiltakstyperKostnadskalkyle!D$8)/100,
IF($F40=TiltakstyperKostnadskalkyle!$B$9,($J40*TiltakstyperKostnadskalkyle!D$9)/100,
IF($F40=TiltakstyperKostnadskalkyle!$B$10,($J40*TiltakstyperKostnadskalkyle!D$10)/100,
IF($F40=TiltakstyperKostnadskalkyle!$B$11,($J40*TiltakstyperKostnadskalkyle!D$11)/100,
IF($F40=TiltakstyperKostnadskalkyle!$B$12,($J40*TiltakstyperKostnadskalkyle!D$12)/100,
IF($F40=TiltakstyperKostnadskalkyle!$B$13,($J40*TiltakstyperKostnadskalkyle!D$13)/100,
IF($F40=TiltakstyperKostnadskalkyle!$B$14,($J40*TiltakstyperKostnadskalkyle!D$14)/100,
IF($F40=TiltakstyperKostnadskalkyle!$B$15,($J40*TiltakstyperKostnadskalkyle!D$15)/100,
"0")))))))))))</f>
        <v>89280</v>
      </c>
      <c r="L40" s="18">
        <f>IF($F40=TiltakstyperKostnadskalkyle!$B$5,($J40*TiltakstyperKostnadskalkyle!E$5)/100,
IF($F40=TiltakstyperKostnadskalkyle!$B$6,($J40*TiltakstyperKostnadskalkyle!E$6)/100,
IF($F40=TiltakstyperKostnadskalkyle!$B$7,($J40*TiltakstyperKostnadskalkyle!E$7)/100,
IF($F40=TiltakstyperKostnadskalkyle!$B$8,($J40*TiltakstyperKostnadskalkyle!E$8)/100,
IF($F40=TiltakstyperKostnadskalkyle!$B$9,($J40*TiltakstyperKostnadskalkyle!E$9)/100,
IF($F40=TiltakstyperKostnadskalkyle!$B$10,($J40*TiltakstyperKostnadskalkyle!E$10)/100,
IF($F40=TiltakstyperKostnadskalkyle!$B$11,($J40*TiltakstyperKostnadskalkyle!E$11)/100,
IF($F40=TiltakstyperKostnadskalkyle!$B$12,($J40*TiltakstyperKostnadskalkyle!E$12)/100,
IF($F40=TiltakstyperKostnadskalkyle!$B$13,($J40*TiltakstyperKostnadskalkyle!E$13)/100,
IF($F40=TiltakstyperKostnadskalkyle!$B$14,($J40*TiltakstyperKostnadskalkyle!E$14)/100,
IF($F40=TiltakstyperKostnadskalkyle!$B$15,($J40*TiltakstyperKostnadskalkyle!E$15)/100,
"0")))))))))))</f>
        <v>89280</v>
      </c>
      <c r="M40" s="18">
        <f>IF($F40=TiltakstyperKostnadskalkyle!$B$5,($J40*TiltakstyperKostnadskalkyle!F$5)/100,
IF($F40=TiltakstyperKostnadskalkyle!$B$6,($J40*TiltakstyperKostnadskalkyle!F$6)/100,
IF($F40=TiltakstyperKostnadskalkyle!$B$7,($J40*TiltakstyperKostnadskalkyle!F$7)/100,
IF($F40=TiltakstyperKostnadskalkyle!$B$8,($J40*TiltakstyperKostnadskalkyle!F$8)/100,
IF($F40=TiltakstyperKostnadskalkyle!$B$9,($J40*TiltakstyperKostnadskalkyle!F$9)/100,
IF($F40=TiltakstyperKostnadskalkyle!$B$10,($J40*TiltakstyperKostnadskalkyle!F$10)/100,
IF($F40=TiltakstyperKostnadskalkyle!$B$11,($J40*TiltakstyperKostnadskalkyle!F$11)/100,
IF($F40=TiltakstyperKostnadskalkyle!$B$12,($J40*TiltakstyperKostnadskalkyle!F$12)/100,
IF($F40=TiltakstyperKostnadskalkyle!$B$13,($J40*TiltakstyperKostnadskalkyle!F$13)/100,
IF($F40=TiltakstyperKostnadskalkyle!$B$14,($J40*TiltakstyperKostnadskalkyle!F$14)/100,
IF($F40=TiltakstyperKostnadskalkyle!$B$15,($J40*TiltakstyperKostnadskalkyle!F$15)/100,
"0")))))))))))</f>
        <v>468720</v>
      </c>
      <c r="N40" s="18">
        <f>IF($F40=TiltakstyperKostnadskalkyle!$B$5,($J40*TiltakstyperKostnadskalkyle!G$5)/100,
IF($F40=TiltakstyperKostnadskalkyle!$B$6,($J40*TiltakstyperKostnadskalkyle!G$6)/100,
IF($F40=TiltakstyperKostnadskalkyle!$B$7,($J40*TiltakstyperKostnadskalkyle!G$7)/100,
IF($F40=TiltakstyperKostnadskalkyle!$B$8,($J40*TiltakstyperKostnadskalkyle!G$8)/100,
IF($F40=TiltakstyperKostnadskalkyle!$B$9,($J40*TiltakstyperKostnadskalkyle!G$9)/100,
IF($F40=TiltakstyperKostnadskalkyle!$B$10,($J40*TiltakstyperKostnadskalkyle!G$10)/100,
IF($F40=TiltakstyperKostnadskalkyle!$B$11,($J40*TiltakstyperKostnadskalkyle!G$11)/100,
IF($F40=TiltakstyperKostnadskalkyle!$B$12,($J40*TiltakstyperKostnadskalkyle!G$12)/100,
IF($F40=TiltakstyperKostnadskalkyle!$B$13,($J40*TiltakstyperKostnadskalkyle!G$13)/100,
IF($F40=TiltakstyperKostnadskalkyle!$B$14,($J40*TiltakstyperKostnadskalkyle!G$14)/100,
IF($F40=TiltakstyperKostnadskalkyle!$B$15,($J40*TiltakstyperKostnadskalkyle!G$15)/100,
"0")))))))))))</f>
        <v>234360</v>
      </c>
      <c r="O40" s="18">
        <f>IF($F40=TiltakstyperKostnadskalkyle!$B$5,($J40*TiltakstyperKostnadskalkyle!H$5)/100,
IF($F40=TiltakstyperKostnadskalkyle!$B$6,($J40*TiltakstyperKostnadskalkyle!H$6)/100,
IF($F40=TiltakstyperKostnadskalkyle!$B$7,($J40*TiltakstyperKostnadskalkyle!H$7)/100,
IF($F40=TiltakstyperKostnadskalkyle!$B$8,($J40*TiltakstyperKostnadskalkyle!H$8)/100,
IF($F40=TiltakstyperKostnadskalkyle!$B$9,($J40*TiltakstyperKostnadskalkyle!H$9)/100,
IF($F40=TiltakstyperKostnadskalkyle!$B$10,($J40*TiltakstyperKostnadskalkyle!H$10)/100,
IF($F40=TiltakstyperKostnadskalkyle!$B$11,($J40*TiltakstyperKostnadskalkyle!H$11)/100,
IF($F40=TiltakstyperKostnadskalkyle!$B$12,($J40*TiltakstyperKostnadskalkyle!H$12)/100,
IF($F40=TiltakstyperKostnadskalkyle!$B$13,($J40*TiltakstyperKostnadskalkyle!H$13)/100,
IF($F40=TiltakstyperKostnadskalkyle!$B$14,($J40*TiltakstyperKostnadskalkyle!H$14)/100,
IF($F40=TiltakstyperKostnadskalkyle!$B$15,($J40*TiltakstyperKostnadskalkyle!H$15)/100,
"0")))))))))))</f>
        <v>89280</v>
      </c>
      <c r="P40" s="18">
        <f>IF($F40=TiltakstyperKostnadskalkyle!$B$5,($J40*TiltakstyperKostnadskalkyle!I$5)/100,
IF($F40=TiltakstyperKostnadskalkyle!$B$6,($J40*TiltakstyperKostnadskalkyle!I$6)/100,
IF($F40=TiltakstyperKostnadskalkyle!$B$7,($J40*TiltakstyperKostnadskalkyle!I$7)/100,
IF($F40=TiltakstyperKostnadskalkyle!$B$8,($J40*TiltakstyperKostnadskalkyle!I$8)/100,
IF($F40=TiltakstyperKostnadskalkyle!$B$9,($J40*TiltakstyperKostnadskalkyle!I$9)/100,
IF($F40=TiltakstyperKostnadskalkyle!$B$10,($J40*TiltakstyperKostnadskalkyle!I$10)/100,
IF($F40=TiltakstyperKostnadskalkyle!$B$11,($J40*TiltakstyperKostnadskalkyle!I$11)/100,
IF($F40=TiltakstyperKostnadskalkyle!$B$12,($J40*TiltakstyperKostnadskalkyle!I$12)/100,
IF($F40=TiltakstyperKostnadskalkyle!$B$13,($J40*TiltakstyperKostnadskalkyle!I$13)/100,
IF($F40=TiltakstyperKostnadskalkyle!$B$14,($J40*TiltakstyperKostnadskalkyle!I$14)/100,
IF($F40=TiltakstyperKostnadskalkyle!$B$15,($J40*TiltakstyperKostnadskalkyle!I$15)/100,
"0")))))))))))</f>
        <v>55800</v>
      </c>
      <c r="Q40" s="18">
        <f t="shared" si="1"/>
        <v>11160</v>
      </c>
      <c r="R40" s="18">
        <f>IF($F40=TiltakstyperKostnadskalkyle!$B$5,($J40*TiltakstyperKostnadskalkyle!K$5)/100,
IF($F40=TiltakstyperKostnadskalkyle!$B$6,($J40*TiltakstyperKostnadskalkyle!K$6)/100,
IF($F40=TiltakstyperKostnadskalkyle!$B$8,($J40*TiltakstyperKostnadskalkyle!K$8)/100,
IF($F40=TiltakstyperKostnadskalkyle!$B$9,($J40*TiltakstyperKostnadskalkyle!K$9)/100,
IF($F40=TiltakstyperKostnadskalkyle!$B$10,($J40*TiltakstyperKostnadskalkyle!K$10)/100,
IF($F40=TiltakstyperKostnadskalkyle!$B$11,($J40*TiltakstyperKostnadskalkyle!K$11)/100,
IF($F40=TiltakstyperKostnadskalkyle!$B$12,($J40*TiltakstyperKostnadskalkyle!K$12)/100,
IF($F40=TiltakstyperKostnadskalkyle!$B$13,($J40*TiltakstyperKostnadskalkyle!K$13)/100,
IF($F40=TiltakstyperKostnadskalkyle!$B$14,($J40*TiltakstyperKostnadskalkyle!K$14)/100,
"0")))))))))</f>
        <v>89280</v>
      </c>
      <c r="S40" s="18"/>
      <c r="T40" s="18">
        <f>IF($F40=TiltakstyperKostnadskalkyle!$B$5,($J40*TiltakstyperKostnadskalkyle!M$5)/100,
IF($F40=TiltakstyperKostnadskalkyle!$B$6,($J40*TiltakstyperKostnadskalkyle!M$6)/100,
IF($F40=TiltakstyperKostnadskalkyle!$B$7,($J40*TiltakstyperKostnadskalkyle!M$7)/100,
IF($F40=TiltakstyperKostnadskalkyle!$B$8,($J40*TiltakstyperKostnadskalkyle!M$8)/100,
IF($F40=TiltakstyperKostnadskalkyle!$B$9,($J40*TiltakstyperKostnadskalkyle!M$9)/100,
IF($F40=TiltakstyperKostnadskalkyle!$B$10,($J40*TiltakstyperKostnadskalkyle!M$10)/100,
IF($F40=TiltakstyperKostnadskalkyle!$B$11,($J40*TiltakstyperKostnadskalkyle!M$11)/100,
IF($F40=TiltakstyperKostnadskalkyle!$B$12,($J40*TiltakstyperKostnadskalkyle!M$12)/100,
IF($F40=TiltakstyperKostnadskalkyle!$B$13,($J40*TiltakstyperKostnadskalkyle!M$13)/100,
IF($F40=TiltakstyperKostnadskalkyle!$B$14,($J40*TiltakstyperKostnadskalkyle!M$14)/100,
IF($F40=TiltakstyperKostnadskalkyle!$B$15,($J40*TiltakstyperKostnadskalkyle!M$15)/100,
"0")))))))))))</f>
        <v>0</v>
      </c>
      <c r="U40" s="18"/>
      <c r="V40" s="32"/>
      <c r="W40" s="18">
        <f>IF($F40=TiltakstyperKostnadskalkyle!$B$5,($J40*TiltakstyperKostnadskalkyle!P$5)/100,
IF($F40=TiltakstyperKostnadskalkyle!$B$6,($J40*TiltakstyperKostnadskalkyle!P$6)/100,
IF($F40=TiltakstyperKostnadskalkyle!$B$7,($J40*TiltakstyperKostnadskalkyle!P$7)/100,
IF($F40=TiltakstyperKostnadskalkyle!$B$8,($J40*TiltakstyperKostnadskalkyle!P$8)/100,
IF($F40=TiltakstyperKostnadskalkyle!$B$9,($J40*TiltakstyperKostnadskalkyle!P$9)/100,
IF($F40=TiltakstyperKostnadskalkyle!$B$10,($J40*TiltakstyperKostnadskalkyle!P$10)/100,
IF($F40=TiltakstyperKostnadskalkyle!$B$11,($J40*TiltakstyperKostnadskalkyle!P$11)/100,
IF($F40=TiltakstyperKostnadskalkyle!$B$12,($J40*TiltakstyperKostnadskalkyle!P$12)/100,
IF($F40=TiltakstyperKostnadskalkyle!$B$13,($J40*TiltakstyperKostnadskalkyle!P$13)/100,
IF($F40=TiltakstyperKostnadskalkyle!$B$14,($J40*TiltakstyperKostnadskalkyle!P$14)/100,
IF($F40=TiltakstyperKostnadskalkyle!$B$15,($J40*TiltakstyperKostnadskalkyle!P$15)/100,
"0")))))))))))</f>
        <v>0</v>
      </c>
      <c r="Y40" s="151"/>
    </row>
    <row r="41" spans="2:26" ht="14.45" customHeight="1" x14ac:dyDescent="0.25">
      <c r="B41" s="20" t="s">
        <v>25</v>
      </c>
      <c r="C41" s="22" t="s">
        <v>44</v>
      </c>
      <c r="D41" s="22" t="s">
        <v>51</v>
      </c>
      <c r="E41" s="22" t="s">
        <v>46</v>
      </c>
      <c r="F41" s="39" t="s">
        <v>37</v>
      </c>
      <c r="G41" s="22">
        <v>2026</v>
      </c>
      <c r="H41" s="23">
        <v>448</v>
      </c>
      <c r="I41" s="27" t="s">
        <v>30</v>
      </c>
      <c r="J41" s="18">
        <f>IF(F41=TiltakstyperKostnadskalkyle!$B$5,TiltakstyperKostnadskalkyle!$R$5*Handlingsplan!H41,
IF(F41=TiltakstyperKostnadskalkyle!$B$6,TiltakstyperKostnadskalkyle!$R$6*Handlingsplan!H41,
IF(F41=TiltakstyperKostnadskalkyle!$B$7,TiltakstyperKostnadskalkyle!$R$7*Handlingsplan!H41,
IF(F41=TiltakstyperKostnadskalkyle!$B$8,TiltakstyperKostnadskalkyle!$R$8*Handlingsplan!H41,
IF(F41=TiltakstyperKostnadskalkyle!$B$9,TiltakstyperKostnadskalkyle!$R$9*Handlingsplan!H41,
IF(F41=TiltakstyperKostnadskalkyle!$B$10,TiltakstyperKostnadskalkyle!$R$10*Handlingsplan!H41,
IF(F41=TiltakstyperKostnadskalkyle!$B$11,TiltakstyperKostnadskalkyle!$R$11*Handlingsplan!H41,
IF(F41=TiltakstyperKostnadskalkyle!$B$12,TiltakstyperKostnadskalkyle!$R$12*Handlingsplan!H41,
IF(F41=TiltakstyperKostnadskalkyle!$B$13,TiltakstyperKostnadskalkyle!$R$13*Handlingsplan!H41,
IF(F41=TiltakstyperKostnadskalkyle!$B$14,TiltakstyperKostnadskalkyle!$R$14*Handlingsplan!H41,
IF(F41=TiltakstyperKostnadskalkyle!$B$15,TiltakstyperKostnadskalkyle!$R$15*Handlingsplan!H41,
0)))))))))))</f>
        <v>497280</v>
      </c>
      <c r="K41" s="18">
        <f>IF($F41=TiltakstyperKostnadskalkyle!$B$5,($J41*TiltakstyperKostnadskalkyle!D$5)/100,
IF($F41=TiltakstyperKostnadskalkyle!$B$6,($J41*TiltakstyperKostnadskalkyle!D$6)/100,
IF($F41=TiltakstyperKostnadskalkyle!$B$7,($J41*TiltakstyperKostnadskalkyle!D$7)/100,
IF($F41=TiltakstyperKostnadskalkyle!$B$8,($J41*TiltakstyperKostnadskalkyle!D$8)/100,
IF($F41=TiltakstyperKostnadskalkyle!$B$9,($J41*TiltakstyperKostnadskalkyle!D$9)/100,
IF($F41=TiltakstyperKostnadskalkyle!$B$10,($J41*TiltakstyperKostnadskalkyle!D$10)/100,
IF($F41=TiltakstyperKostnadskalkyle!$B$11,($J41*TiltakstyperKostnadskalkyle!D$11)/100,
IF($F41=TiltakstyperKostnadskalkyle!$B$12,($J41*TiltakstyperKostnadskalkyle!D$12)/100,
IF($F41=TiltakstyperKostnadskalkyle!$B$13,($J41*TiltakstyperKostnadskalkyle!D$13)/100,
IF($F41=TiltakstyperKostnadskalkyle!$B$14,($J41*TiltakstyperKostnadskalkyle!D$14)/100,
IF($F41=TiltakstyperKostnadskalkyle!$B$15,($J41*TiltakstyperKostnadskalkyle!D$15)/100,
"0")))))))))))</f>
        <v>7459.2</v>
      </c>
      <c r="L41" s="18">
        <f>IF($F41=TiltakstyperKostnadskalkyle!$B$5,($J41*TiltakstyperKostnadskalkyle!E$5)/100,
IF($F41=TiltakstyperKostnadskalkyle!$B$6,($J41*TiltakstyperKostnadskalkyle!E$6)/100,
IF($F41=TiltakstyperKostnadskalkyle!$B$7,($J41*TiltakstyperKostnadskalkyle!E$7)/100,
IF($F41=TiltakstyperKostnadskalkyle!$B$8,($J41*TiltakstyperKostnadskalkyle!E$8)/100,
IF($F41=TiltakstyperKostnadskalkyle!$B$9,($J41*TiltakstyperKostnadskalkyle!E$9)/100,
IF($F41=TiltakstyperKostnadskalkyle!$B$10,($J41*TiltakstyperKostnadskalkyle!E$10)/100,
IF($F41=TiltakstyperKostnadskalkyle!$B$11,($J41*TiltakstyperKostnadskalkyle!E$11)/100,
IF($F41=TiltakstyperKostnadskalkyle!$B$12,($J41*TiltakstyperKostnadskalkyle!E$12)/100,
IF($F41=TiltakstyperKostnadskalkyle!$B$13,($J41*TiltakstyperKostnadskalkyle!E$13)/100,
IF($F41=TiltakstyperKostnadskalkyle!$B$14,($J41*TiltakstyperKostnadskalkyle!E$14)/100,
IF($F41=TiltakstyperKostnadskalkyle!$B$15,($J41*TiltakstyperKostnadskalkyle!E$15)/100,
"0")))))))))))</f>
        <v>14918.4</v>
      </c>
      <c r="M41" s="18">
        <f>IF($F41=TiltakstyperKostnadskalkyle!$B$5,($J41*TiltakstyperKostnadskalkyle!F$5)/100,
IF($F41=TiltakstyperKostnadskalkyle!$B$6,($J41*TiltakstyperKostnadskalkyle!F$6)/100,
IF($F41=TiltakstyperKostnadskalkyle!$B$7,($J41*TiltakstyperKostnadskalkyle!F$7)/100,
IF($F41=TiltakstyperKostnadskalkyle!$B$8,($J41*TiltakstyperKostnadskalkyle!F$8)/100,
IF($F41=TiltakstyperKostnadskalkyle!$B$9,($J41*TiltakstyperKostnadskalkyle!F$9)/100,
IF($F41=TiltakstyperKostnadskalkyle!$B$10,($J41*TiltakstyperKostnadskalkyle!F$10)/100,
IF($F41=TiltakstyperKostnadskalkyle!$B$11,($J41*TiltakstyperKostnadskalkyle!F$11)/100,
IF($F41=TiltakstyperKostnadskalkyle!$B$12,($J41*TiltakstyperKostnadskalkyle!F$12)/100,
IF($F41=TiltakstyperKostnadskalkyle!$B$13,($J41*TiltakstyperKostnadskalkyle!F$13)/100,
IF($F41=TiltakstyperKostnadskalkyle!$B$14,($J41*TiltakstyperKostnadskalkyle!F$14)/100,
IF($F41=TiltakstyperKostnadskalkyle!$B$15,($J41*TiltakstyperKostnadskalkyle!F$15)/100,
"0")))))))))))</f>
        <v>99456</v>
      </c>
      <c r="N41" s="18">
        <f>IF($F41=TiltakstyperKostnadskalkyle!$B$5,($J41*TiltakstyperKostnadskalkyle!G$5)/100,
IF($F41=TiltakstyperKostnadskalkyle!$B$6,($J41*TiltakstyperKostnadskalkyle!G$6)/100,
IF($F41=TiltakstyperKostnadskalkyle!$B$7,($J41*TiltakstyperKostnadskalkyle!G$7)/100,
IF($F41=TiltakstyperKostnadskalkyle!$B$8,($J41*TiltakstyperKostnadskalkyle!G$8)/100,
IF($F41=TiltakstyperKostnadskalkyle!$B$9,($J41*TiltakstyperKostnadskalkyle!G$9)/100,
IF($F41=TiltakstyperKostnadskalkyle!$B$10,($J41*TiltakstyperKostnadskalkyle!G$10)/100,
IF($F41=TiltakstyperKostnadskalkyle!$B$11,($J41*TiltakstyperKostnadskalkyle!G$11)/100,
IF($F41=TiltakstyperKostnadskalkyle!$B$12,($J41*TiltakstyperKostnadskalkyle!G$12)/100,
IF($F41=TiltakstyperKostnadskalkyle!$B$13,($J41*TiltakstyperKostnadskalkyle!G$13)/100,
IF($F41=TiltakstyperKostnadskalkyle!$B$14,($J41*TiltakstyperKostnadskalkyle!G$14)/100,
IF($F41=TiltakstyperKostnadskalkyle!$B$15,($J41*TiltakstyperKostnadskalkyle!G$15)/100,
"0")))))))))))</f>
        <v>54700.800000000003</v>
      </c>
      <c r="O41" s="18">
        <f>IF($F41=TiltakstyperKostnadskalkyle!$B$5,($J41*TiltakstyperKostnadskalkyle!H$5)/100,
IF($F41=TiltakstyperKostnadskalkyle!$B$6,($J41*TiltakstyperKostnadskalkyle!H$6)/100,
IF($F41=TiltakstyperKostnadskalkyle!$B$7,($J41*TiltakstyperKostnadskalkyle!H$7)/100,
IF($F41=TiltakstyperKostnadskalkyle!$B$8,($J41*TiltakstyperKostnadskalkyle!H$8)/100,
IF($F41=TiltakstyperKostnadskalkyle!$B$9,($J41*TiltakstyperKostnadskalkyle!H$9)/100,
IF($F41=TiltakstyperKostnadskalkyle!$B$10,($J41*TiltakstyperKostnadskalkyle!H$10)/100,
IF($F41=TiltakstyperKostnadskalkyle!$B$11,($J41*TiltakstyperKostnadskalkyle!H$11)/100,
IF($F41=TiltakstyperKostnadskalkyle!$B$12,($J41*TiltakstyperKostnadskalkyle!H$12)/100,
IF($F41=TiltakstyperKostnadskalkyle!$B$13,($J41*TiltakstyperKostnadskalkyle!H$13)/100,
IF($F41=TiltakstyperKostnadskalkyle!$B$14,($J41*TiltakstyperKostnadskalkyle!H$14)/100,
IF($F41=TiltakstyperKostnadskalkyle!$B$15,($J41*TiltakstyperKostnadskalkyle!H$15)/100,
"0")))))))))))</f>
        <v>14918.4</v>
      </c>
      <c r="P41" s="18">
        <f>IF($F41=TiltakstyperKostnadskalkyle!$B$5,($J41*TiltakstyperKostnadskalkyle!I$5)/100,
IF($F41=TiltakstyperKostnadskalkyle!$B$6,($J41*TiltakstyperKostnadskalkyle!I$6)/100,
IF($F41=TiltakstyperKostnadskalkyle!$B$7,($J41*TiltakstyperKostnadskalkyle!I$7)/100,
IF($F41=TiltakstyperKostnadskalkyle!$B$8,($J41*TiltakstyperKostnadskalkyle!I$8)/100,
IF($F41=TiltakstyperKostnadskalkyle!$B$9,($J41*TiltakstyperKostnadskalkyle!I$9)/100,
IF($F41=TiltakstyperKostnadskalkyle!$B$10,($J41*TiltakstyperKostnadskalkyle!I$10)/100,
IF($F41=TiltakstyperKostnadskalkyle!$B$11,($J41*TiltakstyperKostnadskalkyle!I$11)/100,
IF($F41=TiltakstyperKostnadskalkyle!$B$12,($J41*TiltakstyperKostnadskalkyle!I$12)/100,
IF($F41=TiltakstyperKostnadskalkyle!$B$13,($J41*TiltakstyperKostnadskalkyle!I$13)/100,
IF($F41=TiltakstyperKostnadskalkyle!$B$14,($J41*TiltakstyperKostnadskalkyle!I$14)/100,
IF($F41=TiltakstyperKostnadskalkyle!$B$15,($J41*TiltakstyperKostnadskalkyle!I$15)/100,
"0")))))))))))</f>
        <v>298368</v>
      </c>
      <c r="Q41" s="18">
        <f t="shared" ref="Q41:Q70" si="2">(1*$J41)/100</f>
        <v>4972.8</v>
      </c>
      <c r="R41" s="18">
        <f>IF($F41=TiltakstyperKostnadskalkyle!$B$5,($J41*TiltakstyperKostnadskalkyle!K$5)/100,
IF($F41=TiltakstyperKostnadskalkyle!$B$6,($J41*TiltakstyperKostnadskalkyle!K$6)/100,
IF($F41=TiltakstyperKostnadskalkyle!$B$8,($J41*TiltakstyperKostnadskalkyle!K$8)/100,
IF($F41=TiltakstyperKostnadskalkyle!$B$9,($J41*TiltakstyperKostnadskalkyle!K$9)/100,
IF($F41=TiltakstyperKostnadskalkyle!$B$10,($J41*TiltakstyperKostnadskalkyle!K$10)/100,
IF($F41=TiltakstyperKostnadskalkyle!$B$11,($J41*TiltakstyperKostnadskalkyle!K$11)/100,
IF($F41=TiltakstyperKostnadskalkyle!$B$12,($J41*TiltakstyperKostnadskalkyle!K$12)/100,
IF($F41=TiltakstyperKostnadskalkyle!$B$13,($J41*TiltakstyperKostnadskalkyle!K$13)/100,
IF($F41=TiltakstyperKostnadskalkyle!$B$14,($J41*TiltakstyperKostnadskalkyle!K$14)/100,
"0")))))))))</f>
        <v>7459.2</v>
      </c>
      <c r="S41" s="18"/>
      <c r="T41" s="18">
        <f>IF($F41=TiltakstyperKostnadskalkyle!$B$5,($J41*TiltakstyperKostnadskalkyle!M$5)/100,
IF($F41=TiltakstyperKostnadskalkyle!$B$6,($J41*TiltakstyperKostnadskalkyle!M$6)/100,
IF($F41=TiltakstyperKostnadskalkyle!$B$7,($J41*TiltakstyperKostnadskalkyle!M$7)/100,
IF($F41=TiltakstyperKostnadskalkyle!$B$8,($J41*TiltakstyperKostnadskalkyle!M$8)/100,
IF($F41=TiltakstyperKostnadskalkyle!$B$9,($J41*TiltakstyperKostnadskalkyle!M$9)/100,
IF($F41=TiltakstyperKostnadskalkyle!$B$10,($J41*TiltakstyperKostnadskalkyle!M$10)/100,
IF($F41=TiltakstyperKostnadskalkyle!$B$11,($J41*TiltakstyperKostnadskalkyle!M$11)/100,
IF($F41=TiltakstyperKostnadskalkyle!$B$12,($J41*TiltakstyperKostnadskalkyle!M$12)/100,
IF($F41=TiltakstyperKostnadskalkyle!$B$13,($J41*TiltakstyperKostnadskalkyle!M$13)/100,
IF($F41=TiltakstyperKostnadskalkyle!$B$14,($J41*TiltakstyperKostnadskalkyle!M$14)/100,
IF($F41=TiltakstyperKostnadskalkyle!$B$15,($J41*TiltakstyperKostnadskalkyle!M$15)/100,
"0")))))))))))</f>
        <v>0</v>
      </c>
      <c r="U41" s="18"/>
      <c r="V41" s="32"/>
      <c r="W41" s="18">
        <f>IF($F41=TiltakstyperKostnadskalkyle!$B$5,($J41*TiltakstyperKostnadskalkyle!P$5)/100,
IF($F41=TiltakstyperKostnadskalkyle!$B$6,($J41*TiltakstyperKostnadskalkyle!P$6)/100,
IF($F41=TiltakstyperKostnadskalkyle!$B$7,($J41*TiltakstyperKostnadskalkyle!P$7)/100,
IF($F41=TiltakstyperKostnadskalkyle!$B$8,($J41*TiltakstyperKostnadskalkyle!P$8)/100,
IF($F41=TiltakstyperKostnadskalkyle!$B$9,($J41*TiltakstyperKostnadskalkyle!P$9)/100,
IF($F41=TiltakstyperKostnadskalkyle!$B$10,($J41*TiltakstyperKostnadskalkyle!P$10)/100,
IF($F41=TiltakstyperKostnadskalkyle!$B$11,($J41*TiltakstyperKostnadskalkyle!P$11)/100,
IF($F41=TiltakstyperKostnadskalkyle!$B$12,($J41*TiltakstyperKostnadskalkyle!P$12)/100,
IF($F41=TiltakstyperKostnadskalkyle!$B$13,($J41*TiltakstyperKostnadskalkyle!P$13)/100,
IF($F41=TiltakstyperKostnadskalkyle!$B$14,($J41*TiltakstyperKostnadskalkyle!P$14)/100,
IF($F41=TiltakstyperKostnadskalkyle!$B$15,($J41*TiltakstyperKostnadskalkyle!P$15)/100,
"0")))))))))))</f>
        <v>0</v>
      </c>
      <c r="Y41" s="151"/>
    </row>
    <row r="42" spans="2:26" ht="14.45" customHeight="1" x14ac:dyDescent="0.25">
      <c r="B42" s="20" t="s">
        <v>25</v>
      </c>
      <c r="C42" s="22" t="s">
        <v>44</v>
      </c>
      <c r="D42" s="22" t="s">
        <v>51</v>
      </c>
      <c r="E42" s="22" t="s">
        <v>47</v>
      </c>
      <c r="F42" s="39" t="s">
        <v>37</v>
      </c>
      <c r="G42" s="22">
        <v>2026</v>
      </c>
      <c r="H42" s="23">
        <v>275</v>
      </c>
      <c r="I42" s="27" t="s">
        <v>30</v>
      </c>
      <c r="J42" s="18">
        <f>IF(F42=TiltakstyperKostnadskalkyle!$B$5,TiltakstyperKostnadskalkyle!$R$5*Handlingsplan!H42,
IF(F42=TiltakstyperKostnadskalkyle!$B$6,TiltakstyperKostnadskalkyle!$R$6*Handlingsplan!H42,
IF(F42=TiltakstyperKostnadskalkyle!$B$7,TiltakstyperKostnadskalkyle!$R$7*Handlingsplan!H42,
IF(F42=TiltakstyperKostnadskalkyle!$B$8,TiltakstyperKostnadskalkyle!$R$8*Handlingsplan!H42,
IF(F42=TiltakstyperKostnadskalkyle!$B$9,TiltakstyperKostnadskalkyle!$R$9*Handlingsplan!H42,
IF(F42=TiltakstyperKostnadskalkyle!$B$10,TiltakstyperKostnadskalkyle!$R$10*Handlingsplan!H42,
IF(F42=TiltakstyperKostnadskalkyle!$B$11,TiltakstyperKostnadskalkyle!$R$11*Handlingsplan!H42,
IF(F42=TiltakstyperKostnadskalkyle!$B$12,TiltakstyperKostnadskalkyle!$R$12*Handlingsplan!H42,
IF(F42=TiltakstyperKostnadskalkyle!$B$13,TiltakstyperKostnadskalkyle!$R$13*Handlingsplan!H42,
IF(F42=TiltakstyperKostnadskalkyle!$B$14,TiltakstyperKostnadskalkyle!$R$14*Handlingsplan!H42,
IF(F42=TiltakstyperKostnadskalkyle!$B$15,TiltakstyperKostnadskalkyle!$R$15*Handlingsplan!H42,
0)))))))))))</f>
        <v>305250</v>
      </c>
      <c r="K42" s="18">
        <f>IF($F42=TiltakstyperKostnadskalkyle!$B$5,($J42*TiltakstyperKostnadskalkyle!D$5)/100,
IF($F42=TiltakstyperKostnadskalkyle!$B$6,($J42*TiltakstyperKostnadskalkyle!D$6)/100,
IF($F42=TiltakstyperKostnadskalkyle!$B$7,($J42*TiltakstyperKostnadskalkyle!D$7)/100,
IF($F42=TiltakstyperKostnadskalkyle!$B$8,($J42*TiltakstyperKostnadskalkyle!D$8)/100,
IF($F42=TiltakstyperKostnadskalkyle!$B$9,($J42*TiltakstyperKostnadskalkyle!D$9)/100,
IF($F42=TiltakstyperKostnadskalkyle!$B$10,($J42*TiltakstyperKostnadskalkyle!D$10)/100,
IF($F42=TiltakstyperKostnadskalkyle!$B$11,($J42*TiltakstyperKostnadskalkyle!D$11)/100,
IF($F42=TiltakstyperKostnadskalkyle!$B$12,($J42*TiltakstyperKostnadskalkyle!D$12)/100,
IF($F42=TiltakstyperKostnadskalkyle!$B$13,($J42*TiltakstyperKostnadskalkyle!D$13)/100,
IF($F42=TiltakstyperKostnadskalkyle!$B$14,($J42*TiltakstyperKostnadskalkyle!D$14)/100,
IF($F42=TiltakstyperKostnadskalkyle!$B$15,($J42*TiltakstyperKostnadskalkyle!D$15)/100,
"0")))))))))))</f>
        <v>4578.75</v>
      </c>
      <c r="L42" s="18">
        <f>IF($F42=TiltakstyperKostnadskalkyle!$B$5,($J42*TiltakstyperKostnadskalkyle!E$5)/100,
IF($F42=TiltakstyperKostnadskalkyle!$B$6,($J42*TiltakstyperKostnadskalkyle!E$6)/100,
IF($F42=TiltakstyperKostnadskalkyle!$B$7,($J42*TiltakstyperKostnadskalkyle!E$7)/100,
IF($F42=TiltakstyperKostnadskalkyle!$B$8,($J42*TiltakstyperKostnadskalkyle!E$8)/100,
IF($F42=TiltakstyperKostnadskalkyle!$B$9,($J42*TiltakstyperKostnadskalkyle!E$9)/100,
IF($F42=TiltakstyperKostnadskalkyle!$B$10,($J42*TiltakstyperKostnadskalkyle!E$10)/100,
IF($F42=TiltakstyperKostnadskalkyle!$B$11,($J42*TiltakstyperKostnadskalkyle!E$11)/100,
IF($F42=TiltakstyperKostnadskalkyle!$B$12,($J42*TiltakstyperKostnadskalkyle!E$12)/100,
IF($F42=TiltakstyperKostnadskalkyle!$B$13,($J42*TiltakstyperKostnadskalkyle!E$13)/100,
IF($F42=TiltakstyperKostnadskalkyle!$B$14,($J42*TiltakstyperKostnadskalkyle!E$14)/100,
IF($F42=TiltakstyperKostnadskalkyle!$B$15,($J42*TiltakstyperKostnadskalkyle!E$15)/100,
"0")))))))))))</f>
        <v>9157.5</v>
      </c>
      <c r="M42" s="18">
        <f>IF($F42=TiltakstyperKostnadskalkyle!$B$5,($J42*TiltakstyperKostnadskalkyle!F$5)/100,
IF($F42=TiltakstyperKostnadskalkyle!$B$6,($J42*TiltakstyperKostnadskalkyle!F$6)/100,
IF($F42=TiltakstyperKostnadskalkyle!$B$7,($J42*TiltakstyperKostnadskalkyle!F$7)/100,
IF($F42=TiltakstyperKostnadskalkyle!$B$8,($J42*TiltakstyperKostnadskalkyle!F$8)/100,
IF($F42=TiltakstyperKostnadskalkyle!$B$9,($J42*TiltakstyperKostnadskalkyle!F$9)/100,
IF($F42=TiltakstyperKostnadskalkyle!$B$10,($J42*TiltakstyperKostnadskalkyle!F$10)/100,
IF($F42=TiltakstyperKostnadskalkyle!$B$11,($J42*TiltakstyperKostnadskalkyle!F$11)/100,
IF($F42=TiltakstyperKostnadskalkyle!$B$12,($J42*TiltakstyperKostnadskalkyle!F$12)/100,
IF($F42=TiltakstyperKostnadskalkyle!$B$13,($J42*TiltakstyperKostnadskalkyle!F$13)/100,
IF($F42=TiltakstyperKostnadskalkyle!$B$14,($J42*TiltakstyperKostnadskalkyle!F$14)/100,
IF($F42=TiltakstyperKostnadskalkyle!$B$15,($J42*TiltakstyperKostnadskalkyle!F$15)/100,
"0")))))))))))</f>
        <v>61050</v>
      </c>
      <c r="N42" s="18">
        <f>IF($F42=TiltakstyperKostnadskalkyle!$B$5,($J42*TiltakstyperKostnadskalkyle!G$5)/100,
IF($F42=TiltakstyperKostnadskalkyle!$B$6,($J42*TiltakstyperKostnadskalkyle!G$6)/100,
IF($F42=TiltakstyperKostnadskalkyle!$B$7,($J42*TiltakstyperKostnadskalkyle!G$7)/100,
IF($F42=TiltakstyperKostnadskalkyle!$B$8,($J42*TiltakstyperKostnadskalkyle!G$8)/100,
IF($F42=TiltakstyperKostnadskalkyle!$B$9,($J42*TiltakstyperKostnadskalkyle!G$9)/100,
IF($F42=TiltakstyperKostnadskalkyle!$B$10,($J42*TiltakstyperKostnadskalkyle!G$10)/100,
IF($F42=TiltakstyperKostnadskalkyle!$B$11,($J42*TiltakstyperKostnadskalkyle!G$11)/100,
IF($F42=TiltakstyperKostnadskalkyle!$B$12,($J42*TiltakstyperKostnadskalkyle!G$12)/100,
IF($F42=TiltakstyperKostnadskalkyle!$B$13,($J42*TiltakstyperKostnadskalkyle!G$13)/100,
IF($F42=TiltakstyperKostnadskalkyle!$B$14,($J42*TiltakstyperKostnadskalkyle!G$14)/100,
IF($F42=TiltakstyperKostnadskalkyle!$B$15,($J42*TiltakstyperKostnadskalkyle!G$15)/100,
"0")))))))))))</f>
        <v>33577.5</v>
      </c>
      <c r="O42" s="18">
        <f>IF($F42=TiltakstyperKostnadskalkyle!$B$5,($J42*TiltakstyperKostnadskalkyle!H$5)/100,
IF($F42=TiltakstyperKostnadskalkyle!$B$6,($J42*TiltakstyperKostnadskalkyle!H$6)/100,
IF($F42=TiltakstyperKostnadskalkyle!$B$7,($J42*TiltakstyperKostnadskalkyle!H$7)/100,
IF($F42=TiltakstyperKostnadskalkyle!$B$8,($J42*TiltakstyperKostnadskalkyle!H$8)/100,
IF($F42=TiltakstyperKostnadskalkyle!$B$9,($J42*TiltakstyperKostnadskalkyle!H$9)/100,
IF($F42=TiltakstyperKostnadskalkyle!$B$10,($J42*TiltakstyperKostnadskalkyle!H$10)/100,
IF($F42=TiltakstyperKostnadskalkyle!$B$11,($J42*TiltakstyperKostnadskalkyle!H$11)/100,
IF($F42=TiltakstyperKostnadskalkyle!$B$12,($J42*TiltakstyperKostnadskalkyle!H$12)/100,
IF($F42=TiltakstyperKostnadskalkyle!$B$13,($J42*TiltakstyperKostnadskalkyle!H$13)/100,
IF($F42=TiltakstyperKostnadskalkyle!$B$14,($J42*TiltakstyperKostnadskalkyle!H$14)/100,
IF($F42=TiltakstyperKostnadskalkyle!$B$15,($J42*TiltakstyperKostnadskalkyle!H$15)/100,
"0")))))))))))</f>
        <v>9157.5</v>
      </c>
      <c r="P42" s="18">
        <f>IF($F42=TiltakstyperKostnadskalkyle!$B$5,($J42*TiltakstyperKostnadskalkyle!I$5)/100,
IF($F42=TiltakstyperKostnadskalkyle!$B$6,($J42*TiltakstyperKostnadskalkyle!I$6)/100,
IF($F42=TiltakstyperKostnadskalkyle!$B$7,($J42*TiltakstyperKostnadskalkyle!I$7)/100,
IF($F42=TiltakstyperKostnadskalkyle!$B$8,($J42*TiltakstyperKostnadskalkyle!I$8)/100,
IF($F42=TiltakstyperKostnadskalkyle!$B$9,($J42*TiltakstyperKostnadskalkyle!I$9)/100,
IF($F42=TiltakstyperKostnadskalkyle!$B$10,($J42*TiltakstyperKostnadskalkyle!I$10)/100,
IF($F42=TiltakstyperKostnadskalkyle!$B$11,($J42*TiltakstyperKostnadskalkyle!I$11)/100,
IF($F42=TiltakstyperKostnadskalkyle!$B$12,($J42*TiltakstyperKostnadskalkyle!I$12)/100,
IF($F42=TiltakstyperKostnadskalkyle!$B$13,($J42*TiltakstyperKostnadskalkyle!I$13)/100,
IF($F42=TiltakstyperKostnadskalkyle!$B$14,($J42*TiltakstyperKostnadskalkyle!I$14)/100,
IF($F42=TiltakstyperKostnadskalkyle!$B$15,($J42*TiltakstyperKostnadskalkyle!I$15)/100,
"0")))))))))))</f>
        <v>183150</v>
      </c>
      <c r="Q42" s="18">
        <f t="shared" si="2"/>
        <v>3052.5</v>
      </c>
      <c r="R42" s="18">
        <f>IF($F42=TiltakstyperKostnadskalkyle!$B$5,($J42*TiltakstyperKostnadskalkyle!K$5)/100,
IF($F42=TiltakstyperKostnadskalkyle!$B$6,($J42*TiltakstyperKostnadskalkyle!K$6)/100,
IF($F42=TiltakstyperKostnadskalkyle!$B$8,($J42*TiltakstyperKostnadskalkyle!K$8)/100,
IF($F42=TiltakstyperKostnadskalkyle!$B$9,($J42*TiltakstyperKostnadskalkyle!K$9)/100,
IF($F42=TiltakstyperKostnadskalkyle!$B$10,($J42*TiltakstyperKostnadskalkyle!K$10)/100,
IF($F42=TiltakstyperKostnadskalkyle!$B$11,($J42*TiltakstyperKostnadskalkyle!K$11)/100,
IF($F42=TiltakstyperKostnadskalkyle!$B$12,($J42*TiltakstyperKostnadskalkyle!K$12)/100,
IF($F42=TiltakstyperKostnadskalkyle!$B$13,($J42*TiltakstyperKostnadskalkyle!K$13)/100,
IF($F42=TiltakstyperKostnadskalkyle!$B$14,($J42*TiltakstyperKostnadskalkyle!K$14)/100,
"0")))))))))</f>
        <v>4578.75</v>
      </c>
      <c r="S42" s="18"/>
      <c r="T42" s="18">
        <f>IF($F42=TiltakstyperKostnadskalkyle!$B$5,($J42*TiltakstyperKostnadskalkyle!M$5)/100,
IF($F42=TiltakstyperKostnadskalkyle!$B$6,($J42*TiltakstyperKostnadskalkyle!M$6)/100,
IF($F42=TiltakstyperKostnadskalkyle!$B$7,($J42*TiltakstyperKostnadskalkyle!M$7)/100,
IF($F42=TiltakstyperKostnadskalkyle!$B$8,($J42*TiltakstyperKostnadskalkyle!M$8)/100,
IF($F42=TiltakstyperKostnadskalkyle!$B$9,($J42*TiltakstyperKostnadskalkyle!M$9)/100,
IF($F42=TiltakstyperKostnadskalkyle!$B$10,($J42*TiltakstyperKostnadskalkyle!M$10)/100,
IF($F42=TiltakstyperKostnadskalkyle!$B$11,($J42*TiltakstyperKostnadskalkyle!M$11)/100,
IF($F42=TiltakstyperKostnadskalkyle!$B$12,($J42*TiltakstyperKostnadskalkyle!M$12)/100,
IF($F42=TiltakstyperKostnadskalkyle!$B$13,($J42*TiltakstyperKostnadskalkyle!M$13)/100,
IF($F42=TiltakstyperKostnadskalkyle!$B$14,($J42*TiltakstyperKostnadskalkyle!M$14)/100,
IF($F42=TiltakstyperKostnadskalkyle!$B$15,($J42*TiltakstyperKostnadskalkyle!M$15)/100,
"0")))))))))))</f>
        <v>0</v>
      </c>
      <c r="U42" s="32"/>
      <c r="V42" s="32"/>
      <c r="W42" s="18">
        <f>IF($F42=TiltakstyperKostnadskalkyle!$B$5,($J42*TiltakstyperKostnadskalkyle!P$5)/100,
IF($F42=TiltakstyperKostnadskalkyle!$B$6,($J42*TiltakstyperKostnadskalkyle!P$6)/100,
IF($F42=TiltakstyperKostnadskalkyle!$B$7,($J42*TiltakstyperKostnadskalkyle!P$7)/100,
IF($F42=TiltakstyperKostnadskalkyle!$B$8,($J42*TiltakstyperKostnadskalkyle!P$8)/100,
IF($F42=TiltakstyperKostnadskalkyle!$B$9,($J42*TiltakstyperKostnadskalkyle!P$9)/100,
IF($F42=TiltakstyperKostnadskalkyle!$B$10,($J42*TiltakstyperKostnadskalkyle!P$10)/100,
IF($F42=TiltakstyperKostnadskalkyle!$B$11,($J42*TiltakstyperKostnadskalkyle!P$11)/100,
IF($F42=TiltakstyperKostnadskalkyle!$B$12,($J42*TiltakstyperKostnadskalkyle!P$12)/100,
IF($F42=TiltakstyperKostnadskalkyle!$B$13,($J42*TiltakstyperKostnadskalkyle!P$13)/100,
IF($F42=TiltakstyperKostnadskalkyle!$B$14,($J42*TiltakstyperKostnadskalkyle!P$14)/100,
IF($F42=TiltakstyperKostnadskalkyle!$B$15,($J42*TiltakstyperKostnadskalkyle!P$15)/100,
"0")))))))))))</f>
        <v>0</v>
      </c>
      <c r="Y42" s="151"/>
    </row>
    <row r="43" spans="2:26" x14ac:dyDescent="0.25">
      <c r="B43" s="20" t="s">
        <v>25</v>
      </c>
      <c r="C43" s="22" t="s">
        <v>44</v>
      </c>
      <c r="D43" s="22" t="s">
        <v>52</v>
      </c>
      <c r="E43" s="22" t="s">
        <v>49</v>
      </c>
      <c r="F43" s="39" t="s">
        <v>41</v>
      </c>
      <c r="G43" s="22">
        <v>2032</v>
      </c>
      <c r="H43" s="23">
        <v>1919</v>
      </c>
      <c r="I43" s="27" t="s">
        <v>30</v>
      </c>
      <c r="J43" s="18">
        <f>IF(F43=TiltakstyperKostnadskalkyle!$B$5,TiltakstyperKostnadskalkyle!$R$5*Handlingsplan!H43,
IF(F43=TiltakstyperKostnadskalkyle!$B$6,TiltakstyperKostnadskalkyle!$R$6*Handlingsplan!H43,
IF(F43=TiltakstyperKostnadskalkyle!$B$7,TiltakstyperKostnadskalkyle!$R$7*Handlingsplan!H43,
IF(F43=TiltakstyperKostnadskalkyle!$B$8,TiltakstyperKostnadskalkyle!$R$8*Handlingsplan!H43,
IF(F43=TiltakstyperKostnadskalkyle!$B$9,TiltakstyperKostnadskalkyle!$R$9*Handlingsplan!H43,
IF(F43=TiltakstyperKostnadskalkyle!$B$10,TiltakstyperKostnadskalkyle!$R$10*Handlingsplan!H43,
IF(F43=TiltakstyperKostnadskalkyle!$B$11,TiltakstyperKostnadskalkyle!$R$11*Handlingsplan!H43,
IF(F43=TiltakstyperKostnadskalkyle!$B$12,TiltakstyperKostnadskalkyle!$R$12*Handlingsplan!H43,
IF(F43=TiltakstyperKostnadskalkyle!$B$13,TiltakstyperKostnadskalkyle!$R$13*Handlingsplan!H43,
IF(F43=TiltakstyperKostnadskalkyle!$B$14,TiltakstyperKostnadskalkyle!$R$14*Handlingsplan!H43,
IF(F43=TiltakstyperKostnadskalkyle!$B$15,TiltakstyperKostnadskalkyle!$R$15*Handlingsplan!H43,
0)))))))))))</f>
        <v>2494700</v>
      </c>
      <c r="K43" s="18">
        <f>IF($F43=TiltakstyperKostnadskalkyle!$B$5,($J43*TiltakstyperKostnadskalkyle!D$5)/100,
IF($F43=TiltakstyperKostnadskalkyle!$B$6,($J43*TiltakstyperKostnadskalkyle!D$6)/100,
IF($F43=TiltakstyperKostnadskalkyle!$B$7,($J43*TiltakstyperKostnadskalkyle!D$7)/100,
IF($F43=TiltakstyperKostnadskalkyle!$B$8,($J43*TiltakstyperKostnadskalkyle!D$8)/100,
IF($F43=TiltakstyperKostnadskalkyle!$B$9,($J43*TiltakstyperKostnadskalkyle!D$9)/100,
IF($F43=TiltakstyperKostnadskalkyle!$B$10,($J43*TiltakstyperKostnadskalkyle!D$10)/100,
IF($F43=TiltakstyperKostnadskalkyle!$B$11,($J43*TiltakstyperKostnadskalkyle!D$11)/100,
IF($F43=TiltakstyperKostnadskalkyle!$B$12,($J43*TiltakstyperKostnadskalkyle!D$12)/100,
IF($F43=TiltakstyperKostnadskalkyle!$B$13,($J43*TiltakstyperKostnadskalkyle!D$13)/100,
IF($F43=TiltakstyperKostnadskalkyle!$B$14,($J43*TiltakstyperKostnadskalkyle!D$14)/100,
IF($F43=TiltakstyperKostnadskalkyle!$B$15,($J43*TiltakstyperKostnadskalkyle!D$15)/100,
"0")))))))))))</f>
        <v>224523</v>
      </c>
      <c r="L43" s="18">
        <f>IF($F43=TiltakstyperKostnadskalkyle!$B$5,($J43*TiltakstyperKostnadskalkyle!E$5)/100,
IF($F43=TiltakstyperKostnadskalkyle!$B$6,($J43*TiltakstyperKostnadskalkyle!E$6)/100,
IF($F43=TiltakstyperKostnadskalkyle!$B$7,($J43*TiltakstyperKostnadskalkyle!E$7)/100,
IF($F43=TiltakstyperKostnadskalkyle!$B$8,($J43*TiltakstyperKostnadskalkyle!E$8)/100,
IF($F43=TiltakstyperKostnadskalkyle!$B$9,($J43*TiltakstyperKostnadskalkyle!E$9)/100,
IF($F43=TiltakstyperKostnadskalkyle!$B$10,($J43*TiltakstyperKostnadskalkyle!E$10)/100,
IF($F43=TiltakstyperKostnadskalkyle!$B$11,($J43*TiltakstyperKostnadskalkyle!E$11)/100,
IF($F43=TiltakstyperKostnadskalkyle!$B$12,($J43*TiltakstyperKostnadskalkyle!E$12)/100,
IF($F43=TiltakstyperKostnadskalkyle!$B$13,($J43*TiltakstyperKostnadskalkyle!E$13)/100,
IF($F43=TiltakstyperKostnadskalkyle!$B$14,($J43*TiltakstyperKostnadskalkyle!E$14)/100,
IF($F43=TiltakstyperKostnadskalkyle!$B$15,($J43*TiltakstyperKostnadskalkyle!E$15)/100,
"0")))))))))))</f>
        <v>199576</v>
      </c>
      <c r="M43" s="18">
        <f>IF($F43=TiltakstyperKostnadskalkyle!$B$5,($J43*TiltakstyperKostnadskalkyle!F$5)/100,
IF($F43=TiltakstyperKostnadskalkyle!$B$6,($J43*TiltakstyperKostnadskalkyle!F$6)/100,
IF($F43=TiltakstyperKostnadskalkyle!$B$7,($J43*TiltakstyperKostnadskalkyle!F$7)/100,
IF($F43=TiltakstyperKostnadskalkyle!$B$8,($J43*TiltakstyperKostnadskalkyle!F$8)/100,
IF($F43=TiltakstyperKostnadskalkyle!$B$9,($J43*TiltakstyperKostnadskalkyle!F$9)/100,
IF($F43=TiltakstyperKostnadskalkyle!$B$10,($J43*TiltakstyperKostnadskalkyle!F$10)/100,
IF($F43=TiltakstyperKostnadskalkyle!$B$11,($J43*TiltakstyperKostnadskalkyle!F$11)/100,
IF($F43=TiltakstyperKostnadskalkyle!$B$12,($J43*TiltakstyperKostnadskalkyle!F$12)/100,
IF($F43=TiltakstyperKostnadskalkyle!$B$13,($J43*TiltakstyperKostnadskalkyle!F$13)/100,
IF($F43=TiltakstyperKostnadskalkyle!$B$14,($J43*TiltakstyperKostnadskalkyle!F$14)/100,
IF($F43=TiltakstyperKostnadskalkyle!$B$15,($J43*TiltakstyperKostnadskalkyle!F$15)/100,
"0")))))))))))</f>
        <v>424099</v>
      </c>
      <c r="N43" s="18">
        <f>IF($F43=TiltakstyperKostnadskalkyle!$B$5,($J43*TiltakstyperKostnadskalkyle!G$5)/100,
IF($F43=TiltakstyperKostnadskalkyle!$B$6,($J43*TiltakstyperKostnadskalkyle!G$6)/100,
IF($F43=TiltakstyperKostnadskalkyle!$B$7,($J43*TiltakstyperKostnadskalkyle!G$7)/100,
IF($F43=TiltakstyperKostnadskalkyle!$B$8,($J43*TiltakstyperKostnadskalkyle!G$8)/100,
IF($F43=TiltakstyperKostnadskalkyle!$B$9,($J43*TiltakstyperKostnadskalkyle!G$9)/100,
IF($F43=TiltakstyperKostnadskalkyle!$B$10,($J43*TiltakstyperKostnadskalkyle!G$10)/100,
IF($F43=TiltakstyperKostnadskalkyle!$B$11,($J43*TiltakstyperKostnadskalkyle!G$11)/100,
IF($F43=TiltakstyperKostnadskalkyle!$B$12,($J43*TiltakstyperKostnadskalkyle!G$12)/100,
IF($F43=TiltakstyperKostnadskalkyle!$B$13,($J43*TiltakstyperKostnadskalkyle!G$13)/100,
IF($F43=TiltakstyperKostnadskalkyle!$B$14,($J43*TiltakstyperKostnadskalkyle!G$14)/100,
IF($F43=TiltakstyperKostnadskalkyle!$B$15,($J43*TiltakstyperKostnadskalkyle!G$15)/100,
"0")))))))))))</f>
        <v>249470</v>
      </c>
      <c r="O43" s="18">
        <f>IF($F43=TiltakstyperKostnadskalkyle!$B$5,($J43*TiltakstyperKostnadskalkyle!H$5)/100,
IF($F43=TiltakstyperKostnadskalkyle!$B$6,($J43*TiltakstyperKostnadskalkyle!H$6)/100,
IF($F43=TiltakstyperKostnadskalkyle!$B$7,($J43*TiltakstyperKostnadskalkyle!H$7)/100,
IF($F43=TiltakstyperKostnadskalkyle!$B$8,($J43*TiltakstyperKostnadskalkyle!H$8)/100,
IF($F43=TiltakstyperKostnadskalkyle!$B$9,($J43*TiltakstyperKostnadskalkyle!H$9)/100,
IF($F43=TiltakstyperKostnadskalkyle!$B$10,($J43*TiltakstyperKostnadskalkyle!H$10)/100,
IF($F43=TiltakstyperKostnadskalkyle!$B$11,($J43*TiltakstyperKostnadskalkyle!H$11)/100,
IF($F43=TiltakstyperKostnadskalkyle!$B$12,($J43*TiltakstyperKostnadskalkyle!H$12)/100,
IF($F43=TiltakstyperKostnadskalkyle!$B$13,($J43*TiltakstyperKostnadskalkyle!H$13)/100,
IF($F43=TiltakstyperKostnadskalkyle!$B$14,($J43*TiltakstyperKostnadskalkyle!H$14)/100,
IF($F43=TiltakstyperKostnadskalkyle!$B$15,($J43*TiltakstyperKostnadskalkyle!H$15)/100,
"0")))))))))))</f>
        <v>199576</v>
      </c>
      <c r="P43" s="18">
        <f>IF($F43=TiltakstyperKostnadskalkyle!$B$5,($J43*TiltakstyperKostnadskalkyle!I$5)/100,
IF($F43=TiltakstyperKostnadskalkyle!$B$6,($J43*TiltakstyperKostnadskalkyle!I$6)/100,
IF($F43=TiltakstyperKostnadskalkyle!$B$7,($J43*TiltakstyperKostnadskalkyle!I$7)/100,
IF($F43=TiltakstyperKostnadskalkyle!$B$8,($J43*TiltakstyperKostnadskalkyle!I$8)/100,
IF($F43=TiltakstyperKostnadskalkyle!$B$9,($J43*TiltakstyperKostnadskalkyle!I$9)/100,
IF($F43=TiltakstyperKostnadskalkyle!$B$10,($J43*TiltakstyperKostnadskalkyle!I$10)/100,
IF($F43=TiltakstyperKostnadskalkyle!$B$11,($J43*TiltakstyperKostnadskalkyle!I$11)/100,
IF($F43=TiltakstyperKostnadskalkyle!$B$12,($J43*TiltakstyperKostnadskalkyle!I$12)/100,
IF($F43=TiltakstyperKostnadskalkyle!$B$13,($J43*TiltakstyperKostnadskalkyle!I$13)/100,
IF($F43=TiltakstyperKostnadskalkyle!$B$14,($J43*TiltakstyperKostnadskalkyle!I$14)/100,
IF($F43=TiltakstyperKostnadskalkyle!$B$15,($J43*TiltakstyperKostnadskalkyle!I$15)/100,
"0")))))))))))</f>
        <v>149682</v>
      </c>
      <c r="Q43" s="18">
        <f t="shared" si="2"/>
        <v>24947</v>
      </c>
      <c r="R43" s="18">
        <f>IF($F43=TiltakstyperKostnadskalkyle!$B$5,($J43*TiltakstyperKostnadskalkyle!K$5)/100,
IF($F43=TiltakstyperKostnadskalkyle!$B$6,($J43*TiltakstyperKostnadskalkyle!K$6)/100,
IF($F43=TiltakstyperKostnadskalkyle!$B$7,($J43*TiltakstyperKostnadskalkyle!K$7)/100,
IF($F43=TiltakstyperKostnadskalkyle!$B$8,($J43*TiltakstyperKostnadskalkyle!K$8)/100,
IF($F43=TiltakstyperKostnadskalkyle!$B$9,($J43*TiltakstyperKostnadskalkyle!K$9)/100,
IF($F43=TiltakstyperKostnadskalkyle!$B$10,($J43*TiltakstyperKostnadskalkyle!K$10)/100,
IF($F43=TiltakstyperKostnadskalkyle!$B$11,($J43*TiltakstyperKostnadskalkyle!K$11)/100,
IF($F43=TiltakstyperKostnadskalkyle!$B$12,($J43*TiltakstyperKostnadskalkyle!K$12)/100,
IF($F43=TiltakstyperKostnadskalkyle!$B$13,($J43*TiltakstyperKostnadskalkyle!K$13)/100,
IF($F43=TiltakstyperKostnadskalkyle!$B$14,($J43*TiltakstyperKostnadskalkyle!K$14)/100,
IF($F43=TiltakstyperKostnadskalkyle!$B$15,($J43*TiltakstyperKostnadskalkyle!K$15)/100,
"0")))))))))))</f>
        <v>224523</v>
      </c>
      <c r="S43" s="18"/>
      <c r="T43" s="18">
        <f>IF($F43=TiltakstyperKostnadskalkyle!$B$5,($J43*TiltakstyperKostnadskalkyle!M$5)/100,
IF($F43=TiltakstyperKostnadskalkyle!$B$6,($J43*TiltakstyperKostnadskalkyle!M$6)/100,
IF($F43=TiltakstyperKostnadskalkyle!$B$7,($J43*TiltakstyperKostnadskalkyle!M$7)/100,
IF($F43=TiltakstyperKostnadskalkyle!$B$8,($J43*TiltakstyperKostnadskalkyle!M$8)/100,
IF($F43=TiltakstyperKostnadskalkyle!$B$9,($J43*TiltakstyperKostnadskalkyle!M$9)/100,
IF($F43=TiltakstyperKostnadskalkyle!$B$10,($J43*TiltakstyperKostnadskalkyle!M$10)/100,
IF($F43=TiltakstyperKostnadskalkyle!$B$11,($J43*TiltakstyperKostnadskalkyle!M$11)/100,
IF($F43=TiltakstyperKostnadskalkyle!$B$12,($J43*TiltakstyperKostnadskalkyle!M$12)/100,
IF($F43=TiltakstyperKostnadskalkyle!$B$13,($J43*TiltakstyperKostnadskalkyle!M$13)/100,
IF($F43=TiltakstyperKostnadskalkyle!$B$14,($J43*TiltakstyperKostnadskalkyle!M$14)/100,
IF($F43=TiltakstyperKostnadskalkyle!$B$15,($J43*TiltakstyperKostnadskalkyle!M$15)/100,
"0")))))))))))</f>
        <v>249470</v>
      </c>
      <c r="U43" s="32"/>
      <c r="V43" s="32"/>
      <c r="W43" s="18">
        <f>IF($F43=TiltakstyperKostnadskalkyle!$B$5,($J43*TiltakstyperKostnadskalkyle!P$5)/100,
IF($F43=TiltakstyperKostnadskalkyle!$B$6,($J43*TiltakstyperKostnadskalkyle!P$6)/100,
IF($F43=TiltakstyperKostnadskalkyle!$B$7,($J43*TiltakstyperKostnadskalkyle!P$7)/100,
IF($F43=TiltakstyperKostnadskalkyle!$B$8,($J43*TiltakstyperKostnadskalkyle!P$8)/100,
IF($F43=TiltakstyperKostnadskalkyle!$B$9,($J43*TiltakstyperKostnadskalkyle!P$9)/100,
IF($F43=TiltakstyperKostnadskalkyle!$B$10,($J43*TiltakstyperKostnadskalkyle!P$10)/100,
IF($F43=TiltakstyperKostnadskalkyle!$B$11,($J43*TiltakstyperKostnadskalkyle!P$11)/100,
IF($F43=TiltakstyperKostnadskalkyle!$B$12,($J43*TiltakstyperKostnadskalkyle!P$12)/100,
IF($F43=TiltakstyperKostnadskalkyle!$B$13,($J43*TiltakstyperKostnadskalkyle!P$13)/100,
IF($F43=TiltakstyperKostnadskalkyle!$B$14,($J43*TiltakstyperKostnadskalkyle!P$14)/100,
IF($F43=TiltakstyperKostnadskalkyle!$B$15,($J43*TiltakstyperKostnadskalkyle!P$15)/100,
"0")))))))))))</f>
        <v>1247350</v>
      </c>
      <c r="Y43" s="151"/>
    </row>
    <row r="44" spans="2:26" ht="14.45" customHeight="1" x14ac:dyDescent="0.25">
      <c r="B44" s="20" t="s">
        <v>25</v>
      </c>
      <c r="C44" s="22" t="s">
        <v>44</v>
      </c>
      <c r="D44" s="22" t="s">
        <v>53</v>
      </c>
      <c r="E44" s="22" t="s">
        <v>54</v>
      </c>
      <c r="F44" s="39" t="s">
        <v>41</v>
      </c>
      <c r="G44" s="22">
        <v>2033</v>
      </c>
      <c r="H44" s="23">
        <v>4645</v>
      </c>
      <c r="I44" s="27" t="s">
        <v>30</v>
      </c>
      <c r="J44" s="18">
        <f>IF(F44=TiltakstyperKostnadskalkyle!$B$5,TiltakstyperKostnadskalkyle!$R$5*Handlingsplan!H44,
IF(F44=TiltakstyperKostnadskalkyle!$B$6,TiltakstyperKostnadskalkyle!$R$6*Handlingsplan!H44,
IF(F44=TiltakstyperKostnadskalkyle!$B$7,TiltakstyperKostnadskalkyle!$R$7*Handlingsplan!H44,
IF(F44=TiltakstyperKostnadskalkyle!$B$8,TiltakstyperKostnadskalkyle!$R$8*Handlingsplan!H44,
IF(F44=TiltakstyperKostnadskalkyle!$B$9,TiltakstyperKostnadskalkyle!$R$9*Handlingsplan!H44,
IF(F44=TiltakstyperKostnadskalkyle!$B$10,TiltakstyperKostnadskalkyle!$R$10*Handlingsplan!H44,
IF(F44=TiltakstyperKostnadskalkyle!$B$11,TiltakstyperKostnadskalkyle!$R$11*Handlingsplan!H44,
IF(F44=TiltakstyperKostnadskalkyle!$B$12,TiltakstyperKostnadskalkyle!$R$12*Handlingsplan!H44,
IF(F44=TiltakstyperKostnadskalkyle!$B$13,TiltakstyperKostnadskalkyle!$R$13*Handlingsplan!H44,
IF(F44=TiltakstyperKostnadskalkyle!$B$14,TiltakstyperKostnadskalkyle!$R$14*Handlingsplan!H44,
IF(F44=TiltakstyperKostnadskalkyle!$B$15,TiltakstyperKostnadskalkyle!$R$15*Handlingsplan!H44,
0)))))))))))</f>
        <v>6038500</v>
      </c>
      <c r="K44" s="18">
        <f>IF($F44=TiltakstyperKostnadskalkyle!$B$5,($J44*TiltakstyperKostnadskalkyle!D$5)/100,
IF($F44=TiltakstyperKostnadskalkyle!$B$6,($J44*TiltakstyperKostnadskalkyle!D$6)/100,
IF($F44=TiltakstyperKostnadskalkyle!$B$7,($J44*TiltakstyperKostnadskalkyle!D$7)/100,
IF($F44=TiltakstyperKostnadskalkyle!$B$8,($J44*TiltakstyperKostnadskalkyle!D$8)/100,
IF($F44=TiltakstyperKostnadskalkyle!$B$9,($J44*TiltakstyperKostnadskalkyle!D$9)/100,
IF($F44=TiltakstyperKostnadskalkyle!$B$10,($J44*TiltakstyperKostnadskalkyle!D$10)/100,
IF($F44=TiltakstyperKostnadskalkyle!$B$11,($J44*TiltakstyperKostnadskalkyle!D$11)/100,
IF($F44=TiltakstyperKostnadskalkyle!$B$12,($J44*TiltakstyperKostnadskalkyle!D$12)/100,
IF($F44=TiltakstyperKostnadskalkyle!$B$13,($J44*TiltakstyperKostnadskalkyle!D$13)/100,
IF($F44=TiltakstyperKostnadskalkyle!$B$14,($J44*TiltakstyperKostnadskalkyle!D$14)/100,
IF($F44=TiltakstyperKostnadskalkyle!$B$15,($J44*TiltakstyperKostnadskalkyle!D$15)/100,
"0")))))))))))</f>
        <v>543465</v>
      </c>
      <c r="L44" s="18">
        <f>IF($F44=TiltakstyperKostnadskalkyle!$B$5,($J44*TiltakstyperKostnadskalkyle!E$5)/100,
IF($F44=TiltakstyperKostnadskalkyle!$B$6,($J44*TiltakstyperKostnadskalkyle!E$6)/100,
IF($F44=TiltakstyperKostnadskalkyle!$B$7,($J44*TiltakstyperKostnadskalkyle!E$7)/100,
IF($F44=TiltakstyperKostnadskalkyle!$B$8,($J44*TiltakstyperKostnadskalkyle!E$8)/100,
IF($F44=TiltakstyperKostnadskalkyle!$B$9,($J44*TiltakstyperKostnadskalkyle!E$9)/100,
IF($F44=TiltakstyperKostnadskalkyle!$B$10,($J44*TiltakstyperKostnadskalkyle!E$10)/100,
IF($F44=TiltakstyperKostnadskalkyle!$B$11,($J44*TiltakstyperKostnadskalkyle!E$11)/100,
IF($F44=TiltakstyperKostnadskalkyle!$B$12,($J44*TiltakstyperKostnadskalkyle!E$12)/100,
IF($F44=TiltakstyperKostnadskalkyle!$B$13,($J44*TiltakstyperKostnadskalkyle!E$13)/100,
IF($F44=TiltakstyperKostnadskalkyle!$B$14,($J44*TiltakstyperKostnadskalkyle!E$14)/100,
IF($F44=TiltakstyperKostnadskalkyle!$B$15,($J44*TiltakstyperKostnadskalkyle!E$15)/100,
"0")))))))))))</f>
        <v>483080</v>
      </c>
      <c r="M44" s="18">
        <f>IF($F44=TiltakstyperKostnadskalkyle!$B$5,($J44*TiltakstyperKostnadskalkyle!F$5)/100,
IF($F44=TiltakstyperKostnadskalkyle!$B$6,($J44*TiltakstyperKostnadskalkyle!F$6)/100,
IF($F44=TiltakstyperKostnadskalkyle!$B$7,($J44*TiltakstyperKostnadskalkyle!F$7)/100,
IF($F44=TiltakstyperKostnadskalkyle!$B$8,($J44*TiltakstyperKostnadskalkyle!F$8)/100,
IF($F44=TiltakstyperKostnadskalkyle!$B$9,($J44*TiltakstyperKostnadskalkyle!F$9)/100,
IF($F44=TiltakstyperKostnadskalkyle!$B$10,($J44*TiltakstyperKostnadskalkyle!F$10)/100,
IF($F44=TiltakstyperKostnadskalkyle!$B$11,($J44*TiltakstyperKostnadskalkyle!F$11)/100,
IF($F44=TiltakstyperKostnadskalkyle!$B$12,($J44*TiltakstyperKostnadskalkyle!F$12)/100,
IF($F44=TiltakstyperKostnadskalkyle!$B$13,($J44*TiltakstyperKostnadskalkyle!F$13)/100,
IF($F44=TiltakstyperKostnadskalkyle!$B$14,($J44*TiltakstyperKostnadskalkyle!F$14)/100,
IF($F44=TiltakstyperKostnadskalkyle!$B$15,($J44*TiltakstyperKostnadskalkyle!F$15)/100,
"0")))))))))))</f>
        <v>1026545</v>
      </c>
      <c r="N44" s="18">
        <f>IF($F44=TiltakstyperKostnadskalkyle!$B$5,($J44*TiltakstyperKostnadskalkyle!G$5)/100,
IF($F44=TiltakstyperKostnadskalkyle!$B$6,($J44*TiltakstyperKostnadskalkyle!G$6)/100,
IF($F44=TiltakstyperKostnadskalkyle!$B$7,($J44*TiltakstyperKostnadskalkyle!G$7)/100,
IF($F44=TiltakstyperKostnadskalkyle!$B$8,($J44*TiltakstyperKostnadskalkyle!G$8)/100,
IF($F44=TiltakstyperKostnadskalkyle!$B$9,($J44*TiltakstyperKostnadskalkyle!G$9)/100,
IF($F44=TiltakstyperKostnadskalkyle!$B$10,($J44*TiltakstyperKostnadskalkyle!G$10)/100,
IF($F44=TiltakstyperKostnadskalkyle!$B$11,($J44*TiltakstyperKostnadskalkyle!G$11)/100,
IF($F44=TiltakstyperKostnadskalkyle!$B$12,($J44*TiltakstyperKostnadskalkyle!G$12)/100,
IF($F44=TiltakstyperKostnadskalkyle!$B$13,($J44*TiltakstyperKostnadskalkyle!G$13)/100,
IF($F44=TiltakstyperKostnadskalkyle!$B$14,($J44*TiltakstyperKostnadskalkyle!G$14)/100,
IF($F44=TiltakstyperKostnadskalkyle!$B$15,($J44*TiltakstyperKostnadskalkyle!G$15)/100,
"0")))))))))))</f>
        <v>603850</v>
      </c>
      <c r="O44" s="18">
        <f>IF($F44=TiltakstyperKostnadskalkyle!$B$5,($J44*TiltakstyperKostnadskalkyle!H$5)/100,
IF($F44=TiltakstyperKostnadskalkyle!$B$6,($J44*TiltakstyperKostnadskalkyle!H$6)/100,
IF($F44=TiltakstyperKostnadskalkyle!$B$7,($J44*TiltakstyperKostnadskalkyle!H$7)/100,
IF($F44=TiltakstyperKostnadskalkyle!$B$8,($J44*TiltakstyperKostnadskalkyle!H$8)/100,
IF($F44=TiltakstyperKostnadskalkyle!$B$9,($J44*TiltakstyperKostnadskalkyle!H$9)/100,
IF($F44=TiltakstyperKostnadskalkyle!$B$10,($J44*TiltakstyperKostnadskalkyle!H$10)/100,
IF($F44=TiltakstyperKostnadskalkyle!$B$11,($J44*TiltakstyperKostnadskalkyle!H$11)/100,
IF($F44=TiltakstyperKostnadskalkyle!$B$12,($J44*TiltakstyperKostnadskalkyle!H$12)/100,
IF($F44=TiltakstyperKostnadskalkyle!$B$13,($J44*TiltakstyperKostnadskalkyle!H$13)/100,
IF($F44=TiltakstyperKostnadskalkyle!$B$14,($J44*TiltakstyperKostnadskalkyle!H$14)/100,
IF($F44=TiltakstyperKostnadskalkyle!$B$15,($J44*TiltakstyperKostnadskalkyle!H$15)/100,
"0")))))))))))</f>
        <v>483080</v>
      </c>
      <c r="P44" s="18">
        <f>IF($F44=TiltakstyperKostnadskalkyle!$B$5,($J44*TiltakstyperKostnadskalkyle!I$5)/100,
IF($F44=TiltakstyperKostnadskalkyle!$B$6,($J44*TiltakstyperKostnadskalkyle!I$6)/100,
IF($F44=TiltakstyperKostnadskalkyle!$B$7,($J44*TiltakstyperKostnadskalkyle!I$7)/100,
IF($F44=TiltakstyperKostnadskalkyle!$B$8,($J44*TiltakstyperKostnadskalkyle!I$8)/100,
IF($F44=TiltakstyperKostnadskalkyle!$B$9,($J44*TiltakstyperKostnadskalkyle!I$9)/100,
IF($F44=TiltakstyperKostnadskalkyle!$B$10,($J44*TiltakstyperKostnadskalkyle!I$10)/100,
IF($F44=TiltakstyperKostnadskalkyle!$B$11,($J44*TiltakstyperKostnadskalkyle!I$11)/100,
IF($F44=TiltakstyperKostnadskalkyle!$B$12,($J44*TiltakstyperKostnadskalkyle!I$12)/100,
IF($F44=TiltakstyperKostnadskalkyle!$B$13,($J44*TiltakstyperKostnadskalkyle!I$13)/100,
IF($F44=TiltakstyperKostnadskalkyle!$B$14,($J44*TiltakstyperKostnadskalkyle!I$14)/100,
IF($F44=TiltakstyperKostnadskalkyle!$B$15,($J44*TiltakstyperKostnadskalkyle!I$15)/100,
"0")))))))))))</f>
        <v>362310</v>
      </c>
      <c r="Q44" s="18">
        <f t="shared" si="2"/>
        <v>60385</v>
      </c>
      <c r="R44" s="18">
        <f>IF($F44=TiltakstyperKostnadskalkyle!$B$5,($J44*TiltakstyperKostnadskalkyle!K$5)/100,
IF($F44=TiltakstyperKostnadskalkyle!$B$6,($J44*TiltakstyperKostnadskalkyle!K$6)/100,
IF($F44=TiltakstyperKostnadskalkyle!$B$7,($J44*TiltakstyperKostnadskalkyle!K$7)/100,
IF($F44=TiltakstyperKostnadskalkyle!$B$8,($J44*TiltakstyperKostnadskalkyle!K$8)/100,
IF($F44=TiltakstyperKostnadskalkyle!$B$9,($J44*TiltakstyperKostnadskalkyle!K$9)/100,
IF($F44=TiltakstyperKostnadskalkyle!$B$10,($J44*TiltakstyperKostnadskalkyle!K$10)/100,
IF($F44=TiltakstyperKostnadskalkyle!$B$11,($J44*TiltakstyperKostnadskalkyle!K$11)/100,
IF($F44=TiltakstyperKostnadskalkyle!$B$12,($J44*TiltakstyperKostnadskalkyle!K$12)/100,
IF($F44=TiltakstyperKostnadskalkyle!$B$13,($J44*TiltakstyperKostnadskalkyle!K$13)/100,
IF($F44=TiltakstyperKostnadskalkyle!$B$14,($J44*TiltakstyperKostnadskalkyle!K$14)/100,
IF($F44=TiltakstyperKostnadskalkyle!$B$15,($J44*TiltakstyperKostnadskalkyle!K$15)/100,
"0")))))))))))</f>
        <v>543465</v>
      </c>
      <c r="S44" s="18"/>
      <c r="T44" s="18">
        <f>IF($F44=TiltakstyperKostnadskalkyle!$B$5,($J44*TiltakstyperKostnadskalkyle!M$5)/100,
IF($F44=TiltakstyperKostnadskalkyle!$B$6,($J44*TiltakstyperKostnadskalkyle!M$6)/100,
IF($F44=TiltakstyperKostnadskalkyle!$B$7,($J44*TiltakstyperKostnadskalkyle!M$7)/100,
IF($F44=TiltakstyperKostnadskalkyle!$B$8,($J44*TiltakstyperKostnadskalkyle!M$8)/100,
IF($F44=TiltakstyperKostnadskalkyle!$B$9,($J44*TiltakstyperKostnadskalkyle!M$9)/100,
IF($F44=TiltakstyperKostnadskalkyle!$B$10,($J44*TiltakstyperKostnadskalkyle!M$10)/100,
IF($F44=TiltakstyperKostnadskalkyle!$B$11,($J44*TiltakstyperKostnadskalkyle!M$11)/100,
IF($F44=TiltakstyperKostnadskalkyle!$B$12,($J44*TiltakstyperKostnadskalkyle!M$12)/100,
IF($F44=TiltakstyperKostnadskalkyle!$B$13,($J44*TiltakstyperKostnadskalkyle!M$13)/100,
IF($F44=TiltakstyperKostnadskalkyle!$B$14,($J44*TiltakstyperKostnadskalkyle!M$14)/100,
IF($F44=TiltakstyperKostnadskalkyle!$B$15,($J44*TiltakstyperKostnadskalkyle!M$15)/100,
"0")))))))))))</f>
        <v>603850</v>
      </c>
      <c r="U44" s="18"/>
      <c r="V44" s="32"/>
      <c r="W44" s="18">
        <f>IF($F44=TiltakstyperKostnadskalkyle!$B$5,($J44*TiltakstyperKostnadskalkyle!P$5)/100,
IF($F44=TiltakstyperKostnadskalkyle!$B$6,($J44*TiltakstyperKostnadskalkyle!P$6)/100,
IF($F44=TiltakstyperKostnadskalkyle!$B$7,($J44*TiltakstyperKostnadskalkyle!P$7)/100,
IF($F44=TiltakstyperKostnadskalkyle!$B$8,($J44*TiltakstyperKostnadskalkyle!P$8)/100,
IF($F44=TiltakstyperKostnadskalkyle!$B$9,($J44*TiltakstyperKostnadskalkyle!P$9)/100,
IF($F44=TiltakstyperKostnadskalkyle!$B$10,($J44*TiltakstyperKostnadskalkyle!P$10)/100,
IF($F44=TiltakstyperKostnadskalkyle!$B$11,($J44*TiltakstyperKostnadskalkyle!P$11)/100,
IF($F44=TiltakstyperKostnadskalkyle!$B$12,($J44*TiltakstyperKostnadskalkyle!P$12)/100,
IF($F44=TiltakstyperKostnadskalkyle!$B$13,($J44*TiltakstyperKostnadskalkyle!P$13)/100,
IF($F44=TiltakstyperKostnadskalkyle!$B$14,($J44*TiltakstyperKostnadskalkyle!P$14)/100,
IF($F44=TiltakstyperKostnadskalkyle!$B$15,($J44*TiltakstyperKostnadskalkyle!P$15)/100,
"0")))))))))))</f>
        <v>3019250</v>
      </c>
      <c r="Y44" s="151"/>
    </row>
    <row r="45" spans="2:26" ht="14.45" customHeight="1" x14ac:dyDescent="0.25">
      <c r="B45" s="20" t="s">
        <v>25</v>
      </c>
      <c r="C45" s="22" t="s">
        <v>44</v>
      </c>
      <c r="D45" s="22" t="s">
        <v>55</v>
      </c>
      <c r="E45" s="22" t="s">
        <v>46</v>
      </c>
      <c r="F45" s="39" t="s">
        <v>39</v>
      </c>
      <c r="G45" s="22">
        <v>2030</v>
      </c>
      <c r="H45" s="23">
        <v>497</v>
      </c>
      <c r="I45" s="27" t="s">
        <v>30</v>
      </c>
      <c r="J45" s="18">
        <f>IF(F45=TiltakstyperKostnadskalkyle!$B$5,TiltakstyperKostnadskalkyle!$R$5*Handlingsplan!H45,
IF(F45=TiltakstyperKostnadskalkyle!$B$6,TiltakstyperKostnadskalkyle!$R$6*Handlingsplan!H45,
IF(F45=TiltakstyperKostnadskalkyle!$B$7,TiltakstyperKostnadskalkyle!$R$7*Handlingsplan!H45,
IF(F45=TiltakstyperKostnadskalkyle!$B$8,TiltakstyperKostnadskalkyle!$R$8*Handlingsplan!H45,
IF(F45=TiltakstyperKostnadskalkyle!$B$9,TiltakstyperKostnadskalkyle!$R$9*Handlingsplan!H45,
IF(F45=TiltakstyperKostnadskalkyle!$B$10,TiltakstyperKostnadskalkyle!$R$10*Handlingsplan!H45,
IF(F45=TiltakstyperKostnadskalkyle!$B$11,TiltakstyperKostnadskalkyle!$R$11*Handlingsplan!H45,
IF(F45=TiltakstyperKostnadskalkyle!$B$12,TiltakstyperKostnadskalkyle!$R$12*Handlingsplan!H45,
IF(F45=TiltakstyperKostnadskalkyle!$B$13,TiltakstyperKostnadskalkyle!$R$13*Handlingsplan!H45,
IF(F45=TiltakstyperKostnadskalkyle!$B$14,TiltakstyperKostnadskalkyle!$R$14*Handlingsplan!H45,
IF(F45=TiltakstyperKostnadskalkyle!$B$15,TiltakstyperKostnadskalkyle!$R$15*Handlingsplan!H45,
0)))))))))))</f>
        <v>1988000</v>
      </c>
      <c r="K45" s="18">
        <f>IF($F45=TiltakstyperKostnadskalkyle!$B$5,($J45*TiltakstyperKostnadskalkyle!D$5)/100,
IF($F45=TiltakstyperKostnadskalkyle!$B$6,($J45*TiltakstyperKostnadskalkyle!D$6)/100,
IF($F45=TiltakstyperKostnadskalkyle!$B$7,($J45*TiltakstyperKostnadskalkyle!D$7)/100,
IF($F45=TiltakstyperKostnadskalkyle!$B$8,($J45*TiltakstyperKostnadskalkyle!D$8)/100,
IF($F45=TiltakstyperKostnadskalkyle!$B$9,($J45*TiltakstyperKostnadskalkyle!D$9)/100,
IF($F45=TiltakstyperKostnadskalkyle!$B$10,($J45*TiltakstyperKostnadskalkyle!D$10)/100,
IF($F45=TiltakstyperKostnadskalkyle!$B$11,($J45*TiltakstyperKostnadskalkyle!D$11)/100,
IF($F45=TiltakstyperKostnadskalkyle!$B$12,($J45*TiltakstyperKostnadskalkyle!D$12)/100,
IF($F45=TiltakstyperKostnadskalkyle!$B$13,($J45*TiltakstyperKostnadskalkyle!D$13)/100,
IF($F45=TiltakstyperKostnadskalkyle!$B$14,($J45*TiltakstyperKostnadskalkyle!D$14)/100,
IF($F45=TiltakstyperKostnadskalkyle!$B$15,($J45*TiltakstyperKostnadskalkyle!D$15)/100,
"0")))))))))))</f>
        <v>159040</v>
      </c>
      <c r="L45" s="18">
        <f>IF($F45=TiltakstyperKostnadskalkyle!$B$5,($J45*TiltakstyperKostnadskalkyle!E$5)/100,
IF($F45=TiltakstyperKostnadskalkyle!$B$6,($J45*TiltakstyperKostnadskalkyle!E$6)/100,
IF($F45=TiltakstyperKostnadskalkyle!$B$7,($J45*TiltakstyperKostnadskalkyle!E$7)/100,
IF($F45=TiltakstyperKostnadskalkyle!$B$8,($J45*TiltakstyperKostnadskalkyle!E$8)/100,
IF($F45=TiltakstyperKostnadskalkyle!$B$9,($J45*TiltakstyperKostnadskalkyle!E$9)/100,
IF($F45=TiltakstyperKostnadskalkyle!$B$10,($J45*TiltakstyperKostnadskalkyle!E$10)/100,
IF($F45=TiltakstyperKostnadskalkyle!$B$11,($J45*TiltakstyperKostnadskalkyle!E$11)/100,
IF($F45=TiltakstyperKostnadskalkyle!$B$12,($J45*TiltakstyperKostnadskalkyle!E$12)/100,
IF($F45=TiltakstyperKostnadskalkyle!$B$13,($J45*TiltakstyperKostnadskalkyle!E$13)/100,
IF($F45=TiltakstyperKostnadskalkyle!$B$14,($J45*TiltakstyperKostnadskalkyle!E$14)/100,
IF($F45=TiltakstyperKostnadskalkyle!$B$15,($J45*TiltakstyperKostnadskalkyle!E$15)/100,
"0")))))))))))</f>
        <v>159040</v>
      </c>
      <c r="M45" s="18">
        <f>IF($F45=TiltakstyperKostnadskalkyle!$B$5,($J45*TiltakstyperKostnadskalkyle!F$5)/100,
IF($F45=TiltakstyperKostnadskalkyle!$B$6,($J45*TiltakstyperKostnadskalkyle!F$6)/100,
IF($F45=TiltakstyperKostnadskalkyle!$B$7,($J45*TiltakstyperKostnadskalkyle!F$7)/100,
IF($F45=TiltakstyperKostnadskalkyle!$B$8,($J45*TiltakstyperKostnadskalkyle!F$8)/100,
IF($F45=TiltakstyperKostnadskalkyle!$B$9,($J45*TiltakstyperKostnadskalkyle!F$9)/100,
IF($F45=TiltakstyperKostnadskalkyle!$B$10,($J45*TiltakstyperKostnadskalkyle!F$10)/100,
IF($F45=TiltakstyperKostnadskalkyle!$B$11,($J45*TiltakstyperKostnadskalkyle!F$11)/100,
IF($F45=TiltakstyperKostnadskalkyle!$B$12,($J45*TiltakstyperKostnadskalkyle!F$12)/100,
IF($F45=TiltakstyperKostnadskalkyle!$B$13,($J45*TiltakstyperKostnadskalkyle!F$13)/100,
IF($F45=TiltakstyperKostnadskalkyle!$B$14,($J45*TiltakstyperKostnadskalkyle!F$14)/100,
IF($F45=TiltakstyperKostnadskalkyle!$B$15,($J45*TiltakstyperKostnadskalkyle!F$15)/100,
"0")))))))))))</f>
        <v>834960</v>
      </c>
      <c r="N45" s="18">
        <f>IF($F45=TiltakstyperKostnadskalkyle!$B$5,($J45*TiltakstyperKostnadskalkyle!G$5)/100,
IF($F45=TiltakstyperKostnadskalkyle!$B$6,($J45*TiltakstyperKostnadskalkyle!G$6)/100,
IF($F45=TiltakstyperKostnadskalkyle!$B$7,($J45*TiltakstyperKostnadskalkyle!G$7)/100,
IF($F45=TiltakstyperKostnadskalkyle!$B$8,($J45*TiltakstyperKostnadskalkyle!G$8)/100,
IF($F45=TiltakstyperKostnadskalkyle!$B$9,($J45*TiltakstyperKostnadskalkyle!G$9)/100,
IF($F45=TiltakstyperKostnadskalkyle!$B$10,($J45*TiltakstyperKostnadskalkyle!G$10)/100,
IF($F45=TiltakstyperKostnadskalkyle!$B$11,($J45*TiltakstyperKostnadskalkyle!G$11)/100,
IF($F45=TiltakstyperKostnadskalkyle!$B$12,($J45*TiltakstyperKostnadskalkyle!G$12)/100,
IF($F45=TiltakstyperKostnadskalkyle!$B$13,($J45*TiltakstyperKostnadskalkyle!G$13)/100,
IF($F45=TiltakstyperKostnadskalkyle!$B$14,($J45*TiltakstyperKostnadskalkyle!G$14)/100,
IF($F45=TiltakstyperKostnadskalkyle!$B$15,($J45*TiltakstyperKostnadskalkyle!G$15)/100,
"0")))))))))))</f>
        <v>417480</v>
      </c>
      <c r="O45" s="18">
        <f>IF($F45=TiltakstyperKostnadskalkyle!$B$5,($J45*TiltakstyperKostnadskalkyle!H$5)/100,
IF($F45=TiltakstyperKostnadskalkyle!$B$6,($J45*TiltakstyperKostnadskalkyle!H$6)/100,
IF($F45=TiltakstyperKostnadskalkyle!$B$7,($J45*TiltakstyperKostnadskalkyle!H$7)/100,
IF($F45=TiltakstyperKostnadskalkyle!$B$8,($J45*TiltakstyperKostnadskalkyle!H$8)/100,
IF($F45=TiltakstyperKostnadskalkyle!$B$9,($J45*TiltakstyperKostnadskalkyle!H$9)/100,
IF($F45=TiltakstyperKostnadskalkyle!$B$10,($J45*TiltakstyperKostnadskalkyle!H$10)/100,
IF($F45=TiltakstyperKostnadskalkyle!$B$11,($J45*TiltakstyperKostnadskalkyle!H$11)/100,
IF($F45=TiltakstyperKostnadskalkyle!$B$12,($J45*TiltakstyperKostnadskalkyle!H$12)/100,
IF($F45=TiltakstyperKostnadskalkyle!$B$13,($J45*TiltakstyperKostnadskalkyle!H$13)/100,
IF($F45=TiltakstyperKostnadskalkyle!$B$14,($J45*TiltakstyperKostnadskalkyle!H$14)/100,
IF($F45=TiltakstyperKostnadskalkyle!$B$15,($J45*TiltakstyperKostnadskalkyle!H$15)/100,
"0")))))))))))</f>
        <v>159040</v>
      </c>
      <c r="P45" s="18">
        <f>IF($F45=TiltakstyperKostnadskalkyle!$B$5,($J45*TiltakstyperKostnadskalkyle!I$5)/100,
IF($F45=TiltakstyperKostnadskalkyle!$B$6,($J45*TiltakstyperKostnadskalkyle!I$6)/100,
IF($F45=TiltakstyperKostnadskalkyle!$B$7,($J45*TiltakstyperKostnadskalkyle!I$7)/100,
IF($F45=TiltakstyperKostnadskalkyle!$B$8,($J45*TiltakstyperKostnadskalkyle!I$8)/100,
IF($F45=TiltakstyperKostnadskalkyle!$B$9,($J45*TiltakstyperKostnadskalkyle!I$9)/100,
IF($F45=TiltakstyperKostnadskalkyle!$B$10,($J45*TiltakstyperKostnadskalkyle!I$10)/100,
IF($F45=TiltakstyperKostnadskalkyle!$B$11,($J45*TiltakstyperKostnadskalkyle!I$11)/100,
IF($F45=TiltakstyperKostnadskalkyle!$B$12,($J45*TiltakstyperKostnadskalkyle!I$12)/100,
IF($F45=TiltakstyperKostnadskalkyle!$B$13,($J45*TiltakstyperKostnadskalkyle!I$13)/100,
IF($F45=TiltakstyperKostnadskalkyle!$B$14,($J45*TiltakstyperKostnadskalkyle!I$14)/100,
IF($F45=TiltakstyperKostnadskalkyle!$B$15,($J45*TiltakstyperKostnadskalkyle!I$15)/100,
"0")))))))))))</f>
        <v>99400</v>
      </c>
      <c r="Q45" s="18">
        <f t="shared" si="2"/>
        <v>19880</v>
      </c>
      <c r="R45" s="18">
        <f>IF($F45=TiltakstyperKostnadskalkyle!$B$5,($J45*TiltakstyperKostnadskalkyle!K$5)/100,
IF($F45=TiltakstyperKostnadskalkyle!$B$6,($J45*TiltakstyperKostnadskalkyle!K$6)/100,
IF($F45=TiltakstyperKostnadskalkyle!$B$7,($J45*TiltakstyperKostnadskalkyle!K$7)/100,
IF($F45=TiltakstyperKostnadskalkyle!$B$8,($J45*TiltakstyperKostnadskalkyle!K$8)/100,
IF($F45=TiltakstyperKostnadskalkyle!$B$9,($J45*TiltakstyperKostnadskalkyle!K$9)/100,
IF($F45=TiltakstyperKostnadskalkyle!$B$10,($J45*TiltakstyperKostnadskalkyle!K$10)/100,
IF($F45=TiltakstyperKostnadskalkyle!$B$11,($J45*TiltakstyperKostnadskalkyle!K$11)/100,
IF($F45=TiltakstyperKostnadskalkyle!$B$12,($J45*TiltakstyperKostnadskalkyle!K$12)/100,
IF($F45=TiltakstyperKostnadskalkyle!$B$13,($J45*TiltakstyperKostnadskalkyle!K$13)/100,
IF($F45=TiltakstyperKostnadskalkyle!$B$14,($J45*TiltakstyperKostnadskalkyle!K$14)/100,
IF($F45=TiltakstyperKostnadskalkyle!$B$15,($J45*TiltakstyperKostnadskalkyle!K$15)/100,
"0")))))))))))</f>
        <v>159040</v>
      </c>
      <c r="S45" s="18"/>
      <c r="T45" s="18">
        <f>IF($F45=TiltakstyperKostnadskalkyle!$B$5,($J45*TiltakstyperKostnadskalkyle!M$5)/100,
IF($F45=TiltakstyperKostnadskalkyle!$B$6,($J45*TiltakstyperKostnadskalkyle!M$6)/100,
IF($F45=TiltakstyperKostnadskalkyle!$B$7,($J45*TiltakstyperKostnadskalkyle!M$7)/100,
IF($F45=TiltakstyperKostnadskalkyle!$B$8,($J45*TiltakstyperKostnadskalkyle!M$8)/100,
IF($F45=TiltakstyperKostnadskalkyle!$B$9,($J45*TiltakstyperKostnadskalkyle!M$9)/100,
IF($F45=TiltakstyperKostnadskalkyle!$B$10,($J45*TiltakstyperKostnadskalkyle!M$10)/100,
IF($F45=TiltakstyperKostnadskalkyle!$B$11,($J45*TiltakstyperKostnadskalkyle!M$11)/100,
IF($F45=TiltakstyperKostnadskalkyle!$B$12,($J45*TiltakstyperKostnadskalkyle!M$12)/100,
IF($F45=TiltakstyperKostnadskalkyle!$B$13,($J45*TiltakstyperKostnadskalkyle!M$13)/100,
IF($F45=TiltakstyperKostnadskalkyle!$B$14,($J45*TiltakstyperKostnadskalkyle!M$14)/100,
IF($F45=TiltakstyperKostnadskalkyle!$B$15,($J45*TiltakstyperKostnadskalkyle!M$15)/100,
"0")))))))))))</f>
        <v>0</v>
      </c>
      <c r="U45" s="18"/>
      <c r="V45" s="32"/>
      <c r="W45" s="18">
        <f>IF($F45=TiltakstyperKostnadskalkyle!$B$5,($J45*TiltakstyperKostnadskalkyle!P$5)/100,
IF($F45=TiltakstyperKostnadskalkyle!$B$6,($J45*TiltakstyperKostnadskalkyle!P$6)/100,
IF($F45=TiltakstyperKostnadskalkyle!$B$7,($J45*TiltakstyperKostnadskalkyle!P$7)/100,
IF($F45=TiltakstyperKostnadskalkyle!$B$8,($J45*TiltakstyperKostnadskalkyle!P$8)/100,
IF($F45=TiltakstyperKostnadskalkyle!$B$9,($J45*TiltakstyperKostnadskalkyle!P$9)/100,
IF($F45=TiltakstyperKostnadskalkyle!$B$10,($J45*TiltakstyperKostnadskalkyle!P$10)/100,
IF($F45=TiltakstyperKostnadskalkyle!$B$11,($J45*TiltakstyperKostnadskalkyle!P$11)/100,
IF($F45=TiltakstyperKostnadskalkyle!$B$12,($J45*TiltakstyperKostnadskalkyle!P$12)/100,
IF($F45=TiltakstyperKostnadskalkyle!$B$13,($J45*TiltakstyperKostnadskalkyle!P$13)/100,
IF($F45=TiltakstyperKostnadskalkyle!$B$14,($J45*TiltakstyperKostnadskalkyle!P$14)/100,
IF($F45=TiltakstyperKostnadskalkyle!$B$15,($J45*TiltakstyperKostnadskalkyle!P$15)/100,
"0")))))))))))</f>
        <v>0</v>
      </c>
      <c r="Y45" s="151"/>
    </row>
    <row r="46" spans="2:26" ht="14.45" customHeight="1" x14ac:dyDescent="0.25">
      <c r="B46" s="20" t="s">
        <v>25</v>
      </c>
      <c r="C46" s="22" t="s">
        <v>44</v>
      </c>
      <c r="D46" s="22" t="s">
        <v>55</v>
      </c>
      <c r="E46" s="22" t="s">
        <v>47</v>
      </c>
      <c r="F46" s="39" t="s">
        <v>39</v>
      </c>
      <c r="G46" s="22">
        <v>2030</v>
      </c>
      <c r="H46" s="23">
        <v>440</v>
      </c>
      <c r="I46" s="27" t="s">
        <v>30</v>
      </c>
      <c r="J46" s="18">
        <f>IF(F46=TiltakstyperKostnadskalkyle!$B$5,TiltakstyperKostnadskalkyle!$R$5*Handlingsplan!H46,
IF(F46=TiltakstyperKostnadskalkyle!$B$6,TiltakstyperKostnadskalkyle!$R$6*Handlingsplan!H46,
IF(F46=TiltakstyperKostnadskalkyle!$B$7,TiltakstyperKostnadskalkyle!$R$7*Handlingsplan!H46,
IF(F46=TiltakstyperKostnadskalkyle!$B$8,TiltakstyperKostnadskalkyle!$R$8*Handlingsplan!H46,
IF(F46=TiltakstyperKostnadskalkyle!$B$9,TiltakstyperKostnadskalkyle!$R$9*Handlingsplan!H46,
IF(F46=TiltakstyperKostnadskalkyle!$B$10,TiltakstyperKostnadskalkyle!$R$10*Handlingsplan!H46,
IF(F46=TiltakstyperKostnadskalkyle!$B$11,TiltakstyperKostnadskalkyle!$R$11*Handlingsplan!H46,
IF(F46=TiltakstyperKostnadskalkyle!$B$12,TiltakstyperKostnadskalkyle!$R$12*Handlingsplan!H46,
IF(F46=TiltakstyperKostnadskalkyle!$B$13,TiltakstyperKostnadskalkyle!$R$13*Handlingsplan!H46,
IF(F46=TiltakstyperKostnadskalkyle!$B$14,TiltakstyperKostnadskalkyle!$R$14*Handlingsplan!H46,
IF(F46=TiltakstyperKostnadskalkyle!$B$15,TiltakstyperKostnadskalkyle!$R$15*Handlingsplan!H46,
0)))))))))))</f>
        <v>1760000</v>
      </c>
      <c r="K46" s="18">
        <f>IF($F46=TiltakstyperKostnadskalkyle!$B$5,($J46*TiltakstyperKostnadskalkyle!D$5)/100,
IF($F46=TiltakstyperKostnadskalkyle!$B$6,($J46*TiltakstyperKostnadskalkyle!D$6)/100,
IF($F46=TiltakstyperKostnadskalkyle!$B$7,($J46*TiltakstyperKostnadskalkyle!D$7)/100,
IF($F46=TiltakstyperKostnadskalkyle!$B$8,($J46*TiltakstyperKostnadskalkyle!D$8)/100,
IF($F46=TiltakstyperKostnadskalkyle!$B$9,($J46*TiltakstyperKostnadskalkyle!D$9)/100,
IF($F46=TiltakstyperKostnadskalkyle!$B$10,($J46*TiltakstyperKostnadskalkyle!D$10)/100,
IF($F46=TiltakstyperKostnadskalkyle!$B$11,($J46*TiltakstyperKostnadskalkyle!D$11)/100,
IF($F46=TiltakstyperKostnadskalkyle!$B$12,($J46*TiltakstyperKostnadskalkyle!D$12)/100,
IF($F46=TiltakstyperKostnadskalkyle!$B$13,($J46*TiltakstyperKostnadskalkyle!D$13)/100,
IF($F46=TiltakstyperKostnadskalkyle!$B$14,($J46*TiltakstyperKostnadskalkyle!D$14)/100,
IF($F46=TiltakstyperKostnadskalkyle!$B$15,($J46*TiltakstyperKostnadskalkyle!D$15)/100,
"0")))))))))))</f>
        <v>140800</v>
      </c>
      <c r="L46" s="18">
        <f>IF($F46=TiltakstyperKostnadskalkyle!$B$5,($J46*TiltakstyperKostnadskalkyle!E$5)/100,
IF($F46=TiltakstyperKostnadskalkyle!$B$6,($J46*TiltakstyperKostnadskalkyle!E$6)/100,
IF($F46=TiltakstyperKostnadskalkyle!$B$7,($J46*TiltakstyperKostnadskalkyle!E$7)/100,
IF($F46=TiltakstyperKostnadskalkyle!$B$8,($J46*TiltakstyperKostnadskalkyle!E$8)/100,
IF($F46=TiltakstyperKostnadskalkyle!$B$9,($J46*TiltakstyperKostnadskalkyle!E$9)/100,
IF($F46=TiltakstyperKostnadskalkyle!$B$10,($J46*TiltakstyperKostnadskalkyle!E$10)/100,
IF($F46=TiltakstyperKostnadskalkyle!$B$11,($J46*TiltakstyperKostnadskalkyle!E$11)/100,
IF($F46=TiltakstyperKostnadskalkyle!$B$12,($J46*TiltakstyperKostnadskalkyle!E$12)/100,
IF($F46=TiltakstyperKostnadskalkyle!$B$13,($J46*TiltakstyperKostnadskalkyle!E$13)/100,
IF($F46=TiltakstyperKostnadskalkyle!$B$14,($J46*TiltakstyperKostnadskalkyle!E$14)/100,
IF($F46=TiltakstyperKostnadskalkyle!$B$15,($J46*TiltakstyperKostnadskalkyle!E$15)/100,
"0")))))))))))</f>
        <v>140800</v>
      </c>
      <c r="M46" s="18">
        <f>IF($F46=TiltakstyperKostnadskalkyle!$B$5,($J46*TiltakstyperKostnadskalkyle!F$5)/100,
IF($F46=TiltakstyperKostnadskalkyle!$B$6,($J46*TiltakstyperKostnadskalkyle!F$6)/100,
IF($F46=TiltakstyperKostnadskalkyle!$B$7,($J46*TiltakstyperKostnadskalkyle!F$7)/100,
IF($F46=TiltakstyperKostnadskalkyle!$B$8,($J46*TiltakstyperKostnadskalkyle!F$8)/100,
IF($F46=TiltakstyperKostnadskalkyle!$B$9,($J46*TiltakstyperKostnadskalkyle!F$9)/100,
IF($F46=TiltakstyperKostnadskalkyle!$B$10,($J46*TiltakstyperKostnadskalkyle!F$10)/100,
IF($F46=TiltakstyperKostnadskalkyle!$B$11,($J46*TiltakstyperKostnadskalkyle!F$11)/100,
IF($F46=TiltakstyperKostnadskalkyle!$B$12,($J46*TiltakstyperKostnadskalkyle!F$12)/100,
IF($F46=TiltakstyperKostnadskalkyle!$B$13,($J46*TiltakstyperKostnadskalkyle!F$13)/100,
IF($F46=TiltakstyperKostnadskalkyle!$B$14,($J46*TiltakstyperKostnadskalkyle!F$14)/100,
IF($F46=TiltakstyperKostnadskalkyle!$B$15,($J46*TiltakstyperKostnadskalkyle!F$15)/100,
"0")))))))))))</f>
        <v>739200</v>
      </c>
      <c r="N46" s="18">
        <f>IF($F46=TiltakstyperKostnadskalkyle!$B$5,($J46*TiltakstyperKostnadskalkyle!G$5)/100,
IF($F46=TiltakstyperKostnadskalkyle!$B$6,($J46*TiltakstyperKostnadskalkyle!G$6)/100,
IF($F46=TiltakstyperKostnadskalkyle!$B$7,($J46*TiltakstyperKostnadskalkyle!G$7)/100,
IF($F46=TiltakstyperKostnadskalkyle!$B$8,($J46*TiltakstyperKostnadskalkyle!G$8)/100,
IF($F46=TiltakstyperKostnadskalkyle!$B$9,($J46*TiltakstyperKostnadskalkyle!G$9)/100,
IF($F46=TiltakstyperKostnadskalkyle!$B$10,($J46*TiltakstyperKostnadskalkyle!G$10)/100,
IF($F46=TiltakstyperKostnadskalkyle!$B$11,($J46*TiltakstyperKostnadskalkyle!G$11)/100,
IF($F46=TiltakstyperKostnadskalkyle!$B$12,($J46*TiltakstyperKostnadskalkyle!G$12)/100,
IF($F46=TiltakstyperKostnadskalkyle!$B$13,($J46*TiltakstyperKostnadskalkyle!G$13)/100,
IF($F46=TiltakstyperKostnadskalkyle!$B$14,($J46*TiltakstyperKostnadskalkyle!G$14)/100,
IF($F46=TiltakstyperKostnadskalkyle!$B$15,($J46*TiltakstyperKostnadskalkyle!G$15)/100,
"0")))))))))))</f>
        <v>369600</v>
      </c>
      <c r="O46" s="18">
        <f>IF($F46=TiltakstyperKostnadskalkyle!$B$5,($J46*TiltakstyperKostnadskalkyle!H$5)/100,
IF($F46=TiltakstyperKostnadskalkyle!$B$6,($J46*TiltakstyperKostnadskalkyle!H$6)/100,
IF($F46=TiltakstyperKostnadskalkyle!$B$7,($J46*TiltakstyperKostnadskalkyle!H$7)/100,
IF($F46=TiltakstyperKostnadskalkyle!$B$8,($J46*TiltakstyperKostnadskalkyle!H$8)/100,
IF($F46=TiltakstyperKostnadskalkyle!$B$9,($J46*TiltakstyperKostnadskalkyle!H$9)/100,
IF($F46=TiltakstyperKostnadskalkyle!$B$10,($J46*TiltakstyperKostnadskalkyle!H$10)/100,
IF($F46=TiltakstyperKostnadskalkyle!$B$11,($J46*TiltakstyperKostnadskalkyle!H$11)/100,
IF($F46=TiltakstyperKostnadskalkyle!$B$12,($J46*TiltakstyperKostnadskalkyle!H$12)/100,
IF($F46=TiltakstyperKostnadskalkyle!$B$13,($J46*TiltakstyperKostnadskalkyle!H$13)/100,
IF($F46=TiltakstyperKostnadskalkyle!$B$14,($J46*TiltakstyperKostnadskalkyle!H$14)/100,
IF($F46=TiltakstyperKostnadskalkyle!$B$15,($J46*TiltakstyperKostnadskalkyle!H$15)/100,
"0")))))))))))</f>
        <v>140800</v>
      </c>
      <c r="P46" s="18">
        <f>IF($F46=TiltakstyperKostnadskalkyle!$B$5,($J46*TiltakstyperKostnadskalkyle!I$5)/100,
IF($F46=TiltakstyperKostnadskalkyle!$B$6,($J46*TiltakstyperKostnadskalkyle!I$6)/100,
IF($F46=TiltakstyperKostnadskalkyle!$B$7,($J46*TiltakstyperKostnadskalkyle!I$7)/100,
IF($F46=TiltakstyperKostnadskalkyle!$B$8,($J46*TiltakstyperKostnadskalkyle!I$8)/100,
IF($F46=TiltakstyperKostnadskalkyle!$B$9,($J46*TiltakstyperKostnadskalkyle!I$9)/100,
IF($F46=TiltakstyperKostnadskalkyle!$B$10,($J46*TiltakstyperKostnadskalkyle!I$10)/100,
IF($F46=TiltakstyperKostnadskalkyle!$B$11,($J46*TiltakstyperKostnadskalkyle!I$11)/100,
IF($F46=TiltakstyperKostnadskalkyle!$B$12,($J46*TiltakstyperKostnadskalkyle!I$12)/100,
IF($F46=TiltakstyperKostnadskalkyle!$B$13,($J46*TiltakstyperKostnadskalkyle!I$13)/100,
IF($F46=TiltakstyperKostnadskalkyle!$B$14,($J46*TiltakstyperKostnadskalkyle!I$14)/100,
IF($F46=TiltakstyperKostnadskalkyle!$B$15,($J46*TiltakstyperKostnadskalkyle!I$15)/100,
"0")))))))))))</f>
        <v>88000</v>
      </c>
      <c r="Q46" s="18">
        <f t="shared" si="2"/>
        <v>17600</v>
      </c>
      <c r="R46" s="18">
        <f>IF($F46=TiltakstyperKostnadskalkyle!$B$5,($J46*TiltakstyperKostnadskalkyle!K$5)/100,
IF($F46=TiltakstyperKostnadskalkyle!$B$6,($J46*TiltakstyperKostnadskalkyle!K$6)/100,
IF($F46=TiltakstyperKostnadskalkyle!$B$7,($J46*TiltakstyperKostnadskalkyle!K$7)/100,
IF($F46=TiltakstyperKostnadskalkyle!$B$8,($J46*TiltakstyperKostnadskalkyle!K$8)/100,
IF($F46=TiltakstyperKostnadskalkyle!$B$9,($J46*TiltakstyperKostnadskalkyle!K$9)/100,
IF($F46=TiltakstyperKostnadskalkyle!$B$10,($J46*TiltakstyperKostnadskalkyle!K$10)/100,
IF($F46=TiltakstyperKostnadskalkyle!$B$11,($J46*TiltakstyperKostnadskalkyle!K$11)/100,
IF($F46=TiltakstyperKostnadskalkyle!$B$12,($J46*TiltakstyperKostnadskalkyle!K$12)/100,
IF($F46=TiltakstyperKostnadskalkyle!$B$13,($J46*TiltakstyperKostnadskalkyle!K$13)/100,
IF($F46=TiltakstyperKostnadskalkyle!$B$14,($J46*TiltakstyperKostnadskalkyle!K$14)/100,
IF($F46=TiltakstyperKostnadskalkyle!$B$15,($J46*TiltakstyperKostnadskalkyle!K$15)/100,
"0")))))))))))</f>
        <v>140800</v>
      </c>
      <c r="S46" s="18"/>
      <c r="T46" s="18">
        <f>IF($F46=TiltakstyperKostnadskalkyle!$B$5,($J46*TiltakstyperKostnadskalkyle!M$5)/100,
IF($F46=TiltakstyperKostnadskalkyle!$B$6,($J46*TiltakstyperKostnadskalkyle!M$6)/100,
IF($F46=TiltakstyperKostnadskalkyle!$B$7,($J46*TiltakstyperKostnadskalkyle!M$7)/100,
IF($F46=TiltakstyperKostnadskalkyle!$B$8,($J46*TiltakstyperKostnadskalkyle!M$8)/100,
IF($F46=TiltakstyperKostnadskalkyle!$B$9,($J46*TiltakstyperKostnadskalkyle!M$9)/100,
IF($F46=TiltakstyperKostnadskalkyle!$B$10,($J46*TiltakstyperKostnadskalkyle!M$10)/100,
IF($F46=TiltakstyperKostnadskalkyle!$B$11,($J46*TiltakstyperKostnadskalkyle!M$11)/100,
IF($F46=TiltakstyperKostnadskalkyle!$B$12,($J46*TiltakstyperKostnadskalkyle!M$12)/100,
IF($F46=TiltakstyperKostnadskalkyle!$B$13,($J46*TiltakstyperKostnadskalkyle!M$13)/100,
IF($F46=TiltakstyperKostnadskalkyle!$B$14,($J46*TiltakstyperKostnadskalkyle!M$14)/100,
IF($F46=TiltakstyperKostnadskalkyle!$B$15,($J46*TiltakstyperKostnadskalkyle!M$15)/100,
"0")))))))))))</f>
        <v>0</v>
      </c>
      <c r="U46" s="18"/>
      <c r="V46" s="32"/>
      <c r="W46" s="18">
        <f>IF($F46=TiltakstyperKostnadskalkyle!$B$5,($J46*TiltakstyperKostnadskalkyle!P$5)/100,
IF($F46=TiltakstyperKostnadskalkyle!$B$6,($J46*TiltakstyperKostnadskalkyle!P$6)/100,
IF($F46=TiltakstyperKostnadskalkyle!$B$7,($J46*TiltakstyperKostnadskalkyle!P$7)/100,
IF($F46=TiltakstyperKostnadskalkyle!$B$8,($J46*TiltakstyperKostnadskalkyle!P$8)/100,
IF($F46=TiltakstyperKostnadskalkyle!$B$9,($J46*TiltakstyperKostnadskalkyle!P$9)/100,
IF($F46=TiltakstyperKostnadskalkyle!$B$10,($J46*TiltakstyperKostnadskalkyle!P$10)/100,
IF($F46=TiltakstyperKostnadskalkyle!$B$11,($J46*TiltakstyperKostnadskalkyle!P$11)/100,
IF($F46=TiltakstyperKostnadskalkyle!$B$12,($J46*TiltakstyperKostnadskalkyle!P$12)/100,
IF($F46=TiltakstyperKostnadskalkyle!$B$13,($J46*TiltakstyperKostnadskalkyle!P$13)/100,
IF($F46=TiltakstyperKostnadskalkyle!$B$14,($J46*TiltakstyperKostnadskalkyle!P$14)/100,
IF($F46=TiltakstyperKostnadskalkyle!$B$15,($J46*TiltakstyperKostnadskalkyle!P$15)/100,
"0")))))))))))</f>
        <v>0</v>
      </c>
      <c r="Y46" s="151"/>
    </row>
    <row r="47" spans="2:26" ht="14.45" customHeight="1" x14ac:dyDescent="0.25">
      <c r="B47" s="20" t="s">
        <v>25</v>
      </c>
      <c r="C47" s="22" t="s">
        <v>44</v>
      </c>
      <c r="D47" s="22" t="s">
        <v>55</v>
      </c>
      <c r="E47" s="22" t="s">
        <v>49</v>
      </c>
      <c r="F47" s="39" t="s">
        <v>39</v>
      </c>
      <c r="G47" s="22">
        <v>2030</v>
      </c>
      <c r="H47" s="23">
        <v>382</v>
      </c>
      <c r="I47" s="27" t="s">
        <v>30</v>
      </c>
      <c r="J47" s="18">
        <f>IF(F47=TiltakstyperKostnadskalkyle!$B$5,TiltakstyperKostnadskalkyle!$R$5*Handlingsplan!H47,
IF(F47=TiltakstyperKostnadskalkyle!$B$6,TiltakstyperKostnadskalkyle!$R$6*Handlingsplan!H47,
IF(F47=TiltakstyperKostnadskalkyle!$B$7,TiltakstyperKostnadskalkyle!$R$7*Handlingsplan!H47,
IF(F47=TiltakstyperKostnadskalkyle!$B$8,TiltakstyperKostnadskalkyle!$R$8*Handlingsplan!H47,
IF(F47=TiltakstyperKostnadskalkyle!$B$9,TiltakstyperKostnadskalkyle!$R$9*Handlingsplan!H47,
IF(F47=TiltakstyperKostnadskalkyle!$B$10,TiltakstyperKostnadskalkyle!$R$10*Handlingsplan!H47,
IF(F47=TiltakstyperKostnadskalkyle!$B$11,TiltakstyperKostnadskalkyle!$R$11*Handlingsplan!H47,
IF(F47=TiltakstyperKostnadskalkyle!$B$12,TiltakstyperKostnadskalkyle!$R$12*Handlingsplan!H47,
IF(F47=TiltakstyperKostnadskalkyle!$B$13,TiltakstyperKostnadskalkyle!$R$13*Handlingsplan!H47,
IF(F47=TiltakstyperKostnadskalkyle!$B$14,TiltakstyperKostnadskalkyle!$R$14*Handlingsplan!H47,
IF(F47=TiltakstyperKostnadskalkyle!$B$15,TiltakstyperKostnadskalkyle!$R$15*Handlingsplan!H47,
0)))))))))))</f>
        <v>1528000</v>
      </c>
      <c r="K47" s="18">
        <f>IF($F47=TiltakstyperKostnadskalkyle!$B$5,($J47*TiltakstyperKostnadskalkyle!D$5)/100,
IF($F47=TiltakstyperKostnadskalkyle!$B$6,($J47*TiltakstyperKostnadskalkyle!D$6)/100,
IF($F47=TiltakstyperKostnadskalkyle!$B$7,($J47*TiltakstyperKostnadskalkyle!D$7)/100,
IF($F47=TiltakstyperKostnadskalkyle!$B$8,($J47*TiltakstyperKostnadskalkyle!D$8)/100,
IF($F47=TiltakstyperKostnadskalkyle!$B$9,($J47*TiltakstyperKostnadskalkyle!D$9)/100,
IF($F47=TiltakstyperKostnadskalkyle!$B$10,($J47*TiltakstyperKostnadskalkyle!D$10)/100,
IF($F47=TiltakstyperKostnadskalkyle!$B$11,($J47*TiltakstyperKostnadskalkyle!D$11)/100,
IF($F47=TiltakstyperKostnadskalkyle!$B$12,($J47*TiltakstyperKostnadskalkyle!D$12)/100,
IF($F47=TiltakstyperKostnadskalkyle!$B$13,($J47*TiltakstyperKostnadskalkyle!D$13)/100,
IF($F47=TiltakstyperKostnadskalkyle!$B$14,($J47*TiltakstyperKostnadskalkyle!D$14)/100,
IF($F47=TiltakstyperKostnadskalkyle!$B$15,($J47*TiltakstyperKostnadskalkyle!D$15)/100,
"0")))))))))))</f>
        <v>122240</v>
      </c>
      <c r="L47" s="18">
        <f>IF($F47=TiltakstyperKostnadskalkyle!$B$5,($J47*TiltakstyperKostnadskalkyle!E$5)/100,
IF($F47=TiltakstyperKostnadskalkyle!$B$6,($J47*TiltakstyperKostnadskalkyle!E$6)/100,
IF($F47=TiltakstyperKostnadskalkyle!$B$7,($J47*TiltakstyperKostnadskalkyle!E$7)/100,
IF($F47=TiltakstyperKostnadskalkyle!$B$8,($J47*TiltakstyperKostnadskalkyle!E$8)/100,
IF($F47=TiltakstyperKostnadskalkyle!$B$9,($J47*TiltakstyperKostnadskalkyle!E$9)/100,
IF($F47=TiltakstyperKostnadskalkyle!$B$10,($J47*TiltakstyperKostnadskalkyle!E$10)/100,
IF($F47=TiltakstyperKostnadskalkyle!$B$11,($J47*TiltakstyperKostnadskalkyle!E$11)/100,
IF($F47=TiltakstyperKostnadskalkyle!$B$12,($J47*TiltakstyperKostnadskalkyle!E$12)/100,
IF($F47=TiltakstyperKostnadskalkyle!$B$13,($J47*TiltakstyperKostnadskalkyle!E$13)/100,
IF($F47=TiltakstyperKostnadskalkyle!$B$14,($J47*TiltakstyperKostnadskalkyle!E$14)/100,
IF($F47=TiltakstyperKostnadskalkyle!$B$15,($J47*TiltakstyperKostnadskalkyle!E$15)/100,
"0")))))))))))</f>
        <v>122240</v>
      </c>
      <c r="M47" s="18">
        <f>IF($F47=TiltakstyperKostnadskalkyle!$B$5,($J47*TiltakstyperKostnadskalkyle!F$5)/100,
IF($F47=TiltakstyperKostnadskalkyle!$B$6,($J47*TiltakstyperKostnadskalkyle!F$6)/100,
IF($F47=TiltakstyperKostnadskalkyle!$B$7,($J47*TiltakstyperKostnadskalkyle!F$7)/100,
IF($F47=TiltakstyperKostnadskalkyle!$B$8,($J47*TiltakstyperKostnadskalkyle!F$8)/100,
IF($F47=TiltakstyperKostnadskalkyle!$B$9,($J47*TiltakstyperKostnadskalkyle!F$9)/100,
IF($F47=TiltakstyperKostnadskalkyle!$B$10,($J47*TiltakstyperKostnadskalkyle!F$10)/100,
IF($F47=TiltakstyperKostnadskalkyle!$B$11,($J47*TiltakstyperKostnadskalkyle!F$11)/100,
IF($F47=TiltakstyperKostnadskalkyle!$B$12,($J47*TiltakstyperKostnadskalkyle!F$12)/100,
IF($F47=TiltakstyperKostnadskalkyle!$B$13,($J47*TiltakstyperKostnadskalkyle!F$13)/100,
IF($F47=TiltakstyperKostnadskalkyle!$B$14,($J47*TiltakstyperKostnadskalkyle!F$14)/100,
IF($F47=TiltakstyperKostnadskalkyle!$B$15,($J47*TiltakstyperKostnadskalkyle!F$15)/100,
"0")))))))))))</f>
        <v>641760</v>
      </c>
      <c r="N47" s="18">
        <f>IF($F47=TiltakstyperKostnadskalkyle!$B$5,($J47*TiltakstyperKostnadskalkyle!G$5)/100,
IF($F47=TiltakstyperKostnadskalkyle!$B$6,($J47*TiltakstyperKostnadskalkyle!G$6)/100,
IF($F47=TiltakstyperKostnadskalkyle!$B$7,($J47*TiltakstyperKostnadskalkyle!G$7)/100,
IF($F47=TiltakstyperKostnadskalkyle!$B$8,($J47*TiltakstyperKostnadskalkyle!G$8)/100,
IF($F47=TiltakstyperKostnadskalkyle!$B$9,($J47*TiltakstyperKostnadskalkyle!G$9)/100,
IF($F47=TiltakstyperKostnadskalkyle!$B$10,($J47*TiltakstyperKostnadskalkyle!G$10)/100,
IF($F47=TiltakstyperKostnadskalkyle!$B$11,($J47*TiltakstyperKostnadskalkyle!G$11)/100,
IF($F47=TiltakstyperKostnadskalkyle!$B$12,($J47*TiltakstyperKostnadskalkyle!G$12)/100,
IF($F47=TiltakstyperKostnadskalkyle!$B$13,($J47*TiltakstyperKostnadskalkyle!G$13)/100,
IF($F47=TiltakstyperKostnadskalkyle!$B$14,($J47*TiltakstyperKostnadskalkyle!G$14)/100,
IF($F47=TiltakstyperKostnadskalkyle!$B$15,($J47*TiltakstyperKostnadskalkyle!G$15)/100,
"0")))))))))))</f>
        <v>320880</v>
      </c>
      <c r="O47" s="18">
        <f>IF($F47=TiltakstyperKostnadskalkyle!$B$5,($J47*TiltakstyperKostnadskalkyle!H$5)/100,
IF($F47=TiltakstyperKostnadskalkyle!$B$6,($J47*TiltakstyperKostnadskalkyle!H$6)/100,
IF($F47=TiltakstyperKostnadskalkyle!$B$7,($J47*TiltakstyperKostnadskalkyle!H$7)/100,
IF($F47=TiltakstyperKostnadskalkyle!$B$8,($J47*TiltakstyperKostnadskalkyle!H$8)/100,
IF($F47=TiltakstyperKostnadskalkyle!$B$9,($J47*TiltakstyperKostnadskalkyle!H$9)/100,
IF($F47=TiltakstyperKostnadskalkyle!$B$10,($J47*TiltakstyperKostnadskalkyle!H$10)/100,
IF($F47=TiltakstyperKostnadskalkyle!$B$11,($J47*TiltakstyperKostnadskalkyle!H$11)/100,
IF($F47=TiltakstyperKostnadskalkyle!$B$12,($J47*TiltakstyperKostnadskalkyle!H$12)/100,
IF($F47=TiltakstyperKostnadskalkyle!$B$13,($J47*TiltakstyperKostnadskalkyle!H$13)/100,
IF($F47=TiltakstyperKostnadskalkyle!$B$14,($J47*TiltakstyperKostnadskalkyle!H$14)/100,
IF($F47=TiltakstyperKostnadskalkyle!$B$15,($J47*TiltakstyperKostnadskalkyle!H$15)/100,
"0")))))))))))</f>
        <v>122240</v>
      </c>
      <c r="P47" s="18">
        <f>IF($F47=TiltakstyperKostnadskalkyle!$B$5,($J47*TiltakstyperKostnadskalkyle!I$5)/100,
IF($F47=TiltakstyperKostnadskalkyle!$B$6,($J47*TiltakstyperKostnadskalkyle!I$6)/100,
IF($F47=TiltakstyperKostnadskalkyle!$B$7,($J47*TiltakstyperKostnadskalkyle!I$7)/100,
IF($F47=TiltakstyperKostnadskalkyle!$B$8,($J47*TiltakstyperKostnadskalkyle!I$8)/100,
IF($F47=TiltakstyperKostnadskalkyle!$B$9,($J47*TiltakstyperKostnadskalkyle!I$9)/100,
IF($F47=TiltakstyperKostnadskalkyle!$B$10,($J47*TiltakstyperKostnadskalkyle!I$10)/100,
IF($F47=TiltakstyperKostnadskalkyle!$B$11,($J47*TiltakstyperKostnadskalkyle!I$11)/100,
IF($F47=TiltakstyperKostnadskalkyle!$B$12,($J47*TiltakstyperKostnadskalkyle!I$12)/100,
IF($F47=TiltakstyperKostnadskalkyle!$B$13,($J47*TiltakstyperKostnadskalkyle!I$13)/100,
IF($F47=TiltakstyperKostnadskalkyle!$B$14,($J47*TiltakstyperKostnadskalkyle!I$14)/100,
IF($F47=TiltakstyperKostnadskalkyle!$B$15,($J47*TiltakstyperKostnadskalkyle!I$15)/100,
"0")))))))))))</f>
        <v>76400</v>
      </c>
      <c r="Q47" s="18">
        <f t="shared" si="2"/>
        <v>15280</v>
      </c>
      <c r="R47" s="18">
        <f>IF($F47=TiltakstyperKostnadskalkyle!$B$5,($J47*TiltakstyperKostnadskalkyle!K$5)/100,
IF($F47=TiltakstyperKostnadskalkyle!$B$6,($J47*TiltakstyperKostnadskalkyle!K$6)/100,
IF($F47=TiltakstyperKostnadskalkyle!$B$7,($J47*TiltakstyperKostnadskalkyle!K$7)/100,
IF($F47=TiltakstyperKostnadskalkyle!$B$8,($J47*TiltakstyperKostnadskalkyle!K$8)/100,
IF($F47=TiltakstyperKostnadskalkyle!$B$9,($J47*TiltakstyperKostnadskalkyle!K$9)/100,
IF($F47=TiltakstyperKostnadskalkyle!$B$10,($J47*TiltakstyperKostnadskalkyle!K$10)/100,
IF($F47=TiltakstyperKostnadskalkyle!$B$11,($J47*TiltakstyperKostnadskalkyle!K$11)/100,
IF($F47=TiltakstyperKostnadskalkyle!$B$12,($J47*TiltakstyperKostnadskalkyle!K$12)/100,
IF($F47=TiltakstyperKostnadskalkyle!$B$13,($J47*TiltakstyperKostnadskalkyle!K$13)/100,
IF($F47=TiltakstyperKostnadskalkyle!$B$14,($J47*TiltakstyperKostnadskalkyle!K$14)/100,
IF($F47=TiltakstyperKostnadskalkyle!$B$15,($J47*TiltakstyperKostnadskalkyle!K$15)/100,
"0")))))))))))</f>
        <v>122240</v>
      </c>
      <c r="S47" s="18"/>
      <c r="T47" s="18">
        <f>IF($F47=TiltakstyperKostnadskalkyle!$B$5,($J47*TiltakstyperKostnadskalkyle!M$5)/100,
IF($F47=TiltakstyperKostnadskalkyle!$B$6,($J47*TiltakstyperKostnadskalkyle!M$6)/100,
IF($F47=TiltakstyperKostnadskalkyle!$B$7,($J47*TiltakstyperKostnadskalkyle!M$7)/100,
IF($F47=TiltakstyperKostnadskalkyle!$B$8,($J47*TiltakstyperKostnadskalkyle!M$8)/100,
IF($F47=TiltakstyperKostnadskalkyle!$B$9,($J47*TiltakstyperKostnadskalkyle!M$9)/100,
IF($F47=TiltakstyperKostnadskalkyle!$B$10,($J47*TiltakstyperKostnadskalkyle!M$10)/100,
IF($F47=TiltakstyperKostnadskalkyle!$B$11,($J47*TiltakstyperKostnadskalkyle!M$11)/100,
IF($F47=TiltakstyperKostnadskalkyle!$B$12,($J47*TiltakstyperKostnadskalkyle!M$12)/100,
IF($F47=TiltakstyperKostnadskalkyle!$B$13,($J47*TiltakstyperKostnadskalkyle!M$13)/100,
IF($F47=TiltakstyperKostnadskalkyle!$B$14,($J47*TiltakstyperKostnadskalkyle!M$14)/100,
IF($F47=TiltakstyperKostnadskalkyle!$B$15,($J47*TiltakstyperKostnadskalkyle!M$15)/100,
"0")))))))))))</f>
        <v>0</v>
      </c>
      <c r="U47" s="18"/>
      <c r="V47" s="32"/>
      <c r="W47" s="18">
        <f>IF($F47=TiltakstyperKostnadskalkyle!$B$5,($J47*TiltakstyperKostnadskalkyle!P$5)/100,
IF($F47=TiltakstyperKostnadskalkyle!$B$6,($J47*TiltakstyperKostnadskalkyle!P$6)/100,
IF($F47=TiltakstyperKostnadskalkyle!$B$7,($J47*TiltakstyperKostnadskalkyle!P$7)/100,
IF($F47=TiltakstyperKostnadskalkyle!$B$8,($J47*TiltakstyperKostnadskalkyle!P$8)/100,
IF($F47=TiltakstyperKostnadskalkyle!$B$9,($J47*TiltakstyperKostnadskalkyle!P$9)/100,
IF($F47=TiltakstyperKostnadskalkyle!$B$10,($J47*TiltakstyperKostnadskalkyle!P$10)/100,
IF($F47=TiltakstyperKostnadskalkyle!$B$11,($J47*TiltakstyperKostnadskalkyle!P$11)/100,
IF($F47=TiltakstyperKostnadskalkyle!$B$12,($J47*TiltakstyperKostnadskalkyle!P$12)/100,
IF($F47=TiltakstyperKostnadskalkyle!$B$13,($J47*TiltakstyperKostnadskalkyle!P$13)/100,
IF($F47=TiltakstyperKostnadskalkyle!$B$14,($J47*TiltakstyperKostnadskalkyle!P$14)/100,
IF($F47=TiltakstyperKostnadskalkyle!$B$15,($J47*TiltakstyperKostnadskalkyle!P$15)/100,
"0")))))))))))</f>
        <v>0</v>
      </c>
      <c r="Y47" s="151"/>
    </row>
    <row r="48" spans="2:26" ht="14.45" customHeight="1" x14ac:dyDescent="0.25">
      <c r="B48" s="20" t="s">
        <v>25</v>
      </c>
      <c r="C48" s="22" t="s">
        <v>44</v>
      </c>
      <c r="D48" s="22" t="s">
        <v>55</v>
      </c>
      <c r="E48" s="22" t="s">
        <v>50</v>
      </c>
      <c r="F48" s="39" t="s">
        <v>39</v>
      </c>
      <c r="G48" s="22">
        <v>2030</v>
      </c>
      <c r="H48" s="23">
        <v>280</v>
      </c>
      <c r="I48" s="27" t="s">
        <v>30</v>
      </c>
      <c r="J48" s="18">
        <f>IF(F48=TiltakstyperKostnadskalkyle!$B$5,TiltakstyperKostnadskalkyle!$R$5*Handlingsplan!H48,
IF(F48=TiltakstyperKostnadskalkyle!$B$6,TiltakstyperKostnadskalkyle!$R$6*Handlingsplan!H48,
IF(F48=TiltakstyperKostnadskalkyle!$B$7,TiltakstyperKostnadskalkyle!$R$7*Handlingsplan!H48,
IF(F48=TiltakstyperKostnadskalkyle!$B$8,TiltakstyperKostnadskalkyle!$R$8*Handlingsplan!H48,
IF(F48=TiltakstyperKostnadskalkyle!$B$9,TiltakstyperKostnadskalkyle!$R$9*Handlingsplan!H48,
IF(F48=TiltakstyperKostnadskalkyle!$B$10,TiltakstyperKostnadskalkyle!$R$10*Handlingsplan!H48,
IF(F48=TiltakstyperKostnadskalkyle!$B$11,TiltakstyperKostnadskalkyle!$R$11*Handlingsplan!H48,
IF(F48=TiltakstyperKostnadskalkyle!$B$12,TiltakstyperKostnadskalkyle!$R$12*Handlingsplan!H48,
IF(F48=TiltakstyperKostnadskalkyle!$B$13,TiltakstyperKostnadskalkyle!$R$13*Handlingsplan!H48,
IF(F48=TiltakstyperKostnadskalkyle!$B$14,TiltakstyperKostnadskalkyle!$R$14*Handlingsplan!H48,
IF(F48=TiltakstyperKostnadskalkyle!$B$15,TiltakstyperKostnadskalkyle!$R$15*Handlingsplan!H48,
0)))))))))))</f>
        <v>1120000</v>
      </c>
      <c r="K48" s="18">
        <f>IF($F48=TiltakstyperKostnadskalkyle!$B$5,($J48*TiltakstyperKostnadskalkyle!D$5)/100,
IF($F48=TiltakstyperKostnadskalkyle!$B$6,($J48*TiltakstyperKostnadskalkyle!D$6)/100,
IF($F48=TiltakstyperKostnadskalkyle!$B$7,($J48*TiltakstyperKostnadskalkyle!D$7)/100,
IF($F48=TiltakstyperKostnadskalkyle!$B$8,($J48*TiltakstyperKostnadskalkyle!D$8)/100,
IF($F48=TiltakstyperKostnadskalkyle!$B$9,($J48*TiltakstyperKostnadskalkyle!D$9)/100,
IF($F48=TiltakstyperKostnadskalkyle!$B$10,($J48*TiltakstyperKostnadskalkyle!D$10)/100,
IF($F48=TiltakstyperKostnadskalkyle!$B$11,($J48*TiltakstyperKostnadskalkyle!D$11)/100,
IF($F48=TiltakstyperKostnadskalkyle!$B$12,($J48*TiltakstyperKostnadskalkyle!D$12)/100,
IF($F48=TiltakstyperKostnadskalkyle!$B$13,($J48*TiltakstyperKostnadskalkyle!D$13)/100,
IF($F48=TiltakstyperKostnadskalkyle!$B$14,($J48*TiltakstyperKostnadskalkyle!D$14)/100,
IF($F48=TiltakstyperKostnadskalkyle!$B$15,($J48*TiltakstyperKostnadskalkyle!D$15)/100,
"0")))))))))))</f>
        <v>89600</v>
      </c>
      <c r="L48" s="18">
        <f>IF($F48=TiltakstyperKostnadskalkyle!$B$5,($J48*TiltakstyperKostnadskalkyle!E$5)/100,
IF($F48=TiltakstyperKostnadskalkyle!$B$6,($J48*TiltakstyperKostnadskalkyle!E$6)/100,
IF($F48=TiltakstyperKostnadskalkyle!$B$7,($J48*TiltakstyperKostnadskalkyle!E$7)/100,
IF($F48=TiltakstyperKostnadskalkyle!$B$8,($J48*TiltakstyperKostnadskalkyle!E$8)/100,
IF($F48=TiltakstyperKostnadskalkyle!$B$9,($J48*TiltakstyperKostnadskalkyle!E$9)/100,
IF($F48=TiltakstyperKostnadskalkyle!$B$10,($J48*TiltakstyperKostnadskalkyle!E$10)/100,
IF($F48=TiltakstyperKostnadskalkyle!$B$11,($J48*TiltakstyperKostnadskalkyle!E$11)/100,
IF($F48=TiltakstyperKostnadskalkyle!$B$12,($J48*TiltakstyperKostnadskalkyle!E$12)/100,
IF($F48=TiltakstyperKostnadskalkyle!$B$13,($J48*TiltakstyperKostnadskalkyle!E$13)/100,
IF($F48=TiltakstyperKostnadskalkyle!$B$14,($J48*TiltakstyperKostnadskalkyle!E$14)/100,
IF($F48=TiltakstyperKostnadskalkyle!$B$15,($J48*TiltakstyperKostnadskalkyle!E$15)/100,
"0")))))))))))</f>
        <v>89600</v>
      </c>
      <c r="M48" s="18">
        <f>IF($F48=TiltakstyperKostnadskalkyle!$B$5,($J48*TiltakstyperKostnadskalkyle!F$5)/100,
IF($F48=TiltakstyperKostnadskalkyle!$B$6,($J48*TiltakstyperKostnadskalkyle!F$6)/100,
IF($F48=TiltakstyperKostnadskalkyle!$B$7,($J48*TiltakstyperKostnadskalkyle!F$7)/100,
IF($F48=TiltakstyperKostnadskalkyle!$B$8,($J48*TiltakstyperKostnadskalkyle!F$8)/100,
IF($F48=TiltakstyperKostnadskalkyle!$B$9,($J48*TiltakstyperKostnadskalkyle!F$9)/100,
IF($F48=TiltakstyperKostnadskalkyle!$B$10,($J48*TiltakstyperKostnadskalkyle!F$10)/100,
IF($F48=TiltakstyperKostnadskalkyle!$B$11,($J48*TiltakstyperKostnadskalkyle!F$11)/100,
IF($F48=TiltakstyperKostnadskalkyle!$B$12,($J48*TiltakstyperKostnadskalkyle!F$12)/100,
IF($F48=TiltakstyperKostnadskalkyle!$B$13,($J48*TiltakstyperKostnadskalkyle!F$13)/100,
IF($F48=TiltakstyperKostnadskalkyle!$B$14,($J48*TiltakstyperKostnadskalkyle!F$14)/100,
IF($F48=TiltakstyperKostnadskalkyle!$B$15,($J48*TiltakstyperKostnadskalkyle!F$15)/100,
"0")))))))))))</f>
        <v>470400</v>
      </c>
      <c r="N48" s="18">
        <f>IF($F48=TiltakstyperKostnadskalkyle!$B$5,($J48*TiltakstyperKostnadskalkyle!G$5)/100,
IF($F48=TiltakstyperKostnadskalkyle!$B$6,($J48*TiltakstyperKostnadskalkyle!G$6)/100,
IF($F48=TiltakstyperKostnadskalkyle!$B$7,($J48*TiltakstyperKostnadskalkyle!G$7)/100,
IF($F48=TiltakstyperKostnadskalkyle!$B$8,($J48*TiltakstyperKostnadskalkyle!G$8)/100,
IF($F48=TiltakstyperKostnadskalkyle!$B$9,($J48*TiltakstyperKostnadskalkyle!G$9)/100,
IF($F48=TiltakstyperKostnadskalkyle!$B$10,($J48*TiltakstyperKostnadskalkyle!G$10)/100,
IF($F48=TiltakstyperKostnadskalkyle!$B$11,($J48*TiltakstyperKostnadskalkyle!G$11)/100,
IF($F48=TiltakstyperKostnadskalkyle!$B$12,($J48*TiltakstyperKostnadskalkyle!G$12)/100,
IF($F48=TiltakstyperKostnadskalkyle!$B$13,($J48*TiltakstyperKostnadskalkyle!G$13)/100,
IF($F48=TiltakstyperKostnadskalkyle!$B$14,($J48*TiltakstyperKostnadskalkyle!G$14)/100,
IF($F48=TiltakstyperKostnadskalkyle!$B$15,($J48*TiltakstyperKostnadskalkyle!G$15)/100,
"0")))))))))))</f>
        <v>235200</v>
      </c>
      <c r="O48" s="18">
        <f>IF($F48=TiltakstyperKostnadskalkyle!$B$5,($J48*TiltakstyperKostnadskalkyle!H$5)/100,
IF($F48=TiltakstyperKostnadskalkyle!$B$6,($J48*TiltakstyperKostnadskalkyle!H$6)/100,
IF($F48=TiltakstyperKostnadskalkyle!$B$7,($J48*TiltakstyperKostnadskalkyle!H$7)/100,
IF($F48=TiltakstyperKostnadskalkyle!$B$8,($J48*TiltakstyperKostnadskalkyle!H$8)/100,
IF($F48=TiltakstyperKostnadskalkyle!$B$9,($J48*TiltakstyperKostnadskalkyle!H$9)/100,
IF($F48=TiltakstyperKostnadskalkyle!$B$10,($J48*TiltakstyperKostnadskalkyle!H$10)/100,
IF($F48=TiltakstyperKostnadskalkyle!$B$11,($J48*TiltakstyperKostnadskalkyle!H$11)/100,
IF($F48=TiltakstyperKostnadskalkyle!$B$12,($J48*TiltakstyperKostnadskalkyle!H$12)/100,
IF($F48=TiltakstyperKostnadskalkyle!$B$13,($J48*TiltakstyperKostnadskalkyle!H$13)/100,
IF($F48=TiltakstyperKostnadskalkyle!$B$14,($J48*TiltakstyperKostnadskalkyle!H$14)/100,
IF($F48=TiltakstyperKostnadskalkyle!$B$15,($J48*TiltakstyperKostnadskalkyle!H$15)/100,
"0")))))))))))</f>
        <v>89600</v>
      </c>
      <c r="P48" s="18">
        <f>IF($F48=TiltakstyperKostnadskalkyle!$B$5,($J48*TiltakstyperKostnadskalkyle!I$5)/100,
IF($F48=TiltakstyperKostnadskalkyle!$B$6,($J48*TiltakstyperKostnadskalkyle!I$6)/100,
IF($F48=TiltakstyperKostnadskalkyle!$B$7,($J48*TiltakstyperKostnadskalkyle!I$7)/100,
IF($F48=TiltakstyperKostnadskalkyle!$B$8,($J48*TiltakstyperKostnadskalkyle!I$8)/100,
IF($F48=TiltakstyperKostnadskalkyle!$B$9,($J48*TiltakstyperKostnadskalkyle!I$9)/100,
IF($F48=TiltakstyperKostnadskalkyle!$B$10,($J48*TiltakstyperKostnadskalkyle!I$10)/100,
IF($F48=TiltakstyperKostnadskalkyle!$B$11,($J48*TiltakstyperKostnadskalkyle!I$11)/100,
IF($F48=TiltakstyperKostnadskalkyle!$B$12,($J48*TiltakstyperKostnadskalkyle!I$12)/100,
IF($F48=TiltakstyperKostnadskalkyle!$B$13,($J48*TiltakstyperKostnadskalkyle!I$13)/100,
IF($F48=TiltakstyperKostnadskalkyle!$B$14,($J48*TiltakstyperKostnadskalkyle!I$14)/100,
IF($F48=TiltakstyperKostnadskalkyle!$B$15,($J48*TiltakstyperKostnadskalkyle!I$15)/100,
"0")))))))))))</f>
        <v>56000</v>
      </c>
      <c r="Q48" s="18">
        <f t="shared" si="2"/>
        <v>11200</v>
      </c>
      <c r="R48" s="18">
        <f>IF($F48=TiltakstyperKostnadskalkyle!$B$5,($J48*TiltakstyperKostnadskalkyle!K$5)/100,
IF($F48=TiltakstyperKostnadskalkyle!$B$6,($J48*TiltakstyperKostnadskalkyle!K$6)/100,
IF($F48=TiltakstyperKostnadskalkyle!$B$7,($J48*TiltakstyperKostnadskalkyle!K$7)/100,
IF($F48=TiltakstyperKostnadskalkyle!$B$8,($J48*TiltakstyperKostnadskalkyle!K$8)/100,
IF($F48=TiltakstyperKostnadskalkyle!$B$9,($J48*TiltakstyperKostnadskalkyle!K$9)/100,
IF($F48=TiltakstyperKostnadskalkyle!$B$10,($J48*TiltakstyperKostnadskalkyle!K$10)/100,
IF($F48=TiltakstyperKostnadskalkyle!$B$11,($J48*TiltakstyperKostnadskalkyle!K$11)/100,
IF($F48=TiltakstyperKostnadskalkyle!$B$12,($J48*TiltakstyperKostnadskalkyle!K$12)/100,
IF($F48=TiltakstyperKostnadskalkyle!$B$13,($J48*TiltakstyperKostnadskalkyle!K$13)/100,
IF($F48=TiltakstyperKostnadskalkyle!$B$14,($J48*TiltakstyperKostnadskalkyle!K$14)/100,
IF($F48=TiltakstyperKostnadskalkyle!$B$15,($J48*TiltakstyperKostnadskalkyle!K$15)/100,
"0")))))))))))</f>
        <v>89600</v>
      </c>
      <c r="S48" s="18"/>
      <c r="T48" s="18">
        <f>IF($F48=TiltakstyperKostnadskalkyle!$B$5,($J48*TiltakstyperKostnadskalkyle!M$5)/100,
IF($F48=TiltakstyperKostnadskalkyle!$B$6,($J48*TiltakstyperKostnadskalkyle!M$6)/100,
IF($F48=TiltakstyperKostnadskalkyle!$B$7,($J48*TiltakstyperKostnadskalkyle!M$7)/100,
IF($F48=TiltakstyperKostnadskalkyle!$B$8,($J48*TiltakstyperKostnadskalkyle!M$8)/100,
IF($F48=TiltakstyperKostnadskalkyle!$B$9,($J48*TiltakstyperKostnadskalkyle!M$9)/100,
IF($F48=TiltakstyperKostnadskalkyle!$B$10,($J48*TiltakstyperKostnadskalkyle!M$10)/100,
IF($F48=TiltakstyperKostnadskalkyle!$B$11,($J48*TiltakstyperKostnadskalkyle!M$11)/100,
IF($F48=TiltakstyperKostnadskalkyle!$B$12,($J48*TiltakstyperKostnadskalkyle!M$12)/100,
IF($F48=TiltakstyperKostnadskalkyle!$B$13,($J48*TiltakstyperKostnadskalkyle!M$13)/100,
IF($F48=TiltakstyperKostnadskalkyle!$B$14,($J48*TiltakstyperKostnadskalkyle!M$14)/100,
IF($F48=TiltakstyperKostnadskalkyle!$B$15,($J48*TiltakstyperKostnadskalkyle!M$15)/100,
"0")))))))))))</f>
        <v>0</v>
      </c>
      <c r="U48" s="18"/>
      <c r="V48" s="32"/>
      <c r="W48" s="18">
        <f>IF($F48=TiltakstyperKostnadskalkyle!$B$5,($J48*TiltakstyperKostnadskalkyle!P$5)/100,
IF($F48=TiltakstyperKostnadskalkyle!$B$6,($J48*TiltakstyperKostnadskalkyle!P$6)/100,
IF($F48=TiltakstyperKostnadskalkyle!$B$7,($J48*TiltakstyperKostnadskalkyle!P$7)/100,
IF($F48=TiltakstyperKostnadskalkyle!$B$8,($J48*TiltakstyperKostnadskalkyle!P$8)/100,
IF($F48=TiltakstyperKostnadskalkyle!$B$9,($J48*TiltakstyperKostnadskalkyle!P$9)/100,
IF($F48=TiltakstyperKostnadskalkyle!$B$10,($J48*TiltakstyperKostnadskalkyle!P$10)/100,
IF($F48=TiltakstyperKostnadskalkyle!$B$11,($J48*TiltakstyperKostnadskalkyle!P$11)/100,
IF($F48=TiltakstyperKostnadskalkyle!$B$12,($J48*TiltakstyperKostnadskalkyle!P$12)/100,
IF($F48=TiltakstyperKostnadskalkyle!$B$13,($J48*TiltakstyperKostnadskalkyle!P$13)/100,
IF($F48=TiltakstyperKostnadskalkyle!$B$14,($J48*TiltakstyperKostnadskalkyle!P$14)/100,
IF($F48=TiltakstyperKostnadskalkyle!$B$15,($J48*TiltakstyperKostnadskalkyle!P$15)/100,
"0")))))))))))</f>
        <v>0</v>
      </c>
      <c r="Y48" s="151"/>
    </row>
    <row r="49" spans="2:25" ht="14.45" customHeight="1" x14ac:dyDescent="0.25">
      <c r="B49" s="20" t="s">
        <v>25</v>
      </c>
      <c r="C49" s="22" t="s">
        <v>56</v>
      </c>
      <c r="D49" s="22" t="s">
        <v>57</v>
      </c>
      <c r="E49" s="22" t="s">
        <v>58</v>
      </c>
      <c r="F49" s="39" t="s">
        <v>43</v>
      </c>
      <c r="G49" s="22">
        <v>2024</v>
      </c>
      <c r="H49" s="108">
        <v>30</v>
      </c>
      <c r="I49" s="27" t="s">
        <v>30</v>
      </c>
      <c r="J49" s="18">
        <f>IF(F49=TiltakstyperKostnadskalkyle!$B$5,TiltakstyperKostnadskalkyle!$R$5*Handlingsplan!H49,
IF(F49=TiltakstyperKostnadskalkyle!$B$6,TiltakstyperKostnadskalkyle!$R$6*Handlingsplan!H49,
IF(F49=TiltakstyperKostnadskalkyle!$B$7,TiltakstyperKostnadskalkyle!$R$7*Handlingsplan!H49,
IF(F49=TiltakstyperKostnadskalkyle!$B$8,TiltakstyperKostnadskalkyle!$R$8*Handlingsplan!H49,
IF(F49=TiltakstyperKostnadskalkyle!$B$9,TiltakstyperKostnadskalkyle!$R$9*Handlingsplan!H49,
IF(F49=TiltakstyperKostnadskalkyle!$B$10,TiltakstyperKostnadskalkyle!$R$10*Handlingsplan!H49,
IF(F49=TiltakstyperKostnadskalkyle!$B$11,TiltakstyperKostnadskalkyle!$R$11*Handlingsplan!H49,
IF(F49=TiltakstyperKostnadskalkyle!$B$12,TiltakstyperKostnadskalkyle!$R$12*Handlingsplan!H49,
IF(F49=TiltakstyperKostnadskalkyle!$B$13,TiltakstyperKostnadskalkyle!$R$13*Handlingsplan!H49,
IF(F49=TiltakstyperKostnadskalkyle!$B$14,TiltakstyperKostnadskalkyle!$R$14*Handlingsplan!H49,
IF(F49=TiltakstyperKostnadskalkyle!$B$15,TiltakstyperKostnadskalkyle!$R$15*Handlingsplan!H49,
0)))))))))))</f>
        <v>360000</v>
      </c>
      <c r="K49" s="18">
        <f>IF($F49=TiltakstyperKostnadskalkyle!$B$5,($J49*TiltakstyperKostnadskalkyle!D$5)/100,
IF($F49=TiltakstyperKostnadskalkyle!$B$6,($J49*TiltakstyperKostnadskalkyle!D$6)/100,
IF($F49=TiltakstyperKostnadskalkyle!$B$7,($J49*TiltakstyperKostnadskalkyle!D$7)/100,
IF($F49=TiltakstyperKostnadskalkyle!$B$8,($J49*TiltakstyperKostnadskalkyle!D$8)/100,
IF($F49=TiltakstyperKostnadskalkyle!$B$9,($J49*TiltakstyperKostnadskalkyle!D$9)/100,
IF($F49=TiltakstyperKostnadskalkyle!$B$10,($J49*TiltakstyperKostnadskalkyle!D$10)/100,
IF($F49=TiltakstyperKostnadskalkyle!$B$11,($J49*TiltakstyperKostnadskalkyle!D$11)/100,
IF($F49=TiltakstyperKostnadskalkyle!$B$12,($J49*TiltakstyperKostnadskalkyle!D$12)/100,
IF($F49=TiltakstyperKostnadskalkyle!$B$13,($J49*TiltakstyperKostnadskalkyle!D$13)/100,
IF($F49=TiltakstyperKostnadskalkyle!$B$14,($J49*TiltakstyperKostnadskalkyle!D$14)/100,
IF($F49=TiltakstyperKostnadskalkyle!$B$15,($J49*TiltakstyperKostnadskalkyle!D$15)/100,
"0")))))))))))</f>
        <v>28800</v>
      </c>
      <c r="L49" s="18">
        <f>IF($F49=TiltakstyperKostnadskalkyle!$B$5,($J49*TiltakstyperKostnadskalkyle!E$5)/100,
IF($F49=TiltakstyperKostnadskalkyle!$B$6,($J49*TiltakstyperKostnadskalkyle!E$6)/100,
IF($F49=TiltakstyperKostnadskalkyle!$B$7,($J49*TiltakstyperKostnadskalkyle!E$7)/100,
IF($F49=TiltakstyperKostnadskalkyle!$B$8,($J49*TiltakstyperKostnadskalkyle!E$8)/100,
IF($F49=TiltakstyperKostnadskalkyle!$B$9,($J49*TiltakstyperKostnadskalkyle!E$9)/100,
IF($F49=TiltakstyperKostnadskalkyle!$B$10,($J49*TiltakstyperKostnadskalkyle!E$10)/100,
IF($F49=TiltakstyperKostnadskalkyle!$B$11,($J49*TiltakstyperKostnadskalkyle!E$11)/100,
IF($F49=TiltakstyperKostnadskalkyle!$B$12,($J49*TiltakstyperKostnadskalkyle!E$12)/100,
IF($F49=TiltakstyperKostnadskalkyle!$B$13,($J49*TiltakstyperKostnadskalkyle!E$13)/100,
IF($F49=TiltakstyperKostnadskalkyle!$B$14,($J49*TiltakstyperKostnadskalkyle!E$14)/100,
IF($F49=TiltakstyperKostnadskalkyle!$B$15,($J49*TiltakstyperKostnadskalkyle!E$15)/100,
"0")))))))))))</f>
        <v>28800</v>
      </c>
      <c r="M49" s="18">
        <f>IF($F49=TiltakstyperKostnadskalkyle!$B$5,($J49*TiltakstyperKostnadskalkyle!F$5)/100,
IF($F49=TiltakstyperKostnadskalkyle!$B$6,($J49*TiltakstyperKostnadskalkyle!F$6)/100,
IF($F49=TiltakstyperKostnadskalkyle!$B$7,($J49*TiltakstyperKostnadskalkyle!F$7)/100,
IF($F49=TiltakstyperKostnadskalkyle!$B$8,($J49*TiltakstyperKostnadskalkyle!F$8)/100,
IF($F49=TiltakstyperKostnadskalkyle!$B$9,($J49*TiltakstyperKostnadskalkyle!F$9)/100,
IF($F49=TiltakstyperKostnadskalkyle!$B$10,($J49*TiltakstyperKostnadskalkyle!F$10)/100,
IF($F49=TiltakstyperKostnadskalkyle!$B$11,($J49*TiltakstyperKostnadskalkyle!F$11)/100,
IF($F49=TiltakstyperKostnadskalkyle!$B$12,($J49*TiltakstyperKostnadskalkyle!F$12)/100,
IF($F49=TiltakstyperKostnadskalkyle!$B$13,($J49*TiltakstyperKostnadskalkyle!F$13)/100,
IF($F49=TiltakstyperKostnadskalkyle!$B$14,($J49*TiltakstyperKostnadskalkyle!F$14)/100,
IF($F49=TiltakstyperKostnadskalkyle!$B$15,($J49*TiltakstyperKostnadskalkyle!F$15)/100,
"0")))))))))))</f>
        <v>151200</v>
      </c>
      <c r="N49" s="18">
        <f>IF($F49=TiltakstyperKostnadskalkyle!$B$5,($J49*TiltakstyperKostnadskalkyle!G$5)/100,
IF($F49=TiltakstyperKostnadskalkyle!$B$6,($J49*TiltakstyperKostnadskalkyle!G$6)/100,
IF($F49=TiltakstyperKostnadskalkyle!$B$7,($J49*TiltakstyperKostnadskalkyle!G$7)/100,
IF($F49=TiltakstyperKostnadskalkyle!$B$8,($J49*TiltakstyperKostnadskalkyle!G$8)/100,
IF($F49=TiltakstyperKostnadskalkyle!$B$9,($J49*TiltakstyperKostnadskalkyle!G$9)/100,
IF($F49=TiltakstyperKostnadskalkyle!$B$10,($J49*TiltakstyperKostnadskalkyle!G$10)/100,
IF($F49=TiltakstyperKostnadskalkyle!$B$11,($J49*TiltakstyperKostnadskalkyle!G$11)/100,
IF($F49=TiltakstyperKostnadskalkyle!$B$12,($J49*TiltakstyperKostnadskalkyle!G$12)/100,
IF($F49=TiltakstyperKostnadskalkyle!$B$13,($J49*TiltakstyperKostnadskalkyle!G$13)/100,
IF($F49=TiltakstyperKostnadskalkyle!$B$14,($J49*TiltakstyperKostnadskalkyle!G$14)/100,
IF($F49=TiltakstyperKostnadskalkyle!$B$15,($J49*TiltakstyperKostnadskalkyle!G$15)/100,
"0")))))))))))</f>
        <v>75600</v>
      </c>
      <c r="O49" s="18">
        <f>IF($F49=TiltakstyperKostnadskalkyle!$B$5,($J49*TiltakstyperKostnadskalkyle!H$5)/100,
IF($F49=TiltakstyperKostnadskalkyle!$B$6,($J49*TiltakstyperKostnadskalkyle!H$6)/100,
IF($F49=TiltakstyperKostnadskalkyle!$B$7,($J49*TiltakstyperKostnadskalkyle!H$7)/100,
IF($F49=TiltakstyperKostnadskalkyle!$B$8,($J49*TiltakstyperKostnadskalkyle!H$8)/100,
IF($F49=TiltakstyperKostnadskalkyle!$B$9,($J49*TiltakstyperKostnadskalkyle!H$9)/100,
IF($F49=TiltakstyperKostnadskalkyle!$B$10,($J49*TiltakstyperKostnadskalkyle!H$10)/100,
IF($F49=TiltakstyperKostnadskalkyle!$B$11,($J49*TiltakstyperKostnadskalkyle!H$11)/100,
IF($F49=TiltakstyperKostnadskalkyle!$B$12,($J49*TiltakstyperKostnadskalkyle!H$12)/100,
IF($F49=TiltakstyperKostnadskalkyle!$B$13,($J49*TiltakstyperKostnadskalkyle!H$13)/100,
IF($F49=TiltakstyperKostnadskalkyle!$B$14,($J49*TiltakstyperKostnadskalkyle!H$14)/100,
IF($F49=TiltakstyperKostnadskalkyle!$B$15,($J49*TiltakstyperKostnadskalkyle!H$15)/100,
"0")))))))))))</f>
        <v>28800</v>
      </c>
      <c r="P49" s="18">
        <f>IF($F49=TiltakstyperKostnadskalkyle!$B$5,($J49*TiltakstyperKostnadskalkyle!I$5)/100,
IF($F49=TiltakstyperKostnadskalkyle!$B$6,($J49*TiltakstyperKostnadskalkyle!I$6)/100,
IF($F49=TiltakstyperKostnadskalkyle!$B$7,($J49*TiltakstyperKostnadskalkyle!I$7)/100,
IF($F49=TiltakstyperKostnadskalkyle!$B$8,($J49*TiltakstyperKostnadskalkyle!I$8)/100,
IF($F49=TiltakstyperKostnadskalkyle!$B$9,($J49*TiltakstyperKostnadskalkyle!I$9)/100,
IF($F49=TiltakstyperKostnadskalkyle!$B$10,($J49*TiltakstyperKostnadskalkyle!I$10)/100,
IF($F49=TiltakstyperKostnadskalkyle!$B$11,($J49*TiltakstyperKostnadskalkyle!I$11)/100,
IF($F49=TiltakstyperKostnadskalkyle!$B$12,($J49*TiltakstyperKostnadskalkyle!I$12)/100,
IF($F49=TiltakstyperKostnadskalkyle!$B$13,($J49*TiltakstyperKostnadskalkyle!I$13)/100,
IF($F49=TiltakstyperKostnadskalkyle!$B$14,($J49*TiltakstyperKostnadskalkyle!I$14)/100,
IF($F49=TiltakstyperKostnadskalkyle!$B$15,($J49*TiltakstyperKostnadskalkyle!I$15)/100,
"0")))))))))))</f>
        <v>18000</v>
      </c>
      <c r="Q49" s="18">
        <f t="shared" si="2"/>
        <v>3600</v>
      </c>
      <c r="R49" s="18">
        <f>IF($F49=TiltakstyperKostnadskalkyle!$B$5,($J49*TiltakstyperKostnadskalkyle!K$5)/100,
IF($F49=TiltakstyperKostnadskalkyle!$B$6,($J49*TiltakstyperKostnadskalkyle!K$6)/100,
IF($F49=TiltakstyperKostnadskalkyle!$B$8,($J49*TiltakstyperKostnadskalkyle!K$8)/100,
IF($F49=TiltakstyperKostnadskalkyle!$B$9,($J49*TiltakstyperKostnadskalkyle!K$9)/100,
IF($F49=TiltakstyperKostnadskalkyle!$B$10,($J49*TiltakstyperKostnadskalkyle!K$10)/100,
IF($F49=TiltakstyperKostnadskalkyle!$B$11,($J49*TiltakstyperKostnadskalkyle!K$11)/100,
IF($F49=TiltakstyperKostnadskalkyle!$B$12,($J49*TiltakstyperKostnadskalkyle!K$12)/100,
IF($F49=TiltakstyperKostnadskalkyle!$B$13,($J49*TiltakstyperKostnadskalkyle!K$13)/100,
IF($F49=TiltakstyperKostnadskalkyle!$B$14,($J49*TiltakstyperKostnadskalkyle!K$14)/100,
"0")))))))))</f>
        <v>28800</v>
      </c>
      <c r="S49" s="18">
        <f t="shared" ref="S49:S69" si="3">(2*$J49)/100</f>
        <v>7200</v>
      </c>
      <c r="T49" s="18">
        <f>IF($F49=TiltakstyperKostnadskalkyle!$B$5,($J49*TiltakstyperKostnadskalkyle!M$5)/100,
IF($F49=TiltakstyperKostnadskalkyle!$B$6,($J49*TiltakstyperKostnadskalkyle!M$6)/100,
IF($F49=TiltakstyperKostnadskalkyle!$B$7,($J49*TiltakstyperKostnadskalkyle!M$7)/100,
IF($F49=TiltakstyperKostnadskalkyle!$B$8,($J49*TiltakstyperKostnadskalkyle!M$8)/100,
IF($F49=TiltakstyperKostnadskalkyle!$B$9,($J49*TiltakstyperKostnadskalkyle!M$9)/100,
IF($F49=TiltakstyperKostnadskalkyle!$B$10,($J49*TiltakstyperKostnadskalkyle!M$10)/100,
IF($F49=TiltakstyperKostnadskalkyle!$B$11,($J49*TiltakstyperKostnadskalkyle!M$11)/100,
IF($F49=TiltakstyperKostnadskalkyle!$B$12,($J49*TiltakstyperKostnadskalkyle!M$12)/100,
IF($F49=TiltakstyperKostnadskalkyle!$B$13,($J49*TiltakstyperKostnadskalkyle!M$13)/100,
IF($F49=TiltakstyperKostnadskalkyle!$B$14,($J49*TiltakstyperKostnadskalkyle!M$14)/100,
IF($F49=TiltakstyperKostnadskalkyle!$B$15,($J49*TiltakstyperKostnadskalkyle!M$15)/100,
"0")))))))))))</f>
        <v>0</v>
      </c>
      <c r="U49" s="18"/>
      <c r="V49" s="32"/>
      <c r="W49" s="18">
        <f>IF($F49=TiltakstyperKostnadskalkyle!$B$5,($J49*TiltakstyperKostnadskalkyle!P$5)/100,
IF($F49=TiltakstyperKostnadskalkyle!$B$6,($J49*TiltakstyperKostnadskalkyle!P$6)/100,
IF($F49=TiltakstyperKostnadskalkyle!$B$7,($J49*TiltakstyperKostnadskalkyle!P$7)/100,
IF($F49=TiltakstyperKostnadskalkyle!$B$8,($J49*TiltakstyperKostnadskalkyle!P$8)/100,
IF($F49=TiltakstyperKostnadskalkyle!$B$9,($J49*TiltakstyperKostnadskalkyle!P$9)/100,
IF($F49=TiltakstyperKostnadskalkyle!$B$10,($J49*TiltakstyperKostnadskalkyle!P$10)/100,
IF($F49=TiltakstyperKostnadskalkyle!$B$11,($J49*TiltakstyperKostnadskalkyle!P$11)/100,
IF($F49=TiltakstyperKostnadskalkyle!$B$12,($J49*TiltakstyperKostnadskalkyle!P$12)/100,
IF($F49=TiltakstyperKostnadskalkyle!$B$13,($J49*TiltakstyperKostnadskalkyle!P$13)/100,
IF($F49=TiltakstyperKostnadskalkyle!$B$14,($J49*TiltakstyperKostnadskalkyle!P$14)/100,
IF($F49=TiltakstyperKostnadskalkyle!$B$15,($J49*TiltakstyperKostnadskalkyle!P$15)/100,
"0")))))))))))</f>
        <v>0</v>
      </c>
      <c r="Y49" s="151"/>
    </row>
    <row r="50" spans="2:25" ht="14.45" customHeight="1" x14ac:dyDescent="0.25">
      <c r="B50" s="20" t="s">
        <v>25</v>
      </c>
      <c r="C50" s="22" t="s">
        <v>56</v>
      </c>
      <c r="D50" s="22" t="s">
        <v>57</v>
      </c>
      <c r="E50" s="22" t="s">
        <v>59</v>
      </c>
      <c r="F50" s="39" t="s">
        <v>43</v>
      </c>
      <c r="G50" s="22">
        <v>2024</v>
      </c>
      <c r="H50" s="108">
        <v>10</v>
      </c>
      <c r="I50" s="27" t="s">
        <v>30</v>
      </c>
      <c r="J50" s="18">
        <f>IF(F50=TiltakstyperKostnadskalkyle!$B$5,TiltakstyperKostnadskalkyle!$R$5*Handlingsplan!H50,
IF(F50=TiltakstyperKostnadskalkyle!$B$6,TiltakstyperKostnadskalkyle!$R$6*Handlingsplan!H50,
IF(F50=TiltakstyperKostnadskalkyle!$B$7,TiltakstyperKostnadskalkyle!$R$7*Handlingsplan!H50,
IF(F50=TiltakstyperKostnadskalkyle!$B$8,TiltakstyperKostnadskalkyle!$R$8*Handlingsplan!H50,
IF(F50=TiltakstyperKostnadskalkyle!$B$9,TiltakstyperKostnadskalkyle!$R$9*Handlingsplan!H50,
IF(F50=TiltakstyperKostnadskalkyle!$B$10,TiltakstyperKostnadskalkyle!$R$10*Handlingsplan!H50,
IF(F50=TiltakstyperKostnadskalkyle!$B$11,TiltakstyperKostnadskalkyle!$R$11*Handlingsplan!H50,
IF(F50=TiltakstyperKostnadskalkyle!$B$12,TiltakstyperKostnadskalkyle!$R$12*Handlingsplan!H50,
IF(F50=TiltakstyperKostnadskalkyle!$B$13,TiltakstyperKostnadskalkyle!$R$13*Handlingsplan!H50,
IF(F50=TiltakstyperKostnadskalkyle!$B$14,TiltakstyperKostnadskalkyle!$R$14*Handlingsplan!H50,
IF(F50=TiltakstyperKostnadskalkyle!$B$15,TiltakstyperKostnadskalkyle!$R$15*Handlingsplan!H50,
0)))))))))))</f>
        <v>120000</v>
      </c>
      <c r="K50" s="18">
        <f>IF($F50=TiltakstyperKostnadskalkyle!$B$5,($J50*TiltakstyperKostnadskalkyle!D$5)/100,
IF($F50=TiltakstyperKostnadskalkyle!$B$6,($J50*TiltakstyperKostnadskalkyle!D$6)/100,
IF($F50=TiltakstyperKostnadskalkyle!$B$7,($J50*TiltakstyperKostnadskalkyle!D$7)/100,
IF($F50=TiltakstyperKostnadskalkyle!$B$8,($J50*TiltakstyperKostnadskalkyle!D$8)/100,
IF($F50=TiltakstyperKostnadskalkyle!$B$9,($J50*TiltakstyperKostnadskalkyle!D$9)/100,
IF($F50=TiltakstyperKostnadskalkyle!$B$10,($J50*TiltakstyperKostnadskalkyle!D$10)/100,
IF($F50=TiltakstyperKostnadskalkyle!$B$11,($J50*TiltakstyperKostnadskalkyle!D$11)/100,
IF($F50=TiltakstyperKostnadskalkyle!$B$12,($J50*TiltakstyperKostnadskalkyle!D$12)/100,
IF($F50=TiltakstyperKostnadskalkyle!$B$13,($J50*TiltakstyperKostnadskalkyle!D$13)/100,
IF($F50=TiltakstyperKostnadskalkyle!$B$14,($J50*TiltakstyperKostnadskalkyle!D$14)/100,
IF($F50=TiltakstyperKostnadskalkyle!$B$15,($J50*TiltakstyperKostnadskalkyle!D$15)/100,
"0")))))))))))</f>
        <v>9600</v>
      </c>
      <c r="L50" s="18">
        <f>IF($F50=TiltakstyperKostnadskalkyle!$B$5,($J50*TiltakstyperKostnadskalkyle!E$5)/100,
IF($F50=TiltakstyperKostnadskalkyle!$B$6,($J50*TiltakstyperKostnadskalkyle!E$6)/100,
IF($F50=TiltakstyperKostnadskalkyle!$B$7,($J50*TiltakstyperKostnadskalkyle!E$7)/100,
IF($F50=TiltakstyperKostnadskalkyle!$B$8,($J50*TiltakstyperKostnadskalkyle!E$8)/100,
IF($F50=TiltakstyperKostnadskalkyle!$B$9,($J50*TiltakstyperKostnadskalkyle!E$9)/100,
IF($F50=TiltakstyperKostnadskalkyle!$B$10,($J50*TiltakstyperKostnadskalkyle!E$10)/100,
IF($F50=TiltakstyperKostnadskalkyle!$B$11,($J50*TiltakstyperKostnadskalkyle!E$11)/100,
IF($F50=TiltakstyperKostnadskalkyle!$B$12,($J50*TiltakstyperKostnadskalkyle!E$12)/100,
IF($F50=TiltakstyperKostnadskalkyle!$B$13,($J50*TiltakstyperKostnadskalkyle!E$13)/100,
IF($F50=TiltakstyperKostnadskalkyle!$B$14,($J50*TiltakstyperKostnadskalkyle!E$14)/100,
IF($F50=TiltakstyperKostnadskalkyle!$B$15,($J50*TiltakstyperKostnadskalkyle!E$15)/100,
"0")))))))))))</f>
        <v>9600</v>
      </c>
      <c r="M50" s="18">
        <f>IF($F50=TiltakstyperKostnadskalkyle!$B$5,($J50*TiltakstyperKostnadskalkyle!F$5)/100,
IF($F50=TiltakstyperKostnadskalkyle!$B$6,($J50*TiltakstyperKostnadskalkyle!F$6)/100,
IF($F50=TiltakstyperKostnadskalkyle!$B$7,($J50*TiltakstyperKostnadskalkyle!F$7)/100,
IF($F50=TiltakstyperKostnadskalkyle!$B$8,($J50*TiltakstyperKostnadskalkyle!F$8)/100,
IF($F50=TiltakstyperKostnadskalkyle!$B$9,($J50*TiltakstyperKostnadskalkyle!F$9)/100,
IF($F50=TiltakstyperKostnadskalkyle!$B$10,($J50*TiltakstyperKostnadskalkyle!F$10)/100,
IF($F50=TiltakstyperKostnadskalkyle!$B$11,($J50*TiltakstyperKostnadskalkyle!F$11)/100,
IF($F50=TiltakstyperKostnadskalkyle!$B$12,($J50*TiltakstyperKostnadskalkyle!F$12)/100,
IF($F50=TiltakstyperKostnadskalkyle!$B$13,($J50*TiltakstyperKostnadskalkyle!F$13)/100,
IF($F50=TiltakstyperKostnadskalkyle!$B$14,($J50*TiltakstyperKostnadskalkyle!F$14)/100,
IF($F50=TiltakstyperKostnadskalkyle!$B$15,($J50*TiltakstyperKostnadskalkyle!F$15)/100,
"0")))))))))))</f>
        <v>50400</v>
      </c>
      <c r="N50" s="18">
        <f>IF($F50=TiltakstyperKostnadskalkyle!$B$5,($J50*TiltakstyperKostnadskalkyle!G$5)/100,
IF($F50=TiltakstyperKostnadskalkyle!$B$6,($J50*TiltakstyperKostnadskalkyle!G$6)/100,
IF($F50=TiltakstyperKostnadskalkyle!$B$7,($J50*TiltakstyperKostnadskalkyle!G$7)/100,
IF($F50=TiltakstyperKostnadskalkyle!$B$8,($J50*TiltakstyperKostnadskalkyle!G$8)/100,
IF($F50=TiltakstyperKostnadskalkyle!$B$9,($J50*TiltakstyperKostnadskalkyle!G$9)/100,
IF($F50=TiltakstyperKostnadskalkyle!$B$10,($J50*TiltakstyperKostnadskalkyle!G$10)/100,
IF($F50=TiltakstyperKostnadskalkyle!$B$11,($J50*TiltakstyperKostnadskalkyle!G$11)/100,
IF($F50=TiltakstyperKostnadskalkyle!$B$12,($J50*TiltakstyperKostnadskalkyle!G$12)/100,
IF($F50=TiltakstyperKostnadskalkyle!$B$13,($J50*TiltakstyperKostnadskalkyle!G$13)/100,
IF($F50=TiltakstyperKostnadskalkyle!$B$14,($J50*TiltakstyperKostnadskalkyle!G$14)/100,
IF($F50=TiltakstyperKostnadskalkyle!$B$15,($J50*TiltakstyperKostnadskalkyle!G$15)/100,
"0")))))))))))</f>
        <v>25200</v>
      </c>
      <c r="O50" s="18">
        <f>IF($F50=TiltakstyperKostnadskalkyle!$B$5,($J50*TiltakstyperKostnadskalkyle!H$5)/100,
IF($F50=TiltakstyperKostnadskalkyle!$B$6,($J50*TiltakstyperKostnadskalkyle!H$6)/100,
IF($F50=TiltakstyperKostnadskalkyle!$B$7,($J50*TiltakstyperKostnadskalkyle!H$7)/100,
IF($F50=TiltakstyperKostnadskalkyle!$B$8,($J50*TiltakstyperKostnadskalkyle!H$8)/100,
IF($F50=TiltakstyperKostnadskalkyle!$B$9,($J50*TiltakstyperKostnadskalkyle!H$9)/100,
IF($F50=TiltakstyperKostnadskalkyle!$B$10,($J50*TiltakstyperKostnadskalkyle!H$10)/100,
IF($F50=TiltakstyperKostnadskalkyle!$B$11,($J50*TiltakstyperKostnadskalkyle!H$11)/100,
IF($F50=TiltakstyperKostnadskalkyle!$B$12,($J50*TiltakstyperKostnadskalkyle!H$12)/100,
IF($F50=TiltakstyperKostnadskalkyle!$B$13,($J50*TiltakstyperKostnadskalkyle!H$13)/100,
IF($F50=TiltakstyperKostnadskalkyle!$B$14,($J50*TiltakstyperKostnadskalkyle!H$14)/100,
IF($F50=TiltakstyperKostnadskalkyle!$B$15,($J50*TiltakstyperKostnadskalkyle!H$15)/100,
"0")))))))))))</f>
        <v>9600</v>
      </c>
      <c r="P50" s="18">
        <f>IF($F50=TiltakstyperKostnadskalkyle!$B$5,($J50*TiltakstyperKostnadskalkyle!I$5)/100,
IF($F50=TiltakstyperKostnadskalkyle!$B$6,($J50*TiltakstyperKostnadskalkyle!I$6)/100,
IF($F50=TiltakstyperKostnadskalkyle!$B$7,($J50*TiltakstyperKostnadskalkyle!I$7)/100,
IF($F50=TiltakstyperKostnadskalkyle!$B$8,($J50*TiltakstyperKostnadskalkyle!I$8)/100,
IF($F50=TiltakstyperKostnadskalkyle!$B$9,($J50*TiltakstyperKostnadskalkyle!I$9)/100,
IF($F50=TiltakstyperKostnadskalkyle!$B$10,($J50*TiltakstyperKostnadskalkyle!I$10)/100,
IF($F50=TiltakstyperKostnadskalkyle!$B$11,($J50*TiltakstyperKostnadskalkyle!I$11)/100,
IF($F50=TiltakstyperKostnadskalkyle!$B$12,($J50*TiltakstyperKostnadskalkyle!I$12)/100,
IF($F50=TiltakstyperKostnadskalkyle!$B$13,($J50*TiltakstyperKostnadskalkyle!I$13)/100,
IF($F50=TiltakstyperKostnadskalkyle!$B$14,($J50*TiltakstyperKostnadskalkyle!I$14)/100,
IF($F50=TiltakstyperKostnadskalkyle!$B$15,($J50*TiltakstyperKostnadskalkyle!I$15)/100,
"0")))))))))))</f>
        <v>6000</v>
      </c>
      <c r="Q50" s="18">
        <f t="shared" si="2"/>
        <v>1200</v>
      </c>
      <c r="R50" s="18">
        <f>IF($F50=TiltakstyperKostnadskalkyle!$B$5,($J50*TiltakstyperKostnadskalkyle!K$5)/100,
IF($F50=TiltakstyperKostnadskalkyle!$B$6,($J50*TiltakstyperKostnadskalkyle!K$6)/100,
IF($F50=TiltakstyperKostnadskalkyle!$B$8,($J50*TiltakstyperKostnadskalkyle!K$8)/100,
IF($F50=TiltakstyperKostnadskalkyle!$B$9,($J50*TiltakstyperKostnadskalkyle!K$9)/100,
IF($F50=TiltakstyperKostnadskalkyle!$B$10,($J50*TiltakstyperKostnadskalkyle!K$10)/100,
IF($F50=TiltakstyperKostnadskalkyle!$B$11,($J50*TiltakstyperKostnadskalkyle!K$11)/100,
IF($F50=TiltakstyperKostnadskalkyle!$B$12,($J50*TiltakstyperKostnadskalkyle!K$12)/100,
IF($F50=TiltakstyperKostnadskalkyle!$B$13,($J50*TiltakstyperKostnadskalkyle!K$13)/100,
IF($F50=TiltakstyperKostnadskalkyle!$B$14,($J50*TiltakstyperKostnadskalkyle!K$14)/100,
"0")))))))))</f>
        <v>9600</v>
      </c>
      <c r="S50" s="18">
        <f t="shared" si="3"/>
        <v>2400</v>
      </c>
      <c r="T50" s="18">
        <f>IF($F50=TiltakstyperKostnadskalkyle!$B$5,($J50*TiltakstyperKostnadskalkyle!M$5)/100,
IF($F50=TiltakstyperKostnadskalkyle!$B$6,($J50*TiltakstyperKostnadskalkyle!M$6)/100,
IF($F50=TiltakstyperKostnadskalkyle!$B$7,($J50*TiltakstyperKostnadskalkyle!M$7)/100,
IF($F50=TiltakstyperKostnadskalkyle!$B$8,($J50*TiltakstyperKostnadskalkyle!M$8)/100,
IF($F50=TiltakstyperKostnadskalkyle!$B$9,($J50*TiltakstyperKostnadskalkyle!M$9)/100,
IF($F50=TiltakstyperKostnadskalkyle!$B$10,($J50*TiltakstyperKostnadskalkyle!M$10)/100,
IF($F50=TiltakstyperKostnadskalkyle!$B$11,($J50*TiltakstyperKostnadskalkyle!M$11)/100,
IF($F50=TiltakstyperKostnadskalkyle!$B$12,($J50*TiltakstyperKostnadskalkyle!M$12)/100,
IF($F50=TiltakstyperKostnadskalkyle!$B$13,($J50*TiltakstyperKostnadskalkyle!M$13)/100,
IF($F50=TiltakstyperKostnadskalkyle!$B$14,($J50*TiltakstyperKostnadskalkyle!M$14)/100,
IF($F50=TiltakstyperKostnadskalkyle!$B$15,($J50*TiltakstyperKostnadskalkyle!M$15)/100,
"0")))))))))))</f>
        <v>0</v>
      </c>
      <c r="U50" s="18"/>
      <c r="V50" s="32"/>
      <c r="W50" s="18">
        <f>IF($F50=TiltakstyperKostnadskalkyle!$B$5,($J50*TiltakstyperKostnadskalkyle!P$5)/100,
IF($F50=TiltakstyperKostnadskalkyle!$B$6,($J50*TiltakstyperKostnadskalkyle!P$6)/100,
IF($F50=TiltakstyperKostnadskalkyle!$B$7,($J50*TiltakstyperKostnadskalkyle!P$7)/100,
IF($F50=TiltakstyperKostnadskalkyle!$B$8,($J50*TiltakstyperKostnadskalkyle!P$8)/100,
IF($F50=TiltakstyperKostnadskalkyle!$B$9,($J50*TiltakstyperKostnadskalkyle!P$9)/100,
IF($F50=TiltakstyperKostnadskalkyle!$B$10,($J50*TiltakstyperKostnadskalkyle!P$10)/100,
IF($F50=TiltakstyperKostnadskalkyle!$B$11,($J50*TiltakstyperKostnadskalkyle!P$11)/100,
IF($F50=TiltakstyperKostnadskalkyle!$B$12,($J50*TiltakstyperKostnadskalkyle!P$12)/100,
IF($F50=TiltakstyperKostnadskalkyle!$B$13,($J50*TiltakstyperKostnadskalkyle!P$13)/100,
IF($F50=TiltakstyperKostnadskalkyle!$B$14,($J50*TiltakstyperKostnadskalkyle!P$14)/100,
IF($F50=TiltakstyperKostnadskalkyle!$B$15,($J50*TiltakstyperKostnadskalkyle!P$15)/100,
"0")))))))))))</f>
        <v>0</v>
      </c>
      <c r="Y50" s="151"/>
    </row>
    <row r="51" spans="2:25" ht="14.45" customHeight="1" x14ac:dyDescent="0.25">
      <c r="B51" s="20" t="s">
        <v>25</v>
      </c>
      <c r="C51" s="22" t="s">
        <v>56</v>
      </c>
      <c r="D51" s="22" t="s">
        <v>57</v>
      </c>
      <c r="E51" s="22" t="s">
        <v>60</v>
      </c>
      <c r="F51" s="39" t="s">
        <v>43</v>
      </c>
      <c r="G51" s="22">
        <v>2024</v>
      </c>
      <c r="H51" s="108">
        <v>10</v>
      </c>
      <c r="I51" s="27" t="s">
        <v>30</v>
      </c>
      <c r="J51" s="18">
        <f>IF(F51=TiltakstyperKostnadskalkyle!$B$5,TiltakstyperKostnadskalkyle!$R$5*Handlingsplan!H51,
IF(F51=TiltakstyperKostnadskalkyle!$B$6,TiltakstyperKostnadskalkyle!$R$6*Handlingsplan!H51,
IF(F51=TiltakstyperKostnadskalkyle!$B$7,TiltakstyperKostnadskalkyle!$R$7*Handlingsplan!H51,
IF(F51=TiltakstyperKostnadskalkyle!$B$8,TiltakstyperKostnadskalkyle!$R$8*Handlingsplan!H51,
IF(F51=TiltakstyperKostnadskalkyle!$B$9,TiltakstyperKostnadskalkyle!$R$9*Handlingsplan!H51,
IF(F51=TiltakstyperKostnadskalkyle!$B$10,TiltakstyperKostnadskalkyle!$R$10*Handlingsplan!H51,
IF(F51=TiltakstyperKostnadskalkyle!$B$11,TiltakstyperKostnadskalkyle!$R$11*Handlingsplan!H51,
IF(F51=TiltakstyperKostnadskalkyle!$B$12,TiltakstyperKostnadskalkyle!$R$12*Handlingsplan!H51,
IF(F51=TiltakstyperKostnadskalkyle!$B$13,TiltakstyperKostnadskalkyle!$R$13*Handlingsplan!H51,
IF(F51=TiltakstyperKostnadskalkyle!$B$14,TiltakstyperKostnadskalkyle!$R$14*Handlingsplan!H51,
IF(F51=TiltakstyperKostnadskalkyle!$B$15,TiltakstyperKostnadskalkyle!$R$15*Handlingsplan!H51,
0)))))))))))</f>
        <v>120000</v>
      </c>
      <c r="K51" s="18">
        <f>IF($F51=TiltakstyperKostnadskalkyle!$B$5,($J51*TiltakstyperKostnadskalkyle!D$5)/100,
IF($F51=TiltakstyperKostnadskalkyle!$B$6,($J51*TiltakstyperKostnadskalkyle!D$6)/100,
IF($F51=TiltakstyperKostnadskalkyle!$B$7,($J51*TiltakstyperKostnadskalkyle!D$7)/100,
IF($F51=TiltakstyperKostnadskalkyle!$B$8,($J51*TiltakstyperKostnadskalkyle!D$8)/100,
IF($F51=TiltakstyperKostnadskalkyle!$B$9,($J51*TiltakstyperKostnadskalkyle!D$9)/100,
IF($F51=TiltakstyperKostnadskalkyle!$B$10,($J51*TiltakstyperKostnadskalkyle!D$10)/100,
IF($F51=TiltakstyperKostnadskalkyle!$B$11,($J51*TiltakstyperKostnadskalkyle!D$11)/100,
IF($F51=TiltakstyperKostnadskalkyle!$B$12,($J51*TiltakstyperKostnadskalkyle!D$12)/100,
IF($F51=TiltakstyperKostnadskalkyle!$B$13,($J51*TiltakstyperKostnadskalkyle!D$13)/100,
IF($F51=TiltakstyperKostnadskalkyle!$B$14,($J51*TiltakstyperKostnadskalkyle!D$14)/100,
IF($F51=TiltakstyperKostnadskalkyle!$B$15,($J51*TiltakstyperKostnadskalkyle!D$15)/100,
"0")))))))))))</f>
        <v>9600</v>
      </c>
      <c r="L51" s="18">
        <f>IF($F51=TiltakstyperKostnadskalkyle!$B$5,($J51*TiltakstyperKostnadskalkyle!E$5)/100,
IF($F51=TiltakstyperKostnadskalkyle!$B$6,($J51*TiltakstyperKostnadskalkyle!E$6)/100,
IF($F51=TiltakstyperKostnadskalkyle!$B$7,($J51*TiltakstyperKostnadskalkyle!E$7)/100,
IF($F51=TiltakstyperKostnadskalkyle!$B$8,($J51*TiltakstyperKostnadskalkyle!E$8)/100,
IF($F51=TiltakstyperKostnadskalkyle!$B$9,($J51*TiltakstyperKostnadskalkyle!E$9)/100,
IF($F51=TiltakstyperKostnadskalkyle!$B$10,($J51*TiltakstyperKostnadskalkyle!E$10)/100,
IF($F51=TiltakstyperKostnadskalkyle!$B$11,($J51*TiltakstyperKostnadskalkyle!E$11)/100,
IF($F51=TiltakstyperKostnadskalkyle!$B$12,($J51*TiltakstyperKostnadskalkyle!E$12)/100,
IF($F51=TiltakstyperKostnadskalkyle!$B$13,($J51*TiltakstyperKostnadskalkyle!E$13)/100,
IF($F51=TiltakstyperKostnadskalkyle!$B$14,($J51*TiltakstyperKostnadskalkyle!E$14)/100,
IF($F51=TiltakstyperKostnadskalkyle!$B$15,($J51*TiltakstyperKostnadskalkyle!E$15)/100,
"0")))))))))))</f>
        <v>9600</v>
      </c>
      <c r="M51" s="18">
        <f>IF($F51=TiltakstyperKostnadskalkyle!$B$5,($J51*TiltakstyperKostnadskalkyle!F$5)/100,
IF($F51=TiltakstyperKostnadskalkyle!$B$6,($J51*TiltakstyperKostnadskalkyle!F$6)/100,
IF($F51=TiltakstyperKostnadskalkyle!$B$7,($J51*TiltakstyperKostnadskalkyle!F$7)/100,
IF($F51=TiltakstyperKostnadskalkyle!$B$8,($J51*TiltakstyperKostnadskalkyle!F$8)/100,
IF($F51=TiltakstyperKostnadskalkyle!$B$9,($J51*TiltakstyperKostnadskalkyle!F$9)/100,
IF($F51=TiltakstyperKostnadskalkyle!$B$10,($J51*TiltakstyperKostnadskalkyle!F$10)/100,
IF($F51=TiltakstyperKostnadskalkyle!$B$11,($J51*TiltakstyperKostnadskalkyle!F$11)/100,
IF($F51=TiltakstyperKostnadskalkyle!$B$12,($J51*TiltakstyperKostnadskalkyle!F$12)/100,
IF($F51=TiltakstyperKostnadskalkyle!$B$13,($J51*TiltakstyperKostnadskalkyle!F$13)/100,
IF($F51=TiltakstyperKostnadskalkyle!$B$14,($J51*TiltakstyperKostnadskalkyle!F$14)/100,
IF($F51=TiltakstyperKostnadskalkyle!$B$15,($J51*TiltakstyperKostnadskalkyle!F$15)/100,
"0")))))))))))</f>
        <v>50400</v>
      </c>
      <c r="N51" s="18">
        <f>IF($F51=TiltakstyperKostnadskalkyle!$B$5,($J51*TiltakstyperKostnadskalkyle!G$5)/100,
IF($F51=TiltakstyperKostnadskalkyle!$B$6,($J51*TiltakstyperKostnadskalkyle!G$6)/100,
IF($F51=TiltakstyperKostnadskalkyle!$B$7,($J51*TiltakstyperKostnadskalkyle!G$7)/100,
IF($F51=TiltakstyperKostnadskalkyle!$B$8,($J51*TiltakstyperKostnadskalkyle!G$8)/100,
IF($F51=TiltakstyperKostnadskalkyle!$B$9,($J51*TiltakstyperKostnadskalkyle!G$9)/100,
IF($F51=TiltakstyperKostnadskalkyle!$B$10,($J51*TiltakstyperKostnadskalkyle!G$10)/100,
IF($F51=TiltakstyperKostnadskalkyle!$B$11,($J51*TiltakstyperKostnadskalkyle!G$11)/100,
IF($F51=TiltakstyperKostnadskalkyle!$B$12,($J51*TiltakstyperKostnadskalkyle!G$12)/100,
IF($F51=TiltakstyperKostnadskalkyle!$B$13,($J51*TiltakstyperKostnadskalkyle!G$13)/100,
IF($F51=TiltakstyperKostnadskalkyle!$B$14,($J51*TiltakstyperKostnadskalkyle!G$14)/100,
IF($F51=TiltakstyperKostnadskalkyle!$B$15,($J51*TiltakstyperKostnadskalkyle!G$15)/100,
"0")))))))))))</f>
        <v>25200</v>
      </c>
      <c r="O51" s="18">
        <f>IF($F51=TiltakstyperKostnadskalkyle!$B$5,($J51*TiltakstyperKostnadskalkyle!H$5)/100,
IF($F51=TiltakstyperKostnadskalkyle!$B$6,($J51*TiltakstyperKostnadskalkyle!H$6)/100,
IF($F51=TiltakstyperKostnadskalkyle!$B$7,($J51*TiltakstyperKostnadskalkyle!H$7)/100,
IF($F51=TiltakstyperKostnadskalkyle!$B$8,($J51*TiltakstyperKostnadskalkyle!H$8)/100,
IF($F51=TiltakstyperKostnadskalkyle!$B$9,($J51*TiltakstyperKostnadskalkyle!H$9)/100,
IF($F51=TiltakstyperKostnadskalkyle!$B$10,($J51*TiltakstyperKostnadskalkyle!H$10)/100,
IF($F51=TiltakstyperKostnadskalkyle!$B$11,($J51*TiltakstyperKostnadskalkyle!H$11)/100,
IF($F51=TiltakstyperKostnadskalkyle!$B$12,($J51*TiltakstyperKostnadskalkyle!H$12)/100,
IF($F51=TiltakstyperKostnadskalkyle!$B$13,($J51*TiltakstyperKostnadskalkyle!H$13)/100,
IF($F51=TiltakstyperKostnadskalkyle!$B$14,($J51*TiltakstyperKostnadskalkyle!H$14)/100,
IF($F51=TiltakstyperKostnadskalkyle!$B$15,($J51*TiltakstyperKostnadskalkyle!H$15)/100,
"0")))))))))))</f>
        <v>9600</v>
      </c>
      <c r="P51" s="18">
        <f>IF($F51=TiltakstyperKostnadskalkyle!$B$5,($J51*TiltakstyperKostnadskalkyle!I$5)/100,
IF($F51=TiltakstyperKostnadskalkyle!$B$6,($J51*TiltakstyperKostnadskalkyle!I$6)/100,
IF($F51=TiltakstyperKostnadskalkyle!$B$7,($J51*TiltakstyperKostnadskalkyle!I$7)/100,
IF($F51=TiltakstyperKostnadskalkyle!$B$8,($J51*TiltakstyperKostnadskalkyle!I$8)/100,
IF($F51=TiltakstyperKostnadskalkyle!$B$9,($J51*TiltakstyperKostnadskalkyle!I$9)/100,
IF($F51=TiltakstyperKostnadskalkyle!$B$10,($J51*TiltakstyperKostnadskalkyle!I$10)/100,
IF($F51=TiltakstyperKostnadskalkyle!$B$11,($J51*TiltakstyperKostnadskalkyle!I$11)/100,
IF($F51=TiltakstyperKostnadskalkyle!$B$12,($J51*TiltakstyperKostnadskalkyle!I$12)/100,
IF($F51=TiltakstyperKostnadskalkyle!$B$13,($J51*TiltakstyperKostnadskalkyle!I$13)/100,
IF($F51=TiltakstyperKostnadskalkyle!$B$14,($J51*TiltakstyperKostnadskalkyle!I$14)/100,
IF($F51=TiltakstyperKostnadskalkyle!$B$15,($J51*TiltakstyperKostnadskalkyle!I$15)/100,
"0")))))))))))</f>
        <v>6000</v>
      </c>
      <c r="Q51" s="18">
        <f t="shared" si="2"/>
        <v>1200</v>
      </c>
      <c r="R51" s="18">
        <f>IF($F51=TiltakstyperKostnadskalkyle!$B$5,($J51*TiltakstyperKostnadskalkyle!K$5)/100,
IF($F51=TiltakstyperKostnadskalkyle!$B$6,($J51*TiltakstyperKostnadskalkyle!K$6)/100,
IF($F51=TiltakstyperKostnadskalkyle!$B$8,($J51*TiltakstyperKostnadskalkyle!K$8)/100,
IF($F51=TiltakstyperKostnadskalkyle!$B$9,($J51*TiltakstyperKostnadskalkyle!K$9)/100,
IF($F51=TiltakstyperKostnadskalkyle!$B$10,($J51*TiltakstyperKostnadskalkyle!K$10)/100,
IF($F51=TiltakstyperKostnadskalkyle!$B$11,($J51*TiltakstyperKostnadskalkyle!K$11)/100,
IF($F51=TiltakstyperKostnadskalkyle!$B$12,($J51*TiltakstyperKostnadskalkyle!K$12)/100,
IF($F51=TiltakstyperKostnadskalkyle!$B$13,($J51*TiltakstyperKostnadskalkyle!K$13)/100,
IF($F51=TiltakstyperKostnadskalkyle!$B$14,($J51*TiltakstyperKostnadskalkyle!K$14)/100,
"0")))))))))</f>
        <v>9600</v>
      </c>
      <c r="S51" s="18">
        <f t="shared" si="3"/>
        <v>2400</v>
      </c>
      <c r="T51" s="18">
        <f>IF($F51=TiltakstyperKostnadskalkyle!$B$5,($J51*TiltakstyperKostnadskalkyle!M$5)/100,
IF($F51=TiltakstyperKostnadskalkyle!$B$6,($J51*TiltakstyperKostnadskalkyle!M$6)/100,
IF($F51=TiltakstyperKostnadskalkyle!$B$7,($J51*TiltakstyperKostnadskalkyle!M$7)/100,
IF($F51=TiltakstyperKostnadskalkyle!$B$8,($J51*TiltakstyperKostnadskalkyle!M$8)/100,
IF($F51=TiltakstyperKostnadskalkyle!$B$9,($J51*TiltakstyperKostnadskalkyle!M$9)/100,
IF($F51=TiltakstyperKostnadskalkyle!$B$10,($J51*TiltakstyperKostnadskalkyle!M$10)/100,
IF($F51=TiltakstyperKostnadskalkyle!$B$11,($J51*TiltakstyperKostnadskalkyle!M$11)/100,
IF($F51=TiltakstyperKostnadskalkyle!$B$12,($J51*TiltakstyperKostnadskalkyle!M$12)/100,
IF($F51=TiltakstyperKostnadskalkyle!$B$13,($J51*TiltakstyperKostnadskalkyle!M$13)/100,
IF($F51=TiltakstyperKostnadskalkyle!$B$14,($J51*TiltakstyperKostnadskalkyle!M$14)/100,
IF($F51=TiltakstyperKostnadskalkyle!$B$15,($J51*TiltakstyperKostnadskalkyle!M$15)/100,
"0")))))))))))</f>
        <v>0</v>
      </c>
      <c r="U51" s="18"/>
      <c r="V51" s="32"/>
      <c r="W51" s="18">
        <f>IF($F51=TiltakstyperKostnadskalkyle!$B$5,($J51*TiltakstyperKostnadskalkyle!P$5)/100,
IF($F51=TiltakstyperKostnadskalkyle!$B$6,($J51*TiltakstyperKostnadskalkyle!P$6)/100,
IF($F51=TiltakstyperKostnadskalkyle!$B$7,($J51*TiltakstyperKostnadskalkyle!P$7)/100,
IF($F51=TiltakstyperKostnadskalkyle!$B$8,($J51*TiltakstyperKostnadskalkyle!P$8)/100,
IF($F51=TiltakstyperKostnadskalkyle!$B$9,($J51*TiltakstyperKostnadskalkyle!P$9)/100,
IF($F51=TiltakstyperKostnadskalkyle!$B$10,($J51*TiltakstyperKostnadskalkyle!P$10)/100,
IF($F51=TiltakstyperKostnadskalkyle!$B$11,($J51*TiltakstyperKostnadskalkyle!P$11)/100,
IF($F51=TiltakstyperKostnadskalkyle!$B$12,($J51*TiltakstyperKostnadskalkyle!P$12)/100,
IF($F51=TiltakstyperKostnadskalkyle!$B$13,($J51*TiltakstyperKostnadskalkyle!P$13)/100,
IF($F51=TiltakstyperKostnadskalkyle!$B$14,($J51*TiltakstyperKostnadskalkyle!P$14)/100,
IF($F51=TiltakstyperKostnadskalkyle!$B$15,($J51*TiltakstyperKostnadskalkyle!P$15)/100,
"0")))))))))))</f>
        <v>0</v>
      </c>
      <c r="Y51" s="151"/>
    </row>
    <row r="52" spans="2:25" ht="14.45" customHeight="1" x14ac:dyDescent="0.25">
      <c r="B52" s="20" t="s">
        <v>25</v>
      </c>
      <c r="C52" s="22" t="s">
        <v>56</v>
      </c>
      <c r="D52" s="22" t="s">
        <v>57</v>
      </c>
      <c r="E52" s="22" t="s">
        <v>61</v>
      </c>
      <c r="F52" s="39" t="s">
        <v>43</v>
      </c>
      <c r="G52" s="22">
        <v>2024</v>
      </c>
      <c r="H52" s="108">
        <v>10</v>
      </c>
      <c r="I52" s="27" t="s">
        <v>30</v>
      </c>
      <c r="J52" s="18">
        <f>IF(F52=TiltakstyperKostnadskalkyle!$B$5,TiltakstyperKostnadskalkyle!$R$5*Handlingsplan!H52,
IF(F52=TiltakstyperKostnadskalkyle!$B$6,TiltakstyperKostnadskalkyle!$R$6*Handlingsplan!H52,
IF(F52=TiltakstyperKostnadskalkyle!$B$7,TiltakstyperKostnadskalkyle!$R$7*Handlingsplan!H52,
IF(F52=TiltakstyperKostnadskalkyle!$B$8,TiltakstyperKostnadskalkyle!$R$8*Handlingsplan!H52,
IF(F52=TiltakstyperKostnadskalkyle!$B$9,TiltakstyperKostnadskalkyle!$R$9*Handlingsplan!H52,
IF(F52=TiltakstyperKostnadskalkyle!$B$10,TiltakstyperKostnadskalkyle!$R$10*Handlingsplan!H52,
IF(F52=TiltakstyperKostnadskalkyle!$B$11,TiltakstyperKostnadskalkyle!$R$11*Handlingsplan!H52,
IF(F52=TiltakstyperKostnadskalkyle!$B$12,TiltakstyperKostnadskalkyle!$R$12*Handlingsplan!H52,
IF(F52=TiltakstyperKostnadskalkyle!$B$13,TiltakstyperKostnadskalkyle!$R$13*Handlingsplan!H52,
IF(F52=TiltakstyperKostnadskalkyle!$B$14,TiltakstyperKostnadskalkyle!$R$14*Handlingsplan!H52,
IF(F52=TiltakstyperKostnadskalkyle!$B$15,TiltakstyperKostnadskalkyle!$R$15*Handlingsplan!H52,
0)))))))))))</f>
        <v>120000</v>
      </c>
      <c r="K52" s="18">
        <f>IF($F52=TiltakstyperKostnadskalkyle!$B$5,($J52*TiltakstyperKostnadskalkyle!D$5)/100,
IF($F52=TiltakstyperKostnadskalkyle!$B$6,($J52*TiltakstyperKostnadskalkyle!D$6)/100,
IF($F52=TiltakstyperKostnadskalkyle!$B$7,($J52*TiltakstyperKostnadskalkyle!D$7)/100,
IF($F52=TiltakstyperKostnadskalkyle!$B$8,($J52*TiltakstyperKostnadskalkyle!D$8)/100,
IF($F52=TiltakstyperKostnadskalkyle!$B$9,($J52*TiltakstyperKostnadskalkyle!D$9)/100,
IF($F52=TiltakstyperKostnadskalkyle!$B$10,($J52*TiltakstyperKostnadskalkyle!D$10)/100,
IF($F52=TiltakstyperKostnadskalkyle!$B$11,($J52*TiltakstyperKostnadskalkyle!D$11)/100,
IF($F52=TiltakstyperKostnadskalkyle!$B$12,($J52*TiltakstyperKostnadskalkyle!D$12)/100,
IF($F52=TiltakstyperKostnadskalkyle!$B$13,($J52*TiltakstyperKostnadskalkyle!D$13)/100,
IF($F52=TiltakstyperKostnadskalkyle!$B$14,($J52*TiltakstyperKostnadskalkyle!D$14)/100,
IF($F52=TiltakstyperKostnadskalkyle!$B$15,($J52*TiltakstyperKostnadskalkyle!D$15)/100,
"0")))))))))))</f>
        <v>9600</v>
      </c>
      <c r="L52" s="18">
        <f>IF($F52=TiltakstyperKostnadskalkyle!$B$5,($J52*TiltakstyperKostnadskalkyle!E$5)/100,
IF($F52=TiltakstyperKostnadskalkyle!$B$6,($J52*TiltakstyperKostnadskalkyle!E$6)/100,
IF($F52=TiltakstyperKostnadskalkyle!$B$7,($J52*TiltakstyperKostnadskalkyle!E$7)/100,
IF($F52=TiltakstyperKostnadskalkyle!$B$8,($J52*TiltakstyperKostnadskalkyle!E$8)/100,
IF($F52=TiltakstyperKostnadskalkyle!$B$9,($J52*TiltakstyperKostnadskalkyle!E$9)/100,
IF($F52=TiltakstyperKostnadskalkyle!$B$10,($J52*TiltakstyperKostnadskalkyle!E$10)/100,
IF($F52=TiltakstyperKostnadskalkyle!$B$11,($J52*TiltakstyperKostnadskalkyle!E$11)/100,
IF($F52=TiltakstyperKostnadskalkyle!$B$12,($J52*TiltakstyperKostnadskalkyle!E$12)/100,
IF($F52=TiltakstyperKostnadskalkyle!$B$13,($J52*TiltakstyperKostnadskalkyle!E$13)/100,
IF($F52=TiltakstyperKostnadskalkyle!$B$14,($J52*TiltakstyperKostnadskalkyle!E$14)/100,
IF($F52=TiltakstyperKostnadskalkyle!$B$15,($J52*TiltakstyperKostnadskalkyle!E$15)/100,
"0")))))))))))</f>
        <v>9600</v>
      </c>
      <c r="M52" s="18">
        <f>IF($F52=TiltakstyperKostnadskalkyle!$B$5,($J52*TiltakstyperKostnadskalkyle!F$5)/100,
IF($F52=TiltakstyperKostnadskalkyle!$B$6,($J52*TiltakstyperKostnadskalkyle!F$6)/100,
IF($F52=TiltakstyperKostnadskalkyle!$B$7,($J52*TiltakstyperKostnadskalkyle!F$7)/100,
IF($F52=TiltakstyperKostnadskalkyle!$B$8,($J52*TiltakstyperKostnadskalkyle!F$8)/100,
IF($F52=TiltakstyperKostnadskalkyle!$B$9,($J52*TiltakstyperKostnadskalkyle!F$9)/100,
IF($F52=TiltakstyperKostnadskalkyle!$B$10,($J52*TiltakstyperKostnadskalkyle!F$10)/100,
IF($F52=TiltakstyperKostnadskalkyle!$B$11,($J52*TiltakstyperKostnadskalkyle!F$11)/100,
IF($F52=TiltakstyperKostnadskalkyle!$B$12,($J52*TiltakstyperKostnadskalkyle!F$12)/100,
IF($F52=TiltakstyperKostnadskalkyle!$B$13,($J52*TiltakstyperKostnadskalkyle!F$13)/100,
IF($F52=TiltakstyperKostnadskalkyle!$B$14,($J52*TiltakstyperKostnadskalkyle!F$14)/100,
IF($F52=TiltakstyperKostnadskalkyle!$B$15,($J52*TiltakstyperKostnadskalkyle!F$15)/100,
"0")))))))))))</f>
        <v>50400</v>
      </c>
      <c r="N52" s="18">
        <f>IF($F52=TiltakstyperKostnadskalkyle!$B$5,($J52*TiltakstyperKostnadskalkyle!G$5)/100,
IF($F52=TiltakstyperKostnadskalkyle!$B$6,($J52*TiltakstyperKostnadskalkyle!G$6)/100,
IF($F52=TiltakstyperKostnadskalkyle!$B$7,($J52*TiltakstyperKostnadskalkyle!G$7)/100,
IF($F52=TiltakstyperKostnadskalkyle!$B$8,($J52*TiltakstyperKostnadskalkyle!G$8)/100,
IF($F52=TiltakstyperKostnadskalkyle!$B$9,($J52*TiltakstyperKostnadskalkyle!G$9)/100,
IF($F52=TiltakstyperKostnadskalkyle!$B$10,($J52*TiltakstyperKostnadskalkyle!G$10)/100,
IF($F52=TiltakstyperKostnadskalkyle!$B$11,($J52*TiltakstyperKostnadskalkyle!G$11)/100,
IF($F52=TiltakstyperKostnadskalkyle!$B$12,($J52*TiltakstyperKostnadskalkyle!G$12)/100,
IF($F52=TiltakstyperKostnadskalkyle!$B$13,($J52*TiltakstyperKostnadskalkyle!G$13)/100,
IF($F52=TiltakstyperKostnadskalkyle!$B$14,($J52*TiltakstyperKostnadskalkyle!G$14)/100,
IF($F52=TiltakstyperKostnadskalkyle!$B$15,($J52*TiltakstyperKostnadskalkyle!G$15)/100,
"0")))))))))))</f>
        <v>25200</v>
      </c>
      <c r="O52" s="18">
        <f>IF($F52=TiltakstyperKostnadskalkyle!$B$5,($J52*TiltakstyperKostnadskalkyle!H$5)/100,
IF($F52=TiltakstyperKostnadskalkyle!$B$6,($J52*TiltakstyperKostnadskalkyle!H$6)/100,
IF($F52=TiltakstyperKostnadskalkyle!$B$7,($J52*TiltakstyperKostnadskalkyle!H$7)/100,
IF($F52=TiltakstyperKostnadskalkyle!$B$8,($J52*TiltakstyperKostnadskalkyle!H$8)/100,
IF($F52=TiltakstyperKostnadskalkyle!$B$9,($J52*TiltakstyperKostnadskalkyle!H$9)/100,
IF($F52=TiltakstyperKostnadskalkyle!$B$10,($J52*TiltakstyperKostnadskalkyle!H$10)/100,
IF($F52=TiltakstyperKostnadskalkyle!$B$11,($J52*TiltakstyperKostnadskalkyle!H$11)/100,
IF($F52=TiltakstyperKostnadskalkyle!$B$12,($J52*TiltakstyperKostnadskalkyle!H$12)/100,
IF($F52=TiltakstyperKostnadskalkyle!$B$13,($J52*TiltakstyperKostnadskalkyle!H$13)/100,
IF($F52=TiltakstyperKostnadskalkyle!$B$14,($J52*TiltakstyperKostnadskalkyle!H$14)/100,
IF($F52=TiltakstyperKostnadskalkyle!$B$15,($J52*TiltakstyperKostnadskalkyle!H$15)/100,
"0")))))))))))</f>
        <v>9600</v>
      </c>
      <c r="P52" s="18">
        <f>IF($F52=TiltakstyperKostnadskalkyle!$B$5,($J52*TiltakstyperKostnadskalkyle!I$5)/100,
IF($F52=TiltakstyperKostnadskalkyle!$B$6,($J52*TiltakstyperKostnadskalkyle!I$6)/100,
IF($F52=TiltakstyperKostnadskalkyle!$B$7,($J52*TiltakstyperKostnadskalkyle!I$7)/100,
IF($F52=TiltakstyperKostnadskalkyle!$B$8,($J52*TiltakstyperKostnadskalkyle!I$8)/100,
IF($F52=TiltakstyperKostnadskalkyle!$B$9,($J52*TiltakstyperKostnadskalkyle!I$9)/100,
IF($F52=TiltakstyperKostnadskalkyle!$B$10,($J52*TiltakstyperKostnadskalkyle!I$10)/100,
IF($F52=TiltakstyperKostnadskalkyle!$B$11,($J52*TiltakstyperKostnadskalkyle!I$11)/100,
IF($F52=TiltakstyperKostnadskalkyle!$B$12,($J52*TiltakstyperKostnadskalkyle!I$12)/100,
IF($F52=TiltakstyperKostnadskalkyle!$B$13,($J52*TiltakstyperKostnadskalkyle!I$13)/100,
IF($F52=TiltakstyperKostnadskalkyle!$B$14,($J52*TiltakstyperKostnadskalkyle!I$14)/100,
IF($F52=TiltakstyperKostnadskalkyle!$B$15,($J52*TiltakstyperKostnadskalkyle!I$15)/100,
"0")))))))))))</f>
        <v>6000</v>
      </c>
      <c r="Q52" s="18">
        <f t="shared" si="2"/>
        <v>1200</v>
      </c>
      <c r="R52" s="18">
        <f>IF($F52=TiltakstyperKostnadskalkyle!$B$5,($J52*TiltakstyperKostnadskalkyle!K$5)/100,
IF($F52=TiltakstyperKostnadskalkyle!$B$6,($J52*TiltakstyperKostnadskalkyle!K$6)/100,
IF($F52=TiltakstyperKostnadskalkyle!$B$8,($J52*TiltakstyperKostnadskalkyle!K$8)/100,
IF($F52=TiltakstyperKostnadskalkyle!$B$9,($J52*TiltakstyperKostnadskalkyle!K$9)/100,
IF($F52=TiltakstyperKostnadskalkyle!$B$10,($J52*TiltakstyperKostnadskalkyle!K$10)/100,
IF($F52=TiltakstyperKostnadskalkyle!$B$11,($J52*TiltakstyperKostnadskalkyle!K$11)/100,
IF($F52=TiltakstyperKostnadskalkyle!$B$12,($J52*TiltakstyperKostnadskalkyle!K$12)/100,
IF($F52=TiltakstyperKostnadskalkyle!$B$13,($J52*TiltakstyperKostnadskalkyle!K$13)/100,
IF($F52=TiltakstyperKostnadskalkyle!$B$14,($J52*TiltakstyperKostnadskalkyle!K$14)/100,
"0")))))))))</f>
        <v>9600</v>
      </c>
      <c r="S52" s="18">
        <f t="shared" si="3"/>
        <v>2400</v>
      </c>
      <c r="T52" s="18">
        <f>IF($F52=TiltakstyperKostnadskalkyle!$B$5,($J52*TiltakstyperKostnadskalkyle!M$5)/100,
IF($F52=TiltakstyperKostnadskalkyle!$B$6,($J52*TiltakstyperKostnadskalkyle!M$6)/100,
IF($F52=TiltakstyperKostnadskalkyle!$B$7,($J52*TiltakstyperKostnadskalkyle!M$7)/100,
IF($F52=TiltakstyperKostnadskalkyle!$B$8,($J52*TiltakstyperKostnadskalkyle!M$8)/100,
IF($F52=TiltakstyperKostnadskalkyle!$B$9,($J52*TiltakstyperKostnadskalkyle!M$9)/100,
IF($F52=TiltakstyperKostnadskalkyle!$B$10,($J52*TiltakstyperKostnadskalkyle!M$10)/100,
IF($F52=TiltakstyperKostnadskalkyle!$B$11,($J52*TiltakstyperKostnadskalkyle!M$11)/100,
IF($F52=TiltakstyperKostnadskalkyle!$B$12,($J52*TiltakstyperKostnadskalkyle!M$12)/100,
IF($F52=TiltakstyperKostnadskalkyle!$B$13,($J52*TiltakstyperKostnadskalkyle!M$13)/100,
IF($F52=TiltakstyperKostnadskalkyle!$B$14,($J52*TiltakstyperKostnadskalkyle!M$14)/100,
IF($F52=TiltakstyperKostnadskalkyle!$B$15,($J52*TiltakstyperKostnadskalkyle!M$15)/100,
"0")))))))))))</f>
        <v>0</v>
      </c>
      <c r="U52" s="18"/>
      <c r="V52" s="32"/>
      <c r="W52" s="18">
        <f>IF($F52=TiltakstyperKostnadskalkyle!$B$5,($J52*TiltakstyperKostnadskalkyle!P$5)/100,
IF($F52=TiltakstyperKostnadskalkyle!$B$6,($J52*TiltakstyperKostnadskalkyle!P$6)/100,
IF($F52=TiltakstyperKostnadskalkyle!$B$7,($J52*TiltakstyperKostnadskalkyle!P$7)/100,
IF($F52=TiltakstyperKostnadskalkyle!$B$8,($J52*TiltakstyperKostnadskalkyle!P$8)/100,
IF($F52=TiltakstyperKostnadskalkyle!$B$9,($J52*TiltakstyperKostnadskalkyle!P$9)/100,
IF($F52=TiltakstyperKostnadskalkyle!$B$10,($J52*TiltakstyperKostnadskalkyle!P$10)/100,
IF($F52=TiltakstyperKostnadskalkyle!$B$11,($J52*TiltakstyperKostnadskalkyle!P$11)/100,
IF($F52=TiltakstyperKostnadskalkyle!$B$12,($J52*TiltakstyperKostnadskalkyle!P$12)/100,
IF($F52=TiltakstyperKostnadskalkyle!$B$13,($J52*TiltakstyperKostnadskalkyle!P$13)/100,
IF($F52=TiltakstyperKostnadskalkyle!$B$14,($J52*TiltakstyperKostnadskalkyle!P$14)/100,
IF($F52=TiltakstyperKostnadskalkyle!$B$15,($J52*TiltakstyperKostnadskalkyle!P$15)/100,
"0")))))))))))</f>
        <v>0</v>
      </c>
      <c r="Y52" s="151"/>
    </row>
    <row r="53" spans="2:25" ht="14.45" customHeight="1" x14ac:dyDescent="0.25">
      <c r="B53" s="20" t="s">
        <v>25</v>
      </c>
      <c r="C53" s="22" t="s">
        <v>56</v>
      </c>
      <c r="D53" s="22" t="s">
        <v>57</v>
      </c>
      <c r="E53" s="22" t="s">
        <v>62</v>
      </c>
      <c r="F53" s="39" t="s">
        <v>43</v>
      </c>
      <c r="G53" s="22">
        <v>2024</v>
      </c>
      <c r="H53" s="108">
        <v>10</v>
      </c>
      <c r="I53" s="27" t="s">
        <v>30</v>
      </c>
      <c r="J53" s="18">
        <f>IF(F53=TiltakstyperKostnadskalkyle!$B$5,TiltakstyperKostnadskalkyle!$R$5*Handlingsplan!H53,
IF(F53=TiltakstyperKostnadskalkyle!$B$6,TiltakstyperKostnadskalkyle!$R$6*Handlingsplan!H53,
IF(F53=TiltakstyperKostnadskalkyle!$B$7,TiltakstyperKostnadskalkyle!$R$7*Handlingsplan!H53,
IF(F53=TiltakstyperKostnadskalkyle!$B$8,TiltakstyperKostnadskalkyle!$R$8*Handlingsplan!H53,
IF(F53=TiltakstyperKostnadskalkyle!$B$9,TiltakstyperKostnadskalkyle!$R$9*Handlingsplan!H53,
IF(F53=TiltakstyperKostnadskalkyle!$B$10,TiltakstyperKostnadskalkyle!$R$10*Handlingsplan!H53,
IF(F53=TiltakstyperKostnadskalkyle!$B$11,TiltakstyperKostnadskalkyle!$R$11*Handlingsplan!H53,
IF(F53=TiltakstyperKostnadskalkyle!$B$12,TiltakstyperKostnadskalkyle!$R$12*Handlingsplan!H53,
IF(F53=TiltakstyperKostnadskalkyle!$B$13,TiltakstyperKostnadskalkyle!$R$13*Handlingsplan!H53,
IF(F53=TiltakstyperKostnadskalkyle!$B$14,TiltakstyperKostnadskalkyle!$R$14*Handlingsplan!H53,
IF(F53=TiltakstyperKostnadskalkyle!$B$15,TiltakstyperKostnadskalkyle!$R$15*Handlingsplan!H53,
0)))))))))))</f>
        <v>120000</v>
      </c>
      <c r="K53" s="18">
        <f>IF($F53=TiltakstyperKostnadskalkyle!$B$5,($J53*TiltakstyperKostnadskalkyle!D$5)/100,
IF($F53=TiltakstyperKostnadskalkyle!$B$6,($J53*TiltakstyperKostnadskalkyle!D$6)/100,
IF($F53=TiltakstyperKostnadskalkyle!$B$7,($J53*TiltakstyperKostnadskalkyle!D$7)/100,
IF($F53=TiltakstyperKostnadskalkyle!$B$8,($J53*TiltakstyperKostnadskalkyle!D$8)/100,
IF($F53=TiltakstyperKostnadskalkyle!$B$9,($J53*TiltakstyperKostnadskalkyle!D$9)/100,
IF($F53=TiltakstyperKostnadskalkyle!$B$10,($J53*TiltakstyperKostnadskalkyle!D$10)/100,
IF($F53=TiltakstyperKostnadskalkyle!$B$11,($J53*TiltakstyperKostnadskalkyle!D$11)/100,
IF($F53=TiltakstyperKostnadskalkyle!$B$12,($J53*TiltakstyperKostnadskalkyle!D$12)/100,
IF($F53=TiltakstyperKostnadskalkyle!$B$13,($J53*TiltakstyperKostnadskalkyle!D$13)/100,
IF($F53=TiltakstyperKostnadskalkyle!$B$14,($J53*TiltakstyperKostnadskalkyle!D$14)/100,
IF($F53=TiltakstyperKostnadskalkyle!$B$15,($J53*TiltakstyperKostnadskalkyle!D$15)/100,
"0")))))))))))</f>
        <v>9600</v>
      </c>
      <c r="L53" s="18">
        <f>IF($F53=TiltakstyperKostnadskalkyle!$B$5,($J53*TiltakstyperKostnadskalkyle!E$5)/100,
IF($F53=TiltakstyperKostnadskalkyle!$B$6,($J53*TiltakstyperKostnadskalkyle!E$6)/100,
IF($F53=TiltakstyperKostnadskalkyle!$B$7,($J53*TiltakstyperKostnadskalkyle!E$7)/100,
IF($F53=TiltakstyperKostnadskalkyle!$B$8,($J53*TiltakstyperKostnadskalkyle!E$8)/100,
IF($F53=TiltakstyperKostnadskalkyle!$B$9,($J53*TiltakstyperKostnadskalkyle!E$9)/100,
IF($F53=TiltakstyperKostnadskalkyle!$B$10,($J53*TiltakstyperKostnadskalkyle!E$10)/100,
IF($F53=TiltakstyperKostnadskalkyle!$B$11,($J53*TiltakstyperKostnadskalkyle!E$11)/100,
IF($F53=TiltakstyperKostnadskalkyle!$B$12,($J53*TiltakstyperKostnadskalkyle!E$12)/100,
IF($F53=TiltakstyperKostnadskalkyle!$B$13,($J53*TiltakstyperKostnadskalkyle!E$13)/100,
IF($F53=TiltakstyperKostnadskalkyle!$B$14,($J53*TiltakstyperKostnadskalkyle!E$14)/100,
IF($F53=TiltakstyperKostnadskalkyle!$B$15,($J53*TiltakstyperKostnadskalkyle!E$15)/100,
"0")))))))))))</f>
        <v>9600</v>
      </c>
      <c r="M53" s="18">
        <f>IF($F53=TiltakstyperKostnadskalkyle!$B$5,($J53*TiltakstyperKostnadskalkyle!F$5)/100,
IF($F53=TiltakstyperKostnadskalkyle!$B$6,($J53*TiltakstyperKostnadskalkyle!F$6)/100,
IF($F53=TiltakstyperKostnadskalkyle!$B$7,($J53*TiltakstyperKostnadskalkyle!F$7)/100,
IF($F53=TiltakstyperKostnadskalkyle!$B$8,($J53*TiltakstyperKostnadskalkyle!F$8)/100,
IF($F53=TiltakstyperKostnadskalkyle!$B$9,($J53*TiltakstyperKostnadskalkyle!F$9)/100,
IF($F53=TiltakstyperKostnadskalkyle!$B$10,($J53*TiltakstyperKostnadskalkyle!F$10)/100,
IF($F53=TiltakstyperKostnadskalkyle!$B$11,($J53*TiltakstyperKostnadskalkyle!F$11)/100,
IF($F53=TiltakstyperKostnadskalkyle!$B$12,($J53*TiltakstyperKostnadskalkyle!F$12)/100,
IF($F53=TiltakstyperKostnadskalkyle!$B$13,($J53*TiltakstyperKostnadskalkyle!F$13)/100,
IF($F53=TiltakstyperKostnadskalkyle!$B$14,($J53*TiltakstyperKostnadskalkyle!F$14)/100,
IF($F53=TiltakstyperKostnadskalkyle!$B$15,($J53*TiltakstyperKostnadskalkyle!F$15)/100,
"0")))))))))))</f>
        <v>50400</v>
      </c>
      <c r="N53" s="18">
        <f>IF($F53=TiltakstyperKostnadskalkyle!$B$5,($J53*TiltakstyperKostnadskalkyle!G$5)/100,
IF($F53=TiltakstyperKostnadskalkyle!$B$6,($J53*TiltakstyperKostnadskalkyle!G$6)/100,
IF($F53=TiltakstyperKostnadskalkyle!$B$7,($J53*TiltakstyperKostnadskalkyle!G$7)/100,
IF($F53=TiltakstyperKostnadskalkyle!$B$8,($J53*TiltakstyperKostnadskalkyle!G$8)/100,
IF($F53=TiltakstyperKostnadskalkyle!$B$9,($J53*TiltakstyperKostnadskalkyle!G$9)/100,
IF($F53=TiltakstyperKostnadskalkyle!$B$10,($J53*TiltakstyperKostnadskalkyle!G$10)/100,
IF($F53=TiltakstyperKostnadskalkyle!$B$11,($J53*TiltakstyperKostnadskalkyle!G$11)/100,
IF($F53=TiltakstyperKostnadskalkyle!$B$12,($J53*TiltakstyperKostnadskalkyle!G$12)/100,
IF($F53=TiltakstyperKostnadskalkyle!$B$13,($J53*TiltakstyperKostnadskalkyle!G$13)/100,
IF($F53=TiltakstyperKostnadskalkyle!$B$14,($J53*TiltakstyperKostnadskalkyle!G$14)/100,
IF($F53=TiltakstyperKostnadskalkyle!$B$15,($J53*TiltakstyperKostnadskalkyle!G$15)/100,
"0")))))))))))</f>
        <v>25200</v>
      </c>
      <c r="O53" s="18">
        <f>IF($F53=TiltakstyperKostnadskalkyle!$B$5,($J53*TiltakstyperKostnadskalkyle!H$5)/100,
IF($F53=TiltakstyperKostnadskalkyle!$B$6,($J53*TiltakstyperKostnadskalkyle!H$6)/100,
IF($F53=TiltakstyperKostnadskalkyle!$B$7,($J53*TiltakstyperKostnadskalkyle!H$7)/100,
IF($F53=TiltakstyperKostnadskalkyle!$B$8,($J53*TiltakstyperKostnadskalkyle!H$8)/100,
IF($F53=TiltakstyperKostnadskalkyle!$B$9,($J53*TiltakstyperKostnadskalkyle!H$9)/100,
IF($F53=TiltakstyperKostnadskalkyle!$B$10,($J53*TiltakstyperKostnadskalkyle!H$10)/100,
IF($F53=TiltakstyperKostnadskalkyle!$B$11,($J53*TiltakstyperKostnadskalkyle!H$11)/100,
IF($F53=TiltakstyperKostnadskalkyle!$B$12,($J53*TiltakstyperKostnadskalkyle!H$12)/100,
IF($F53=TiltakstyperKostnadskalkyle!$B$13,($J53*TiltakstyperKostnadskalkyle!H$13)/100,
IF($F53=TiltakstyperKostnadskalkyle!$B$14,($J53*TiltakstyperKostnadskalkyle!H$14)/100,
IF($F53=TiltakstyperKostnadskalkyle!$B$15,($J53*TiltakstyperKostnadskalkyle!H$15)/100,
"0")))))))))))</f>
        <v>9600</v>
      </c>
      <c r="P53" s="18">
        <f>IF($F53=TiltakstyperKostnadskalkyle!$B$5,($J53*TiltakstyperKostnadskalkyle!I$5)/100,
IF($F53=TiltakstyperKostnadskalkyle!$B$6,($J53*TiltakstyperKostnadskalkyle!I$6)/100,
IF($F53=TiltakstyperKostnadskalkyle!$B$7,($J53*TiltakstyperKostnadskalkyle!I$7)/100,
IF($F53=TiltakstyperKostnadskalkyle!$B$8,($J53*TiltakstyperKostnadskalkyle!I$8)/100,
IF($F53=TiltakstyperKostnadskalkyle!$B$9,($J53*TiltakstyperKostnadskalkyle!I$9)/100,
IF($F53=TiltakstyperKostnadskalkyle!$B$10,($J53*TiltakstyperKostnadskalkyle!I$10)/100,
IF($F53=TiltakstyperKostnadskalkyle!$B$11,($J53*TiltakstyperKostnadskalkyle!I$11)/100,
IF($F53=TiltakstyperKostnadskalkyle!$B$12,($J53*TiltakstyperKostnadskalkyle!I$12)/100,
IF($F53=TiltakstyperKostnadskalkyle!$B$13,($J53*TiltakstyperKostnadskalkyle!I$13)/100,
IF($F53=TiltakstyperKostnadskalkyle!$B$14,($J53*TiltakstyperKostnadskalkyle!I$14)/100,
IF($F53=TiltakstyperKostnadskalkyle!$B$15,($J53*TiltakstyperKostnadskalkyle!I$15)/100,
"0")))))))))))</f>
        <v>6000</v>
      </c>
      <c r="Q53" s="18">
        <f t="shared" si="2"/>
        <v>1200</v>
      </c>
      <c r="R53" s="18">
        <f>IF($F53=TiltakstyperKostnadskalkyle!$B$5,($J53*TiltakstyperKostnadskalkyle!K$5)/100,
IF($F53=TiltakstyperKostnadskalkyle!$B$6,($J53*TiltakstyperKostnadskalkyle!K$6)/100,
IF($F53=TiltakstyperKostnadskalkyle!$B$8,($J53*TiltakstyperKostnadskalkyle!K$8)/100,
IF($F53=TiltakstyperKostnadskalkyle!$B$9,($J53*TiltakstyperKostnadskalkyle!K$9)/100,
IF($F53=TiltakstyperKostnadskalkyle!$B$10,($J53*TiltakstyperKostnadskalkyle!K$10)/100,
IF($F53=TiltakstyperKostnadskalkyle!$B$11,($J53*TiltakstyperKostnadskalkyle!K$11)/100,
IF($F53=TiltakstyperKostnadskalkyle!$B$12,($J53*TiltakstyperKostnadskalkyle!K$12)/100,
IF($F53=TiltakstyperKostnadskalkyle!$B$13,($J53*TiltakstyperKostnadskalkyle!K$13)/100,
IF($F53=TiltakstyperKostnadskalkyle!$B$14,($J53*TiltakstyperKostnadskalkyle!K$14)/100,
"0")))))))))</f>
        <v>9600</v>
      </c>
      <c r="S53" s="18">
        <f t="shared" si="3"/>
        <v>2400</v>
      </c>
      <c r="T53" s="18">
        <f>IF($F53=TiltakstyperKostnadskalkyle!$B$5,($J53*TiltakstyperKostnadskalkyle!M$5)/100,
IF($F53=TiltakstyperKostnadskalkyle!$B$6,($J53*TiltakstyperKostnadskalkyle!M$6)/100,
IF($F53=TiltakstyperKostnadskalkyle!$B$7,($J53*TiltakstyperKostnadskalkyle!M$7)/100,
IF($F53=TiltakstyperKostnadskalkyle!$B$8,($J53*TiltakstyperKostnadskalkyle!M$8)/100,
IF($F53=TiltakstyperKostnadskalkyle!$B$9,($J53*TiltakstyperKostnadskalkyle!M$9)/100,
IF($F53=TiltakstyperKostnadskalkyle!$B$10,($J53*TiltakstyperKostnadskalkyle!M$10)/100,
IF($F53=TiltakstyperKostnadskalkyle!$B$11,($J53*TiltakstyperKostnadskalkyle!M$11)/100,
IF($F53=TiltakstyperKostnadskalkyle!$B$12,($J53*TiltakstyperKostnadskalkyle!M$12)/100,
IF($F53=TiltakstyperKostnadskalkyle!$B$13,($J53*TiltakstyperKostnadskalkyle!M$13)/100,
IF($F53=TiltakstyperKostnadskalkyle!$B$14,($J53*TiltakstyperKostnadskalkyle!M$14)/100,
IF($F53=TiltakstyperKostnadskalkyle!$B$15,($J53*TiltakstyperKostnadskalkyle!M$15)/100,
"0")))))))))))</f>
        <v>0</v>
      </c>
      <c r="U53" s="18"/>
      <c r="V53" s="32"/>
      <c r="W53" s="18">
        <f>IF($F53=TiltakstyperKostnadskalkyle!$B$5,($J53*TiltakstyperKostnadskalkyle!P$5)/100,
IF($F53=TiltakstyperKostnadskalkyle!$B$6,($J53*TiltakstyperKostnadskalkyle!P$6)/100,
IF($F53=TiltakstyperKostnadskalkyle!$B$7,($J53*TiltakstyperKostnadskalkyle!P$7)/100,
IF($F53=TiltakstyperKostnadskalkyle!$B$8,($J53*TiltakstyperKostnadskalkyle!P$8)/100,
IF($F53=TiltakstyperKostnadskalkyle!$B$9,($J53*TiltakstyperKostnadskalkyle!P$9)/100,
IF($F53=TiltakstyperKostnadskalkyle!$B$10,($J53*TiltakstyperKostnadskalkyle!P$10)/100,
IF($F53=TiltakstyperKostnadskalkyle!$B$11,($J53*TiltakstyperKostnadskalkyle!P$11)/100,
IF($F53=TiltakstyperKostnadskalkyle!$B$12,($J53*TiltakstyperKostnadskalkyle!P$12)/100,
IF($F53=TiltakstyperKostnadskalkyle!$B$13,($J53*TiltakstyperKostnadskalkyle!P$13)/100,
IF($F53=TiltakstyperKostnadskalkyle!$B$14,($J53*TiltakstyperKostnadskalkyle!P$14)/100,
IF($F53=TiltakstyperKostnadskalkyle!$B$15,($J53*TiltakstyperKostnadskalkyle!P$15)/100,
"0")))))))))))</f>
        <v>0</v>
      </c>
      <c r="Y53" s="151"/>
    </row>
    <row r="54" spans="2:25" ht="14.45" customHeight="1" x14ac:dyDescent="0.25">
      <c r="B54" s="20" t="s">
        <v>25</v>
      </c>
      <c r="C54" s="22" t="s">
        <v>56</v>
      </c>
      <c r="D54" s="22" t="s">
        <v>63</v>
      </c>
      <c r="E54" s="22" t="s">
        <v>64</v>
      </c>
      <c r="F54" s="39" t="s">
        <v>41</v>
      </c>
      <c r="G54" s="22">
        <v>2030</v>
      </c>
      <c r="H54" s="108">
        <v>3437</v>
      </c>
      <c r="I54" s="27" t="s">
        <v>30</v>
      </c>
      <c r="J54" s="18">
        <f>IF(F54=TiltakstyperKostnadskalkyle!$B$5,TiltakstyperKostnadskalkyle!$R$5*Handlingsplan!H54,
IF(F54=TiltakstyperKostnadskalkyle!$B$6,TiltakstyperKostnadskalkyle!$R$6*Handlingsplan!H54,
IF(F54=TiltakstyperKostnadskalkyle!$B$7,TiltakstyperKostnadskalkyle!$R$7*Handlingsplan!H54,
IF(F54=TiltakstyperKostnadskalkyle!$B$8,TiltakstyperKostnadskalkyle!$R$8*Handlingsplan!H54,
IF(F54=TiltakstyperKostnadskalkyle!$B$9,TiltakstyperKostnadskalkyle!$R$9*Handlingsplan!H54,
IF(F54=TiltakstyperKostnadskalkyle!$B$10,TiltakstyperKostnadskalkyle!$R$10*Handlingsplan!H54,
IF(F54=TiltakstyperKostnadskalkyle!$B$11,TiltakstyperKostnadskalkyle!$R$11*Handlingsplan!H54,
IF(F54=TiltakstyperKostnadskalkyle!$B$12,TiltakstyperKostnadskalkyle!$R$12*Handlingsplan!H54,
IF(F54=TiltakstyperKostnadskalkyle!$B$13,TiltakstyperKostnadskalkyle!$R$13*Handlingsplan!H54,
IF(F54=TiltakstyperKostnadskalkyle!$B$14,TiltakstyperKostnadskalkyle!$R$14*Handlingsplan!H54,
IF(F54=TiltakstyperKostnadskalkyle!$B$15,TiltakstyperKostnadskalkyle!$R$15*Handlingsplan!H54,
0)))))))))))</f>
        <v>4468100</v>
      </c>
      <c r="K54" s="18">
        <f>IF($F54=TiltakstyperKostnadskalkyle!$B$5,($J54*TiltakstyperKostnadskalkyle!D$5)/100,
IF($F54=TiltakstyperKostnadskalkyle!$B$6,($J54*TiltakstyperKostnadskalkyle!D$6)/100,
IF($F54=TiltakstyperKostnadskalkyle!$B$7,($J54*TiltakstyperKostnadskalkyle!D$7)/100,
IF($F54=TiltakstyperKostnadskalkyle!$B$8,($J54*TiltakstyperKostnadskalkyle!D$8)/100,
IF($F54=TiltakstyperKostnadskalkyle!$B$9,($J54*TiltakstyperKostnadskalkyle!D$9)/100,
IF($F54=TiltakstyperKostnadskalkyle!$B$10,($J54*TiltakstyperKostnadskalkyle!D$10)/100,
IF($F54=TiltakstyperKostnadskalkyle!$B$11,($J54*TiltakstyperKostnadskalkyle!D$11)/100,
IF($F54=TiltakstyperKostnadskalkyle!$B$12,($J54*TiltakstyperKostnadskalkyle!D$12)/100,
IF($F54=TiltakstyperKostnadskalkyle!$B$13,($J54*TiltakstyperKostnadskalkyle!D$13)/100,
IF($F54=TiltakstyperKostnadskalkyle!$B$14,($J54*TiltakstyperKostnadskalkyle!D$14)/100,
IF($F54=TiltakstyperKostnadskalkyle!$B$15,($J54*TiltakstyperKostnadskalkyle!D$15)/100,
"0")))))))))))</f>
        <v>402129</v>
      </c>
      <c r="L54" s="18">
        <f>IF($F54=TiltakstyperKostnadskalkyle!$B$5,($J54*TiltakstyperKostnadskalkyle!E$5)/100,
IF($F54=TiltakstyperKostnadskalkyle!$B$6,($J54*TiltakstyperKostnadskalkyle!E$6)/100,
IF($F54=TiltakstyperKostnadskalkyle!$B$7,($J54*TiltakstyperKostnadskalkyle!E$7)/100,
IF($F54=TiltakstyperKostnadskalkyle!$B$8,($J54*TiltakstyperKostnadskalkyle!E$8)/100,
IF($F54=TiltakstyperKostnadskalkyle!$B$9,($J54*TiltakstyperKostnadskalkyle!E$9)/100,
IF($F54=TiltakstyperKostnadskalkyle!$B$10,($J54*TiltakstyperKostnadskalkyle!E$10)/100,
IF($F54=TiltakstyperKostnadskalkyle!$B$11,($J54*TiltakstyperKostnadskalkyle!E$11)/100,
IF($F54=TiltakstyperKostnadskalkyle!$B$12,($J54*TiltakstyperKostnadskalkyle!E$12)/100,
IF($F54=TiltakstyperKostnadskalkyle!$B$13,($J54*TiltakstyperKostnadskalkyle!E$13)/100,
IF($F54=TiltakstyperKostnadskalkyle!$B$14,($J54*TiltakstyperKostnadskalkyle!E$14)/100,
IF($F54=TiltakstyperKostnadskalkyle!$B$15,($J54*TiltakstyperKostnadskalkyle!E$15)/100,
"0")))))))))))</f>
        <v>357448</v>
      </c>
      <c r="M54" s="18">
        <f>IF($F54=TiltakstyperKostnadskalkyle!$B$5,($J54*TiltakstyperKostnadskalkyle!F$5)/100,
IF($F54=TiltakstyperKostnadskalkyle!$B$6,($J54*TiltakstyperKostnadskalkyle!F$6)/100,
IF($F54=TiltakstyperKostnadskalkyle!$B$7,($J54*TiltakstyperKostnadskalkyle!F$7)/100,
IF($F54=TiltakstyperKostnadskalkyle!$B$8,($J54*TiltakstyperKostnadskalkyle!F$8)/100,
IF($F54=TiltakstyperKostnadskalkyle!$B$9,($J54*TiltakstyperKostnadskalkyle!F$9)/100,
IF($F54=TiltakstyperKostnadskalkyle!$B$10,($J54*TiltakstyperKostnadskalkyle!F$10)/100,
IF($F54=TiltakstyperKostnadskalkyle!$B$11,($J54*TiltakstyperKostnadskalkyle!F$11)/100,
IF($F54=TiltakstyperKostnadskalkyle!$B$12,($J54*TiltakstyperKostnadskalkyle!F$12)/100,
IF($F54=TiltakstyperKostnadskalkyle!$B$13,($J54*TiltakstyperKostnadskalkyle!F$13)/100,
IF($F54=TiltakstyperKostnadskalkyle!$B$14,($J54*TiltakstyperKostnadskalkyle!F$14)/100,
IF($F54=TiltakstyperKostnadskalkyle!$B$15,($J54*TiltakstyperKostnadskalkyle!F$15)/100,
"0")))))))))))</f>
        <v>759577</v>
      </c>
      <c r="N54" s="18">
        <f>IF($F54=TiltakstyperKostnadskalkyle!$B$5,($J54*TiltakstyperKostnadskalkyle!G$5)/100,
IF($F54=TiltakstyperKostnadskalkyle!$B$6,($J54*TiltakstyperKostnadskalkyle!G$6)/100,
IF($F54=TiltakstyperKostnadskalkyle!$B$7,($J54*TiltakstyperKostnadskalkyle!G$7)/100,
IF($F54=TiltakstyperKostnadskalkyle!$B$8,($J54*TiltakstyperKostnadskalkyle!G$8)/100,
IF($F54=TiltakstyperKostnadskalkyle!$B$9,($J54*TiltakstyperKostnadskalkyle!G$9)/100,
IF($F54=TiltakstyperKostnadskalkyle!$B$10,($J54*TiltakstyperKostnadskalkyle!G$10)/100,
IF($F54=TiltakstyperKostnadskalkyle!$B$11,($J54*TiltakstyperKostnadskalkyle!G$11)/100,
IF($F54=TiltakstyperKostnadskalkyle!$B$12,($J54*TiltakstyperKostnadskalkyle!G$12)/100,
IF($F54=TiltakstyperKostnadskalkyle!$B$13,($J54*TiltakstyperKostnadskalkyle!G$13)/100,
IF($F54=TiltakstyperKostnadskalkyle!$B$14,($J54*TiltakstyperKostnadskalkyle!G$14)/100,
IF($F54=TiltakstyperKostnadskalkyle!$B$15,($J54*TiltakstyperKostnadskalkyle!G$15)/100,
"0")))))))))))</f>
        <v>446810</v>
      </c>
      <c r="O54" s="18">
        <f>IF($F54=TiltakstyperKostnadskalkyle!$B$5,($J54*TiltakstyperKostnadskalkyle!H$5)/100,
IF($F54=TiltakstyperKostnadskalkyle!$B$6,($J54*TiltakstyperKostnadskalkyle!H$6)/100,
IF($F54=TiltakstyperKostnadskalkyle!$B$7,($J54*TiltakstyperKostnadskalkyle!H$7)/100,
IF($F54=TiltakstyperKostnadskalkyle!$B$8,($J54*TiltakstyperKostnadskalkyle!H$8)/100,
IF($F54=TiltakstyperKostnadskalkyle!$B$9,($J54*TiltakstyperKostnadskalkyle!H$9)/100,
IF($F54=TiltakstyperKostnadskalkyle!$B$10,($J54*TiltakstyperKostnadskalkyle!H$10)/100,
IF($F54=TiltakstyperKostnadskalkyle!$B$11,($J54*TiltakstyperKostnadskalkyle!H$11)/100,
IF($F54=TiltakstyperKostnadskalkyle!$B$12,($J54*TiltakstyperKostnadskalkyle!H$12)/100,
IF($F54=TiltakstyperKostnadskalkyle!$B$13,($J54*TiltakstyperKostnadskalkyle!H$13)/100,
IF($F54=TiltakstyperKostnadskalkyle!$B$14,($J54*TiltakstyperKostnadskalkyle!H$14)/100,
IF($F54=TiltakstyperKostnadskalkyle!$B$15,($J54*TiltakstyperKostnadskalkyle!H$15)/100,
"0")))))))))))</f>
        <v>357448</v>
      </c>
      <c r="P54" s="18">
        <f>IF($F54=TiltakstyperKostnadskalkyle!$B$5,($J54*TiltakstyperKostnadskalkyle!I$5)/100,
IF($F54=TiltakstyperKostnadskalkyle!$B$6,($J54*TiltakstyperKostnadskalkyle!I$6)/100,
IF($F54=TiltakstyperKostnadskalkyle!$B$7,($J54*TiltakstyperKostnadskalkyle!I$7)/100,
IF($F54=TiltakstyperKostnadskalkyle!$B$8,($J54*TiltakstyperKostnadskalkyle!I$8)/100,
IF($F54=TiltakstyperKostnadskalkyle!$B$9,($J54*TiltakstyperKostnadskalkyle!I$9)/100,
IF($F54=TiltakstyperKostnadskalkyle!$B$10,($J54*TiltakstyperKostnadskalkyle!I$10)/100,
IF($F54=TiltakstyperKostnadskalkyle!$B$11,($J54*TiltakstyperKostnadskalkyle!I$11)/100,
IF($F54=TiltakstyperKostnadskalkyle!$B$12,($J54*TiltakstyperKostnadskalkyle!I$12)/100,
IF($F54=TiltakstyperKostnadskalkyle!$B$13,($J54*TiltakstyperKostnadskalkyle!I$13)/100,
IF($F54=TiltakstyperKostnadskalkyle!$B$14,($J54*TiltakstyperKostnadskalkyle!I$14)/100,
IF($F54=TiltakstyperKostnadskalkyle!$B$15,($J54*TiltakstyperKostnadskalkyle!I$15)/100,
"0")))))))))))</f>
        <v>268086</v>
      </c>
      <c r="Q54" s="18">
        <f t="shared" si="2"/>
        <v>44681</v>
      </c>
      <c r="R54" s="18">
        <f>IF($F54=TiltakstyperKostnadskalkyle!$B$5,($J54*TiltakstyperKostnadskalkyle!K$5)/100,
IF($F54=TiltakstyperKostnadskalkyle!$B$6,($J54*TiltakstyperKostnadskalkyle!K$6)/100,
IF($F54=TiltakstyperKostnadskalkyle!$B$7,($J54*TiltakstyperKostnadskalkyle!K$7)/100,
IF($F54=TiltakstyperKostnadskalkyle!$B$8,($J54*TiltakstyperKostnadskalkyle!K$8)/100,
IF($F54=TiltakstyperKostnadskalkyle!$B$9,($J54*TiltakstyperKostnadskalkyle!K$9)/100,
IF($F54=TiltakstyperKostnadskalkyle!$B$10,($J54*TiltakstyperKostnadskalkyle!K$10)/100,
IF($F54=TiltakstyperKostnadskalkyle!$B$11,($J54*TiltakstyperKostnadskalkyle!K$11)/100,
IF($F54=TiltakstyperKostnadskalkyle!$B$12,($J54*TiltakstyperKostnadskalkyle!K$12)/100,
IF($F54=TiltakstyperKostnadskalkyle!$B$13,($J54*TiltakstyperKostnadskalkyle!K$13)/100,
IF($F54=TiltakstyperKostnadskalkyle!$B$14,($J54*TiltakstyperKostnadskalkyle!K$14)/100,
IF($F54=TiltakstyperKostnadskalkyle!$B$15,($J54*TiltakstyperKostnadskalkyle!K$15)/100,
"0")))))))))))</f>
        <v>402129</v>
      </c>
      <c r="S54" s="18">
        <f t="shared" si="3"/>
        <v>89362</v>
      </c>
      <c r="T54" s="18">
        <f>IF($F54=TiltakstyperKostnadskalkyle!$B$5,($J54*TiltakstyperKostnadskalkyle!M$5)/100,
IF($F54=TiltakstyperKostnadskalkyle!$B$6,($J54*TiltakstyperKostnadskalkyle!M$6)/100,
IF($F54=TiltakstyperKostnadskalkyle!$B$7,($J54*TiltakstyperKostnadskalkyle!M$7)/100,
IF($F54=TiltakstyperKostnadskalkyle!$B$8,($J54*TiltakstyperKostnadskalkyle!M$8)/100,
IF($F54=TiltakstyperKostnadskalkyle!$B$9,($J54*TiltakstyperKostnadskalkyle!M$9)/100,
IF($F54=TiltakstyperKostnadskalkyle!$B$10,($J54*TiltakstyperKostnadskalkyle!M$10)/100,
IF($F54=TiltakstyperKostnadskalkyle!$B$11,($J54*TiltakstyperKostnadskalkyle!M$11)/100,
IF($F54=TiltakstyperKostnadskalkyle!$B$12,($J54*TiltakstyperKostnadskalkyle!M$12)/100,
IF($F54=TiltakstyperKostnadskalkyle!$B$13,($J54*TiltakstyperKostnadskalkyle!M$13)/100,
IF($F54=TiltakstyperKostnadskalkyle!$B$14,($J54*TiltakstyperKostnadskalkyle!M$14)/100,
IF($F54=TiltakstyperKostnadskalkyle!$B$15,($J54*TiltakstyperKostnadskalkyle!M$15)/100,
"0")))))))))))</f>
        <v>446810</v>
      </c>
      <c r="U54" s="18"/>
      <c r="V54" s="32"/>
      <c r="W54" s="18">
        <f>IF($F54=TiltakstyperKostnadskalkyle!$B$5,($J54*TiltakstyperKostnadskalkyle!P$5)/100,
IF($F54=TiltakstyperKostnadskalkyle!$B$6,($J54*TiltakstyperKostnadskalkyle!P$6)/100,
IF($F54=TiltakstyperKostnadskalkyle!$B$7,($J54*TiltakstyperKostnadskalkyle!P$7)/100,
IF($F54=TiltakstyperKostnadskalkyle!$B$8,($J54*TiltakstyperKostnadskalkyle!P$8)/100,
IF($F54=TiltakstyperKostnadskalkyle!$B$9,($J54*TiltakstyperKostnadskalkyle!P$9)/100,
IF($F54=TiltakstyperKostnadskalkyle!$B$10,($J54*TiltakstyperKostnadskalkyle!P$10)/100,
IF($F54=TiltakstyperKostnadskalkyle!$B$11,($J54*TiltakstyperKostnadskalkyle!P$11)/100,
IF($F54=TiltakstyperKostnadskalkyle!$B$12,($J54*TiltakstyperKostnadskalkyle!P$12)/100,
IF($F54=TiltakstyperKostnadskalkyle!$B$13,($J54*TiltakstyperKostnadskalkyle!P$13)/100,
IF($F54=TiltakstyperKostnadskalkyle!$B$14,($J54*TiltakstyperKostnadskalkyle!P$14)/100,
IF($F54=TiltakstyperKostnadskalkyle!$B$15,($J54*TiltakstyperKostnadskalkyle!P$15)/100,
"0")))))))))))</f>
        <v>2234050</v>
      </c>
      <c r="Y54" s="151"/>
    </row>
    <row r="55" spans="2:25" ht="14.45" customHeight="1" x14ac:dyDescent="0.25">
      <c r="B55" s="20" t="s">
        <v>25</v>
      </c>
      <c r="C55" s="22" t="s">
        <v>56</v>
      </c>
      <c r="D55" s="22" t="s">
        <v>65</v>
      </c>
      <c r="E55" s="22" t="s">
        <v>58</v>
      </c>
      <c r="F55" s="39" t="s">
        <v>39</v>
      </c>
      <c r="G55" s="22">
        <v>2027</v>
      </c>
      <c r="H55" s="108">
        <f>396+21</f>
        <v>417</v>
      </c>
      <c r="I55" s="27" t="s">
        <v>30</v>
      </c>
      <c r="J55" s="18">
        <f>IF(F55=TiltakstyperKostnadskalkyle!$B$5,TiltakstyperKostnadskalkyle!$R$5*Handlingsplan!H55,
IF(F55=TiltakstyperKostnadskalkyle!$B$6,TiltakstyperKostnadskalkyle!$R$6*Handlingsplan!H55,
IF(F55=TiltakstyperKostnadskalkyle!$B$7,TiltakstyperKostnadskalkyle!$R$7*Handlingsplan!H55,
IF(F55=TiltakstyperKostnadskalkyle!$B$8,TiltakstyperKostnadskalkyle!$R$8*Handlingsplan!H55,
IF(F55=TiltakstyperKostnadskalkyle!$B$9,TiltakstyperKostnadskalkyle!$R$9*Handlingsplan!H55,
IF(F55=TiltakstyperKostnadskalkyle!$B$10,TiltakstyperKostnadskalkyle!$R$10*Handlingsplan!H55,
IF(F55=TiltakstyperKostnadskalkyle!$B$11,TiltakstyperKostnadskalkyle!$R$11*Handlingsplan!H55,
IF(F55=TiltakstyperKostnadskalkyle!$B$12,TiltakstyperKostnadskalkyle!$R$12*Handlingsplan!H55,
IF(F55=TiltakstyperKostnadskalkyle!$B$13,TiltakstyperKostnadskalkyle!$R$13*Handlingsplan!H55,
IF(F55=TiltakstyperKostnadskalkyle!$B$14,TiltakstyperKostnadskalkyle!$R$14*Handlingsplan!H55,
IF(F55=TiltakstyperKostnadskalkyle!$B$15,TiltakstyperKostnadskalkyle!$R$15*Handlingsplan!H55,
0)))))))))))</f>
        <v>1668000</v>
      </c>
      <c r="K55" s="18">
        <f>IF($F55=TiltakstyperKostnadskalkyle!$B$5,($J55*TiltakstyperKostnadskalkyle!D$5)/100,
IF($F55=TiltakstyperKostnadskalkyle!$B$6,($J55*TiltakstyperKostnadskalkyle!D$6)/100,
IF($F55=TiltakstyperKostnadskalkyle!$B$7,($J55*TiltakstyperKostnadskalkyle!D$7)/100,
IF($F55=TiltakstyperKostnadskalkyle!$B$8,($J55*TiltakstyperKostnadskalkyle!D$8)/100,
IF($F55=TiltakstyperKostnadskalkyle!$B$9,($J55*TiltakstyperKostnadskalkyle!D$9)/100,
IF($F55=TiltakstyperKostnadskalkyle!$B$10,($J55*TiltakstyperKostnadskalkyle!D$10)/100,
IF($F55=TiltakstyperKostnadskalkyle!$B$11,($J55*TiltakstyperKostnadskalkyle!D$11)/100,
IF($F55=TiltakstyperKostnadskalkyle!$B$12,($J55*TiltakstyperKostnadskalkyle!D$12)/100,
IF($F55=TiltakstyperKostnadskalkyle!$B$13,($J55*TiltakstyperKostnadskalkyle!D$13)/100,
IF($F55=TiltakstyperKostnadskalkyle!$B$14,($J55*TiltakstyperKostnadskalkyle!D$14)/100,
IF($F55=TiltakstyperKostnadskalkyle!$B$15,($J55*TiltakstyperKostnadskalkyle!D$15)/100,
"0")))))))))))</f>
        <v>133440</v>
      </c>
      <c r="L55" s="18">
        <f>IF($F55=TiltakstyperKostnadskalkyle!$B$5,($J55*TiltakstyperKostnadskalkyle!E$5)/100,
IF($F55=TiltakstyperKostnadskalkyle!$B$6,($J55*TiltakstyperKostnadskalkyle!E$6)/100,
IF($F55=TiltakstyperKostnadskalkyle!$B$7,($J55*TiltakstyperKostnadskalkyle!E$7)/100,
IF($F55=TiltakstyperKostnadskalkyle!$B$8,($J55*TiltakstyperKostnadskalkyle!E$8)/100,
IF($F55=TiltakstyperKostnadskalkyle!$B$9,($J55*TiltakstyperKostnadskalkyle!E$9)/100,
IF($F55=TiltakstyperKostnadskalkyle!$B$10,($J55*TiltakstyperKostnadskalkyle!E$10)/100,
IF($F55=TiltakstyperKostnadskalkyle!$B$11,($J55*TiltakstyperKostnadskalkyle!E$11)/100,
IF($F55=TiltakstyperKostnadskalkyle!$B$12,($J55*TiltakstyperKostnadskalkyle!E$12)/100,
IF($F55=TiltakstyperKostnadskalkyle!$B$13,($J55*TiltakstyperKostnadskalkyle!E$13)/100,
IF($F55=TiltakstyperKostnadskalkyle!$B$14,($J55*TiltakstyperKostnadskalkyle!E$14)/100,
IF($F55=TiltakstyperKostnadskalkyle!$B$15,($J55*TiltakstyperKostnadskalkyle!E$15)/100,
"0")))))))))))</f>
        <v>133440</v>
      </c>
      <c r="M55" s="18">
        <f>IF($F55=TiltakstyperKostnadskalkyle!$B$5,($J55*TiltakstyperKostnadskalkyle!F$5)/100,
IF($F55=TiltakstyperKostnadskalkyle!$B$6,($J55*TiltakstyperKostnadskalkyle!F$6)/100,
IF($F55=TiltakstyperKostnadskalkyle!$B$7,($J55*TiltakstyperKostnadskalkyle!F$7)/100,
IF($F55=TiltakstyperKostnadskalkyle!$B$8,($J55*TiltakstyperKostnadskalkyle!F$8)/100,
IF($F55=TiltakstyperKostnadskalkyle!$B$9,($J55*TiltakstyperKostnadskalkyle!F$9)/100,
IF($F55=TiltakstyperKostnadskalkyle!$B$10,($J55*TiltakstyperKostnadskalkyle!F$10)/100,
IF($F55=TiltakstyperKostnadskalkyle!$B$11,($J55*TiltakstyperKostnadskalkyle!F$11)/100,
IF($F55=TiltakstyperKostnadskalkyle!$B$12,($J55*TiltakstyperKostnadskalkyle!F$12)/100,
IF($F55=TiltakstyperKostnadskalkyle!$B$13,($J55*TiltakstyperKostnadskalkyle!F$13)/100,
IF($F55=TiltakstyperKostnadskalkyle!$B$14,($J55*TiltakstyperKostnadskalkyle!F$14)/100,
IF($F55=TiltakstyperKostnadskalkyle!$B$15,($J55*TiltakstyperKostnadskalkyle!F$15)/100,
"0")))))))))))</f>
        <v>700560</v>
      </c>
      <c r="N55" s="18">
        <f>IF($F55=TiltakstyperKostnadskalkyle!$B$5,($J55*TiltakstyperKostnadskalkyle!G$5)/100,
IF($F55=TiltakstyperKostnadskalkyle!$B$6,($J55*TiltakstyperKostnadskalkyle!G$6)/100,
IF($F55=TiltakstyperKostnadskalkyle!$B$7,($J55*TiltakstyperKostnadskalkyle!G$7)/100,
IF($F55=TiltakstyperKostnadskalkyle!$B$8,($J55*TiltakstyperKostnadskalkyle!G$8)/100,
IF($F55=TiltakstyperKostnadskalkyle!$B$9,($J55*TiltakstyperKostnadskalkyle!G$9)/100,
IF($F55=TiltakstyperKostnadskalkyle!$B$10,($J55*TiltakstyperKostnadskalkyle!G$10)/100,
IF($F55=TiltakstyperKostnadskalkyle!$B$11,($J55*TiltakstyperKostnadskalkyle!G$11)/100,
IF($F55=TiltakstyperKostnadskalkyle!$B$12,($J55*TiltakstyperKostnadskalkyle!G$12)/100,
IF($F55=TiltakstyperKostnadskalkyle!$B$13,($J55*TiltakstyperKostnadskalkyle!G$13)/100,
IF($F55=TiltakstyperKostnadskalkyle!$B$14,($J55*TiltakstyperKostnadskalkyle!G$14)/100,
IF($F55=TiltakstyperKostnadskalkyle!$B$15,($J55*TiltakstyperKostnadskalkyle!G$15)/100,
"0")))))))))))</f>
        <v>350280</v>
      </c>
      <c r="O55" s="18">
        <f>IF($F55=TiltakstyperKostnadskalkyle!$B$5,($J55*TiltakstyperKostnadskalkyle!H$5)/100,
IF($F55=TiltakstyperKostnadskalkyle!$B$6,($J55*TiltakstyperKostnadskalkyle!H$6)/100,
IF($F55=TiltakstyperKostnadskalkyle!$B$7,($J55*TiltakstyperKostnadskalkyle!H$7)/100,
IF($F55=TiltakstyperKostnadskalkyle!$B$8,($J55*TiltakstyperKostnadskalkyle!H$8)/100,
IF($F55=TiltakstyperKostnadskalkyle!$B$9,($J55*TiltakstyperKostnadskalkyle!H$9)/100,
IF($F55=TiltakstyperKostnadskalkyle!$B$10,($J55*TiltakstyperKostnadskalkyle!H$10)/100,
IF($F55=TiltakstyperKostnadskalkyle!$B$11,($J55*TiltakstyperKostnadskalkyle!H$11)/100,
IF($F55=TiltakstyperKostnadskalkyle!$B$12,($J55*TiltakstyperKostnadskalkyle!H$12)/100,
IF($F55=TiltakstyperKostnadskalkyle!$B$13,($J55*TiltakstyperKostnadskalkyle!H$13)/100,
IF($F55=TiltakstyperKostnadskalkyle!$B$14,($J55*TiltakstyperKostnadskalkyle!H$14)/100,
IF($F55=TiltakstyperKostnadskalkyle!$B$15,($J55*TiltakstyperKostnadskalkyle!H$15)/100,
"0")))))))))))</f>
        <v>133440</v>
      </c>
      <c r="P55" s="18">
        <f>IF($F55=TiltakstyperKostnadskalkyle!$B$5,($J55*TiltakstyperKostnadskalkyle!I$5)/100,
IF($F55=TiltakstyperKostnadskalkyle!$B$6,($J55*TiltakstyperKostnadskalkyle!I$6)/100,
IF($F55=TiltakstyperKostnadskalkyle!$B$7,($J55*TiltakstyperKostnadskalkyle!I$7)/100,
IF($F55=TiltakstyperKostnadskalkyle!$B$8,($J55*TiltakstyperKostnadskalkyle!I$8)/100,
IF($F55=TiltakstyperKostnadskalkyle!$B$9,($J55*TiltakstyperKostnadskalkyle!I$9)/100,
IF($F55=TiltakstyperKostnadskalkyle!$B$10,($J55*TiltakstyperKostnadskalkyle!I$10)/100,
IF($F55=TiltakstyperKostnadskalkyle!$B$11,($J55*TiltakstyperKostnadskalkyle!I$11)/100,
IF($F55=TiltakstyperKostnadskalkyle!$B$12,($J55*TiltakstyperKostnadskalkyle!I$12)/100,
IF($F55=TiltakstyperKostnadskalkyle!$B$13,($J55*TiltakstyperKostnadskalkyle!I$13)/100,
IF($F55=TiltakstyperKostnadskalkyle!$B$14,($J55*TiltakstyperKostnadskalkyle!I$14)/100,
IF($F55=TiltakstyperKostnadskalkyle!$B$15,($J55*TiltakstyperKostnadskalkyle!I$15)/100,
"0")))))))))))</f>
        <v>83400</v>
      </c>
      <c r="Q55" s="18">
        <f t="shared" si="2"/>
        <v>16680</v>
      </c>
      <c r="R55" s="18">
        <f>IF($F55=TiltakstyperKostnadskalkyle!$B$5,($J55*TiltakstyperKostnadskalkyle!K$5)/100,
IF($F55=TiltakstyperKostnadskalkyle!$B$6,($J55*TiltakstyperKostnadskalkyle!K$6)/100,
IF($F55=TiltakstyperKostnadskalkyle!$B$7,($J55*TiltakstyperKostnadskalkyle!K$7)/100,
IF($F55=TiltakstyperKostnadskalkyle!$B$8,($J55*TiltakstyperKostnadskalkyle!K$8)/100,
IF($F55=TiltakstyperKostnadskalkyle!$B$9,($J55*TiltakstyperKostnadskalkyle!K$9)/100,
IF($F55=TiltakstyperKostnadskalkyle!$B$10,($J55*TiltakstyperKostnadskalkyle!K$10)/100,
IF($F55=TiltakstyperKostnadskalkyle!$B$11,($J55*TiltakstyperKostnadskalkyle!K$11)/100,
IF($F55=TiltakstyperKostnadskalkyle!$B$12,($J55*TiltakstyperKostnadskalkyle!K$12)/100,
IF($F55=TiltakstyperKostnadskalkyle!$B$13,($J55*TiltakstyperKostnadskalkyle!K$13)/100,
IF($F55=TiltakstyperKostnadskalkyle!$B$14,($J55*TiltakstyperKostnadskalkyle!K$14)/100,
IF($F55=TiltakstyperKostnadskalkyle!$B$15,($J55*TiltakstyperKostnadskalkyle!K$15)/100,
"0")))))))))))</f>
        <v>133440</v>
      </c>
      <c r="S55" s="18">
        <f t="shared" si="3"/>
        <v>33360</v>
      </c>
      <c r="T55" s="18">
        <f>IF($F55=TiltakstyperKostnadskalkyle!$B$5,($J55*TiltakstyperKostnadskalkyle!M$5)/100,
IF($F55=TiltakstyperKostnadskalkyle!$B$6,($J55*TiltakstyperKostnadskalkyle!M$6)/100,
IF($F55=TiltakstyperKostnadskalkyle!$B$7,($J55*TiltakstyperKostnadskalkyle!M$7)/100,
IF($F55=TiltakstyperKostnadskalkyle!$B$8,($J55*TiltakstyperKostnadskalkyle!M$8)/100,
IF($F55=TiltakstyperKostnadskalkyle!$B$9,($J55*TiltakstyperKostnadskalkyle!M$9)/100,
IF($F55=TiltakstyperKostnadskalkyle!$B$10,($J55*TiltakstyperKostnadskalkyle!M$10)/100,
IF($F55=TiltakstyperKostnadskalkyle!$B$11,($J55*TiltakstyperKostnadskalkyle!M$11)/100,
IF($F55=TiltakstyperKostnadskalkyle!$B$12,($J55*TiltakstyperKostnadskalkyle!M$12)/100,
IF($F55=TiltakstyperKostnadskalkyle!$B$13,($J55*TiltakstyperKostnadskalkyle!M$13)/100,
IF($F55=TiltakstyperKostnadskalkyle!$B$14,($J55*TiltakstyperKostnadskalkyle!M$14)/100,
IF($F55=TiltakstyperKostnadskalkyle!$B$15,($J55*TiltakstyperKostnadskalkyle!M$15)/100,
"0")))))))))))</f>
        <v>0</v>
      </c>
      <c r="U55" s="18"/>
      <c r="V55" s="32"/>
      <c r="W55" s="18">
        <f>IF($F55=TiltakstyperKostnadskalkyle!$B$5,($J55*TiltakstyperKostnadskalkyle!P$5)/100,
IF($F55=TiltakstyperKostnadskalkyle!$B$6,($J55*TiltakstyperKostnadskalkyle!P$6)/100,
IF($F55=TiltakstyperKostnadskalkyle!$B$7,($J55*TiltakstyperKostnadskalkyle!P$7)/100,
IF($F55=TiltakstyperKostnadskalkyle!$B$8,($J55*TiltakstyperKostnadskalkyle!P$8)/100,
IF($F55=TiltakstyperKostnadskalkyle!$B$9,($J55*TiltakstyperKostnadskalkyle!P$9)/100,
IF($F55=TiltakstyperKostnadskalkyle!$B$10,($J55*TiltakstyperKostnadskalkyle!P$10)/100,
IF($F55=TiltakstyperKostnadskalkyle!$B$11,($J55*TiltakstyperKostnadskalkyle!P$11)/100,
IF($F55=TiltakstyperKostnadskalkyle!$B$12,($J55*TiltakstyperKostnadskalkyle!P$12)/100,
IF($F55=TiltakstyperKostnadskalkyle!$B$13,($J55*TiltakstyperKostnadskalkyle!P$13)/100,
IF($F55=TiltakstyperKostnadskalkyle!$B$14,($J55*TiltakstyperKostnadskalkyle!P$14)/100,
IF($F55=TiltakstyperKostnadskalkyle!$B$15,($J55*TiltakstyperKostnadskalkyle!P$15)/100,
"0")))))))))))</f>
        <v>0</v>
      </c>
      <c r="Y55" s="151"/>
    </row>
    <row r="56" spans="2:25" ht="14.45" customHeight="1" x14ac:dyDescent="0.25">
      <c r="B56" s="20" t="s">
        <v>25</v>
      </c>
      <c r="C56" s="22" t="s">
        <v>56</v>
      </c>
      <c r="D56" s="22" t="s">
        <v>65</v>
      </c>
      <c r="E56" s="22" t="s">
        <v>59</v>
      </c>
      <c r="F56" s="39" t="s">
        <v>39</v>
      </c>
      <c r="G56" s="22">
        <v>2027</v>
      </c>
      <c r="H56" s="108">
        <v>181</v>
      </c>
      <c r="I56" s="27" t="s">
        <v>30</v>
      </c>
      <c r="J56" s="18">
        <f>IF(F56=TiltakstyperKostnadskalkyle!$B$5,TiltakstyperKostnadskalkyle!$R$5*Handlingsplan!H56,
IF(F56=TiltakstyperKostnadskalkyle!$B$6,TiltakstyperKostnadskalkyle!$R$6*Handlingsplan!H56,
IF(F56=TiltakstyperKostnadskalkyle!$B$7,TiltakstyperKostnadskalkyle!$R$7*Handlingsplan!H56,
IF(F56=TiltakstyperKostnadskalkyle!$B$8,TiltakstyperKostnadskalkyle!$R$8*Handlingsplan!H56,
IF(F56=TiltakstyperKostnadskalkyle!$B$9,TiltakstyperKostnadskalkyle!$R$9*Handlingsplan!H56,
IF(F56=TiltakstyperKostnadskalkyle!$B$10,TiltakstyperKostnadskalkyle!$R$10*Handlingsplan!H56,
IF(F56=TiltakstyperKostnadskalkyle!$B$11,TiltakstyperKostnadskalkyle!$R$11*Handlingsplan!H56,
IF(F56=TiltakstyperKostnadskalkyle!$B$12,TiltakstyperKostnadskalkyle!$R$12*Handlingsplan!H56,
IF(F56=TiltakstyperKostnadskalkyle!$B$13,TiltakstyperKostnadskalkyle!$R$13*Handlingsplan!H56,
IF(F56=TiltakstyperKostnadskalkyle!$B$14,TiltakstyperKostnadskalkyle!$R$14*Handlingsplan!H56,
IF(F56=TiltakstyperKostnadskalkyle!$B$15,TiltakstyperKostnadskalkyle!$R$15*Handlingsplan!H56,
0)))))))))))</f>
        <v>724000</v>
      </c>
      <c r="K56" s="18">
        <f>IF($F56=TiltakstyperKostnadskalkyle!$B$5,($J56*TiltakstyperKostnadskalkyle!D$5)/100,
IF($F56=TiltakstyperKostnadskalkyle!$B$6,($J56*TiltakstyperKostnadskalkyle!D$6)/100,
IF($F56=TiltakstyperKostnadskalkyle!$B$7,($J56*TiltakstyperKostnadskalkyle!D$7)/100,
IF($F56=TiltakstyperKostnadskalkyle!$B$8,($J56*TiltakstyperKostnadskalkyle!D$8)/100,
IF($F56=TiltakstyperKostnadskalkyle!$B$9,($J56*TiltakstyperKostnadskalkyle!D$9)/100,
IF($F56=TiltakstyperKostnadskalkyle!$B$10,($J56*TiltakstyperKostnadskalkyle!D$10)/100,
IF($F56=TiltakstyperKostnadskalkyle!$B$11,($J56*TiltakstyperKostnadskalkyle!D$11)/100,
IF($F56=TiltakstyperKostnadskalkyle!$B$12,($J56*TiltakstyperKostnadskalkyle!D$12)/100,
IF($F56=TiltakstyperKostnadskalkyle!$B$13,($J56*TiltakstyperKostnadskalkyle!D$13)/100,
IF($F56=TiltakstyperKostnadskalkyle!$B$14,($J56*TiltakstyperKostnadskalkyle!D$14)/100,
IF($F56=TiltakstyperKostnadskalkyle!$B$15,($J56*TiltakstyperKostnadskalkyle!D$15)/100,
"0")))))))))))</f>
        <v>57920</v>
      </c>
      <c r="L56" s="18">
        <f>IF($F56=TiltakstyperKostnadskalkyle!$B$5,($J56*TiltakstyperKostnadskalkyle!E$5)/100,
IF($F56=TiltakstyperKostnadskalkyle!$B$6,($J56*TiltakstyperKostnadskalkyle!E$6)/100,
IF($F56=TiltakstyperKostnadskalkyle!$B$7,($J56*TiltakstyperKostnadskalkyle!E$7)/100,
IF($F56=TiltakstyperKostnadskalkyle!$B$8,($J56*TiltakstyperKostnadskalkyle!E$8)/100,
IF($F56=TiltakstyperKostnadskalkyle!$B$9,($J56*TiltakstyperKostnadskalkyle!E$9)/100,
IF($F56=TiltakstyperKostnadskalkyle!$B$10,($J56*TiltakstyperKostnadskalkyle!E$10)/100,
IF($F56=TiltakstyperKostnadskalkyle!$B$11,($J56*TiltakstyperKostnadskalkyle!E$11)/100,
IF($F56=TiltakstyperKostnadskalkyle!$B$12,($J56*TiltakstyperKostnadskalkyle!E$12)/100,
IF($F56=TiltakstyperKostnadskalkyle!$B$13,($J56*TiltakstyperKostnadskalkyle!E$13)/100,
IF($F56=TiltakstyperKostnadskalkyle!$B$14,($J56*TiltakstyperKostnadskalkyle!E$14)/100,
IF($F56=TiltakstyperKostnadskalkyle!$B$15,($J56*TiltakstyperKostnadskalkyle!E$15)/100,
"0")))))))))))</f>
        <v>57920</v>
      </c>
      <c r="M56" s="18">
        <f>IF($F56=TiltakstyperKostnadskalkyle!$B$5,($J56*TiltakstyperKostnadskalkyle!F$5)/100,
IF($F56=TiltakstyperKostnadskalkyle!$B$6,($J56*TiltakstyperKostnadskalkyle!F$6)/100,
IF($F56=TiltakstyperKostnadskalkyle!$B$7,($J56*TiltakstyperKostnadskalkyle!F$7)/100,
IF($F56=TiltakstyperKostnadskalkyle!$B$8,($J56*TiltakstyperKostnadskalkyle!F$8)/100,
IF($F56=TiltakstyperKostnadskalkyle!$B$9,($J56*TiltakstyperKostnadskalkyle!F$9)/100,
IF($F56=TiltakstyperKostnadskalkyle!$B$10,($J56*TiltakstyperKostnadskalkyle!F$10)/100,
IF($F56=TiltakstyperKostnadskalkyle!$B$11,($J56*TiltakstyperKostnadskalkyle!F$11)/100,
IF($F56=TiltakstyperKostnadskalkyle!$B$12,($J56*TiltakstyperKostnadskalkyle!F$12)/100,
IF($F56=TiltakstyperKostnadskalkyle!$B$13,($J56*TiltakstyperKostnadskalkyle!F$13)/100,
IF($F56=TiltakstyperKostnadskalkyle!$B$14,($J56*TiltakstyperKostnadskalkyle!F$14)/100,
IF($F56=TiltakstyperKostnadskalkyle!$B$15,($J56*TiltakstyperKostnadskalkyle!F$15)/100,
"0")))))))))))</f>
        <v>304080</v>
      </c>
      <c r="N56" s="18">
        <f>IF($F56=TiltakstyperKostnadskalkyle!$B$5,($J56*TiltakstyperKostnadskalkyle!G$5)/100,
IF($F56=TiltakstyperKostnadskalkyle!$B$6,($J56*TiltakstyperKostnadskalkyle!G$6)/100,
IF($F56=TiltakstyperKostnadskalkyle!$B$7,($J56*TiltakstyperKostnadskalkyle!G$7)/100,
IF($F56=TiltakstyperKostnadskalkyle!$B$8,($J56*TiltakstyperKostnadskalkyle!G$8)/100,
IF($F56=TiltakstyperKostnadskalkyle!$B$9,($J56*TiltakstyperKostnadskalkyle!G$9)/100,
IF($F56=TiltakstyperKostnadskalkyle!$B$10,($J56*TiltakstyperKostnadskalkyle!G$10)/100,
IF($F56=TiltakstyperKostnadskalkyle!$B$11,($J56*TiltakstyperKostnadskalkyle!G$11)/100,
IF($F56=TiltakstyperKostnadskalkyle!$B$12,($J56*TiltakstyperKostnadskalkyle!G$12)/100,
IF($F56=TiltakstyperKostnadskalkyle!$B$13,($J56*TiltakstyperKostnadskalkyle!G$13)/100,
IF($F56=TiltakstyperKostnadskalkyle!$B$14,($J56*TiltakstyperKostnadskalkyle!G$14)/100,
IF($F56=TiltakstyperKostnadskalkyle!$B$15,($J56*TiltakstyperKostnadskalkyle!G$15)/100,
"0")))))))))))</f>
        <v>152040</v>
      </c>
      <c r="O56" s="18">
        <f>IF($F56=TiltakstyperKostnadskalkyle!$B$5,($J56*TiltakstyperKostnadskalkyle!H$5)/100,
IF($F56=TiltakstyperKostnadskalkyle!$B$6,($J56*TiltakstyperKostnadskalkyle!H$6)/100,
IF($F56=TiltakstyperKostnadskalkyle!$B$7,($J56*TiltakstyperKostnadskalkyle!H$7)/100,
IF($F56=TiltakstyperKostnadskalkyle!$B$8,($J56*TiltakstyperKostnadskalkyle!H$8)/100,
IF($F56=TiltakstyperKostnadskalkyle!$B$9,($J56*TiltakstyperKostnadskalkyle!H$9)/100,
IF($F56=TiltakstyperKostnadskalkyle!$B$10,($J56*TiltakstyperKostnadskalkyle!H$10)/100,
IF($F56=TiltakstyperKostnadskalkyle!$B$11,($J56*TiltakstyperKostnadskalkyle!H$11)/100,
IF($F56=TiltakstyperKostnadskalkyle!$B$12,($J56*TiltakstyperKostnadskalkyle!H$12)/100,
IF($F56=TiltakstyperKostnadskalkyle!$B$13,($J56*TiltakstyperKostnadskalkyle!H$13)/100,
IF($F56=TiltakstyperKostnadskalkyle!$B$14,($J56*TiltakstyperKostnadskalkyle!H$14)/100,
IF($F56=TiltakstyperKostnadskalkyle!$B$15,($J56*TiltakstyperKostnadskalkyle!H$15)/100,
"0")))))))))))</f>
        <v>57920</v>
      </c>
      <c r="P56" s="18">
        <f>IF($F56=TiltakstyperKostnadskalkyle!$B$5,($J56*TiltakstyperKostnadskalkyle!I$5)/100,
IF($F56=TiltakstyperKostnadskalkyle!$B$6,($J56*TiltakstyperKostnadskalkyle!I$6)/100,
IF($F56=TiltakstyperKostnadskalkyle!$B$7,($J56*TiltakstyperKostnadskalkyle!I$7)/100,
IF($F56=TiltakstyperKostnadskalkyle!$B$8,($J56*TiltakstyperKostnadskalkyle!I$8)/100,
IF($F56=TiltakstyperKostnadskalkyle!$B$9,($J56*TiltakstyperKostnadskalkyle!I$9)/100,
IF($F56=TiltakstyperKostnadskalkyle!$B$10,($J56*TiltakstyperKostnadskalkyle!I$10)/100,
IF($F56=TiltakstyperKostnadskalkyle!$B$11,($J56*TiltakstyperKostnadskalkyle!I$11)/100,
IF($F56=TiltakstyperKostnadskalkyle!$B$12,($J56*TiltakstyperKostnadskalkyle!I$12)/100,
IF($F56=TiltakstyperKostnadskalkyle!$B$13,($J56*TiltakstyperKostnadskalkyle!I$13)/100,
IF($F56=TiltakstyperKostnadskalkyle!$B$14,($J56*TiltakstyperKostnadskalkyle!I$14)/100,
IF($F56=TiltakstyperKostnadskalkyle!$B$15,($J56*TiltakstyperKostnadskalkyle!I$15)/100,
"0")))))))))))</f>
        <v>36200</v>
      </c>
      <c r="Q56" s="18">
        <f t="shared" si="2"/>
        <v>7240</v>
      </c>
      <c r="R56" s="18">
        <f>IF($F56=TiltakstyperKostnadskalkyle!$B$5,($J56*TiltakstyperKostnadskalkyle!K$5)/100,
IF($F56=TiltakstyperKostnadskalkyle!$B$6,($J56*TiltakstyperKostnadskalkyle!K$6)/100,
IF($F56=TiltakstyperKostnadskalkyle!$B$7,($J56*TiltakstyperKostnadskalkyle!K$7)/100,
IF($F56=TiltakstyperKostnadskalkyle!$B$8,($J56*TiltakstyperKostnadskalkyle!K$8)/100,
IF($F56=TiltakstyperKostnadskalkyle!$B$9,($J56*TiltakstyperKostnadskalkyle!K$9)/100,
IF($F56=TiltakstyperKostnadskalkyle!$B$10,($J56*TiltakstyperKostnadskalkyle!K$10)/100,
IF($F56=TiltakstyperKostnadskalkyle!$B$11,($J56*TiltakstyperKostnadskalkyle!K$11)/100,
IF($F56=TiltakstyperKostnadskalkyle!$B$12,($J56*TiltakstyperKostnadskalkyle!K$12)/100,
IF($F56=TiltakstyperKostnadskalkyle!$B$13,($J56*TiltakstyperKostnadskalkyle!K$13)/100,
IF($F56=TiltakstyperKostnadskalkyle!$B$14,($J56*TiltakstyperKostnadskalkyle!K$14)/100,
IF($F56=TiltakstyperKostnadskalkyle!$B$15,($J56*TiltakstyperKostnadskalkyle!K$15)/100,
"0")))))))))))</f>
        <v>57920</v>
      </c>
      <c r="S56" s="18">
        <f t="shared" si="3"/>
        <v>14480</v>
      </c>
      <c r="T56" s="18">
        <f>IF($F56=TiltakstyperKostnadskalkyle!$B$5,($J56*TiltakstyperKostnadskalkyle!M$5)/100,
IF($F56=TiltakstyperKostnadskalkyle!$B$6,($J56*TiltakstyperKostnadskalkyle!M$6)/100,
IF($F56=TiltakstyperKostnadskalkyle!$B$7,($J56*TiltakstyperKostnadskalkyle!M$7)/100,
IF($F56=TiltakstyperKostnadskalkyle!$B$8,($J56*TiltakstyperKostnadskalkyle!M$8)/100,
IF($F56=TiltakstyperKostnadskalkyle!$B$9,($J56*TiltakstyperKostnadskalkyle!M$9)/100,
IF($F56=TiltakstyperKostnadskalkyle!$B$10,($J56*TiltakstyperKostnadskalkyle!M$10)/100,
IF($F56=TiltakstyperKostnadskalkyle!$B$11,($J56*TiltakstyperKostnadskalkyle!M$11)/100,
IF($F56=TiltakstyperKostnadskalkyle!$B$12,($J56*TiltakstyperKostnadskalkyle!M$12)/100,
IF($F56=TiltakstyperKostnadskalkyle!$B$13,($J56*TiltakstyperKostnadskalkyle!M$13)/100,
IF($F56=TiltakstyperKostnadskalkyle!$B$14,($J56*TiltakstyperKostnadskalkyle!M$14)/100,
IF($F56=TiltakstyperKostnadskalkyle!$B$15,($J56*TiltakstyperKostnadskalkyle!M$15)/100,
"0")))))))))))</f>
        <v>0</v>
      </c>
      <c r="U56" s="18"/>
      <c r="V56" s="32"/>
      <c r="W56" s="18">
        <f>IF($F56=TiltakstyperKostnadskalkyle!$B$5,($J56*TiltakstyperKostnadskalkyle!P$5)/100,
IF($F56=TiltakstyperKostnadskalkyle!$B$6,($J56*TiltakstyperKostnadskalkyle!P$6)/100,
IF($F56=TiltakstyperKostnadskalkyle!$B$7,($J56*TiltakstyperKostnadskalkyle!P$7)/100,
IF($F56=TiltakstyperKostnadskalkyle!$B$8,($J56*TiltakstyperKostnadskalkyle!P$8)/100,
IF($F56=TiltakstyperKostnadskalkyle!$B$9,($J56*TiltakstyperKostnadskalkyle!P$9)/100,
IF($F56=TiltakstyperKostnadskalkyle!$B$10,($J56*TiltakstyperKostnadskalkyle!P$10)/100,
IF($F56=TiltakstyperKostnadskalkyle!$B$11,($J56*TiltakstyperKostnadskalkyle!P$11)/100,
IF($F56=TiltakstyperKostnadskalkyle!$B$12,($J56*TiltakstyperKostnadskalkyle!P$12)/100,
IF($F56=TiltakstyperKostnadskalkyle!$B$13,($J56*TiltakstyperKostnadskalkyle!P$13)/100,
IF($F56=TiltakstyperKostnadskalkyle!$B$14,($J56*TiltakstyperKostnadskalkyle!P$14)/100,
IF($F56=TiltakstyperKostnadskalkyle!$B$15,($J56*TiltakstyperKostnadskalkyle!P$15)/100,
"0")))))))))))</f>
        <v>0</v>
      </c>
      <c r="Y56" s="151"/>
    </row>
    <row r="57" spans="2:25" ht="14.45" customHeight="1" x14ac:dyDescent="0.25">
      <c r="B57" s="20" t="s">
        <v>25</v>
      </c>
      <c r="C57" s="22" t="s">
        <v>56</v>
      </c>
      <c r="D57" s="22" t="s">
        <v>65</v>
      </c>
      <c r="E57" s="22" t="s">
        <v>60</v>
      </c>
      <c r="F57" s="39" t="s">
        <v>39</v>
      </c>
      <c r="G57" s="22">
        <v>2027</v>
      </c>
      <c r="H57" s="108">
        <v>265</v>
      </c>
      <c r="I57" s="27" t="s">
        <v>30</v>
      </c>
      <c r="J57" s="18">
        <f>IF(F57=TiltakstyperKostnadskalkyle!$B$5,TiltakstyperKostnadskalkyle!$R$5*Handlingsplan!H57,
IF(F57=TiltakstyperKostnadskalkyle!$B$6,TiltakstyperKostnadskalkyle!$R$6*Handlingsplan!H57,
IF(F57=TiltakstyperKostnadskalkyle!$B$7,TiltakstyperKostnadskalkyle!$R$7*Handlingsplan!H57,
IF(F57=TiltakstyperKostnadskalkyle!$B$8,TiltakstyperKostnadskalkyle!$R$8*Handlingsplan!H57,
IF(F57=TiltakstyperKostnadskalkyle!$B$9,TiltakstyperKostnadskalkyle!$R$9*Handlingsplan!H57,
IF(F57=TiltakstyperKostnadskalkyle!$B$10,TiltakstyperKostnadskalkyle!$R$10*Handlingsplan!H57,
IF(F57=TiltakstyperKostnadskalkyle!$B$11,TiltakstyperKostnadskalkyle!$R$11*Handlingsplan!H57,
IF(F57=TiltakstyperKostnadskalkyle!$B$12,TiltakstyperKostnadskalkyle!$R$12*Handlingsplan!H57,
IF(F57=TiltakstyperKostnadskalkyle!$B$13,TiltakstyperKostnadskalkyle!$R$13*Handlingsplan!H57,
IF(F57=TiltakstyperKostnadskalkyle!$B$14,TiltakstyperKostnadskalkyle!$R$14*Handlingsplan!H57,
IF(F57=TiltakstyperKostnadskalkyle!$B$15,TiltakstyperKostnadskalkyle!$R$15*Handlingsplan!H57,
0)))))))))))</f>
        <v>1060000</v>
      </c>
      <c r="K57" s="18">
        <f>IF($F57=TiltakstyperKostnadskalkyle!$B$5,($J57*TiltakstyperKostnadskalkyle!D$5)/100,
IF($F57=TiltakstyperKostnadskalkyle!$B$6,($J57*TiltakstyperKostnadskalkyle!D$6)/100,
IF($F57=TiltakstyperKostnadskalkyle!$B$7,($J57*TiltakstyperKostnadskalkyle!D$7)/100,
IF($F57=TiltakstyperKostnadskalkyle!$B$8,($J57*TiltakstyperKostnadskalkyle!D$8)/100,
IF($F57=TiltakstyperKostnadskalkyle!$B$9,($J57*TiltakstyperKostnadskalkyle!D$9)/100,
IF($F57=TiltakstyperKostnadskalkyle!$B$10,($J57*TiltakstyperKostnadskalkyle!D$10)/100,
IF($F57=TiltakstyperKostnadskalkyle!$B$11,($J57*TiltakstyperKostnadskalkyle!D$11)/100,
IF($F57=TiltakstyperKostnadskalkyle!$B$12,($J57*TiltakstyperKostnadskalkyle!D$12)/100,
IF($F57=TiltakstyperKostnadskalkyle!$B$13,($J57*TiltakstyperKostnadskalkyle!D$13)/100,
IF($F57=TiltakstyperKostnadskalkyle!$B$14,($J57*TiltakstyperKostnadskalkyle!D$14)/100,
IF($F57=TiltakstyperKostnadskalkyle!$B$15,($J57*TiltakstyperKostnadskalkyle!D$15)/100,
"0")))))))))))</f>
        <v>84800</v>
      </c>
      <c r="L57" s="18">
        <f>IF($F57=TiltakstyperKostnadskalkyle!$B$5,($J57*TiltakstyperKostnadskalkyle!E$5)/100,
IF($F57=TiltakstyperKostnadskalkyle!$B$6,($J57*TiltakstyperKostnadskalkyle!E$6)/100,
IF($F57=TiltakstyperKostnadskalkyle!$B$7,($J57*TiltakstyperKostnadskalkyle!E$7)/100,
IF($F57=TiltakstyperKostnadskalkyle!$B$8,($J57*TiltakstyperKostnadskalkyle!E$8)/100,
IF($F57=TiltakstyperKostnadskalkyle!$B$9,($J57*TiltakstyperKostnadskalkyle!E$9)/100,
IF($F57=TiltakstyperKostnadskalkyle!$B$10,($J57*TiltakstyperKostnadskalkyle!E$10)/100,
IF($F57=TiltakstyperKostnadskalkyle!$B$11,($J57*TiltakstyperKostnadskalkyle!E$11)/100,
IF($F57=TiltakstyperKostnadskalkyle!$B$12,($J57*TiltakstyperKostnadskalkyle!E$12)/100,
IF($F57=TiltakstyperKostnadskalkyle!$B$13,($J57*TiltakstyperKostnadskalkyle!E$13)/100,
IF($F57=TiltakstyperKostnadskalkyle!$B$14,($J57*TiltakstyperKostnadskalkyle!E$14)/100,
IF($F57=TiltakstyperKostnadskalkyle!$B$15,($J57*TiltakstyperKostnadskalkyle!E$15)/100,
"0")))))))))))</f>
        <v>84800</v>
      </c>
      <c r="M57" s="18">
        <f>IF($F57=TiltakstyperKostnadskalkyle!$B$5,($J57*TiltakstyperKostnadskalkyle!F$5)/100,
IF($F57=TiltakstyperKostnadskalkyle!$B$6,($J57*TiltakstyperKostnadskalkyle!F$6)/100,
IF($F57=TiltakstyperKostnadskalkyle!$B$7,($J57*TiltakstyperKostnadskalkyle!F$7)/100,
IF($F57=TiltakstyperKostnadskalkyle!$B$8,($J57*TiltakstyperKostnadskalkyle!F$8)/100,
IF($F57=TiltakstyperKostnadskalkyle!$B$9,($J57*TiltakstyperKostnadskalkyle!F$9)/100,
IF($F57=TiltakstyperKostnadskalkyle!$B$10,($J57*TiltakstyperKostnadskalkyle!F$10)/100,
IF($F57=TiltakstyperKostnadskalkyle!$B$11,($J57*TiltakstyperKostnadskalkyle!F$11)/100,
IF($F57=TiltakstyperKostnadskalkyle!$B$12,($J57*TiltakstyperKostnadskalkyle!F$12)/100,
IF($F57=TiltakstyperKostnadskalkyle!$B$13,($J57*TiltakstyperKostnadskalkyle!F$13)/100,
IF($F57=TiltakstyperKostnadskalkyle!$B$14,($J57*TiltakstyperKostnadskalkyle!F$14)/100,
IF($F57=TiltakstyperKostnadskalkyle!$B$15,($J57*TiltakstyperKostnadskalkyle!F$15)/100,
"0")))))))))))</f>
        <v>445200</v>
      </c>
      <c r="N57" s="18">
        <f>IF($F57=TiltakstyperKostnadskalkyle!$B$5,($J57*TiltakstyperKostnadskalkyle!G$5)/100,
IF($F57=TiltakstyperKostnadskalkyle!$B$6,($J57*TiltakstyperKostnadskalkyle!G$6)/100,
IF($F57=TiltakstyperKostnadskalkyle!$B$7,($J57*TiltakstyperKostnadskalkyle!G$7)/100,
IF($F57=TiltakstyperKostnadskalkyle!$B$8,($J57*TiltakstyperKostnadskalkyle!G$8)/100,
IF($F57=TiltakstyperKostnadskalkyle!$B$9,($J57*TiltakstyperKostnadskalkyle!G$9)/100,
IF($F57=TiltakstyperKostnadskalkyle!$B$10,($J57*TiltakstyperKostnadskalkyle!G$10)/100,
IF($F57=TiltakstyperKostnadskalkyle!$B$11,($J57*TiltakstyperKostnadskalkyle!G$11)/100,
IF($F57=TiltakstyperKostnadskalkyle!$B$12,($J57*TiltakstyperKostnadskalkyle!G$12)/100,
IF($F57=TiltakstyperKostnadskalkyle!$B$13,($J57*TiltakstyperKostnadskalkyle!G$13)/100,
IF($F57=TiltakstyperKostnadskalkyle!$B$14,($J57*TiltakstyperKostnadskalkyle!G$14)/100,
IF($F57=TiltakstyperKostnadskalkyle!$B$15,($J57*TiltakstyperKostnadskalkyle!G$15)/100,
"0")))))))))))</f>
        <v>222600</v>
      </c>
      <c r="O57" s="18">
        <f>IF($F57=TiltakstyperKostnadskalkyle!$B$5,($J57*TiltakstyperKostnadskalkyle!H$5)/100,
IF($F57=TiltakstyperKostnadskalkyle!$B$6,($J57*TiltakstyperKostnadskalkyle!H$6)/100,
IF($F57=TiltakstyperKostnadskalkyle!$B$7,($J57*TiltakstyperKostnadskalkyle!H$7)/100,
IF($F57=TiltakstyperKostnadskalkyle!$B$8,($J57*TiltakstyperKostnadskalkyle!H$8)/100,
IF($F57=TiltakstyperKostnadskalkyle!$B$9,($J57*TiltakstyperKostnadskalkyle!H$9)/100,
IF($F57=TiltakstyperKostnadskalkyle!$B$10,($J57*TiltakstyperKostnadskalkyle!H$10)/100,
IF($F57=TiltakstyperKostnadskalkyle!$B$11,($J57*TiltakstyperKostnadskalkyle!H$11)/100,
IF($F57=TiltakstyperKostnadskalkyle!$B$12,($J57*TiltakstyperKostnadskalkyle!H$12)/100,
IF($F57=TiltakstyperKostnadskalkyle!$B$13,($J57*TiltakstyperKostnadskalkyle!H$13)/100,
IF($F57=TiltakstyperKostnadskalkyle!$B$14,($J57*TiltakstyperKostnadskalkyle!H$14)/100,
IF($F57=TiltakstyperKostnadskalkyle!$B$15,($J57*TiltakstyperKostnadskalkyle!H$15)/100,
"0")))))))))))</f>
        <v>84800</v>
      </c>
      <c r="P57" s="18">
        <f>IF($F57=TiltakstyperKostnadskalkyle!$B$5,($J57*TiltakstyperKostnadskalkyle!I$5)/100,
IF($F57=TiltakstyperKostnadskalkyle!$B$6,($J57*TiltakstyperKostnadskalkyle!I$6)/100,
IF($F57=TiltakstyperKostnadskalkyle!$B$7,($J57*TiltakstyperKostnadskalkyle!I$7)/100,
IF($F57=TiltakstyperKostnadskalkyle!$B$8,($J57*TiltakstyperKostnadskalkyle!I$8)/100,
IF($F57=TiltakstyperKostnadskalkyle!$B$9,($J57*TiltakstyperKostnadskalkyle!I$9)/100,
IF($F57=TiltakstyperKostnadskalkyle!$B$10,($J57*TiltakstyperKostnadskalkyle!I$10)/100,
IF($F57=TiltakstyperKostnadskalkyle!$B$11,($J57*TiltakstyperKostnadskalkyle!I$11)/100,
IF($F57=TiltakstyperKostnadskalkyle!$B$12,($J57*TiltakstyperKostnadskalkyle!I$12)/100,
IF($F57=TiltakstyperKostnadskalkyle!$B$13,($J57*TiltakstyperKostnadskalkyle!I$13)/100,
IF($F57=TiltakstyperKostnadskalkyle!$B$14,($J57*TiltakstyperKostnadskalkyle!I$14)/100,
IF($F57=TiltakstyperKostnadskalkyle!$B$15,($J57*TiltakstyperKostnadskalkyle!I$15)/100,
"0")))))))))))</f>
        <v>53000</v>
      </c>
      <c r="Q57" s="18">
        <f t="shared" si="2"/>
        <v>10600</v>
      </c>
      <c r="R57" s="18">
        <f>IF($F57=TiltakstyperKostnadskalkyle!$B$5,($J57*TiltakstyperKostnadskalkyle!K$5)/100,
IF($F57=TiltakstyperKostnadskalkyle!$B$6,($J57*TiltakstyperKostnadskalkyle!K$6)/100,
IF($F57=TiltakstyperKostnadskalkyle!$B$7,($J57*TiltakstyperKostnadskalkyle!K$7)/100,
IF($F57=TiltakstyperKostnadskalkyle!$B$8,($J57*TiltakstyperKostnadskalkyle!K$8)/100,
IF($F57=TiltakstyperKostnadskalkyle!$B$9,($J57*TiltakstyperKostnadskalkyle!K$9)/100,
IF($F57=TiltakstyperKostnadskalkyle!$B$10,($J57*TiltakstyperKostnadskalkyle!K$10)/100,
IF($F57=TiltakstyperKostnadskalkyle!$B$11,($J57*TiltakstyperKostnadskalkyle!K$11)/100,
IF($F57=TiltakstyperKostnadskalkyle!$B$12,($J57*TiltakstyperKostnadskalkyle!K$12)/100,
IF($F57=TiltakstyperKostnadskalkyle!$B$13,($J57*TiltakstyperKostnadskalkyle!K$13)/100,
IF($F57=TiltakstyperKostnadskalkyle!$B$14,($J57*TiltakstyperKostnadskalkyle!K$14)/100,
IF($F57=TiltakstyperKostnadskalkyle!$B$15,($J57*TiltakstyperKostnadskalkyle!K$15)/100,
"0")))))))))))</f>
        <v>84800</v>
      </c>
      <c r="S57" s="18">
        <f t="shared" si="3"/>
        <v>21200</v>
      </c>
      <c r="T57" s="18">
        <f>IF($F57=TiltakstyperKostnadskalkyle!$B$5,($J57*TiltakstyperKostnadskalkyle!M$5)/100,
IF($F57=TiltakstyperKostnadskalkyle!$B$6,($J57*TiltakstyperKostnadskalkyle!M$6)/100,
IF($F57=TiltakstyperKostnadskalkyle!$B$7,($J57*TiltakstyperKostnadskalkyle!M$7)/100,
IF($F57=TiltakstyperKostnadskalkyle!$B$8,($J57*TiltakstyperKostnadskalkyle!M$8)/100,
IF($F57=TiltakstyperKostnadskalkyle!$B$9,($J57*TiltakstyperKostnadskalkyle!M$9)/100,
IF($F57=TiltakstyperKostnadskalkyle!$B$10,($J57*TiltakstyperKostnadskalkyle!M$10)/100,
IF($F57=TiltakstyperKostnadskalkyle!$B$11,($J57*TiltakstyperKostnadskalkyle!M$11)/100,
IF($F57=TiltakstyperKostnadskalkyle!$B$12,($J57*TiltakstyperKostnadskalkyle!M$12)/100,
IF($F57=TiltakstyperKostnadskalkyle!$B$13,($J57*TiltakstyperKostnadskalkyle!M$13)/100,
IF($F57=TiltakstyperKostnadskalkyle!$B$14,($J57*TiltakstyperKostnadskalkyle!M$14)/100,
IF($F57=TiltakstyperKostnadskalkyle!$B$15,($J57*TiltakstyperKostnadskalkyle!M$15)/100,
"0")))))))))))</f>
        <v>0</v>
      </c>
      <c r="U57" s="18"/>
      <c r="V57" s="32"/>
      <c r="W57" s="18">
        <f>IF($F57=TiltakstyperKostnadskalkyle!$B$5,($J57*TiltakstyperKostnadskalkyle!P$5)/100,
IF($F57=TiltakstyperKostnadskalkyle!$B$6,($J57*TiltakstyperKostnadskalkyle!P$6)/100,
IF($F57=TiltakstyperKostnadskalkyle!$B$7,($J57*TiltakstyperKostnadskalkyle!P$7)/100,
IF($F57=TiltakstyperKostnadskalkyle!$B$8,($J57*TiltakstyperKostnadskalkyle!P$8)/100,
IF($F57=TiltakstyperKostnadskalkyle!$B$9,($J57*TiltakstyperKostnadskalkyle!P$9)/100,
IF($F57=TiltakstyperKostnadskalkyle!$B$10,($J57*TiltakstyperKostnadskalkyle!P$10)/100,
IF($F57=TiltakstyperKostnadskalkyle!$B$11,($J57*TiltakstyperKostnadskalkyle!P$11)/100,
IF($F57=TiltakstyperKostnadskalkyle!$B$12,($J57*TiltakstyperKostnadskalkyle!P$12)/100,
IF($F57=TiltakstyperKostnadskalkyle!$B$13,($J57*TiltakstyperKostnadskalkyle!P$13)/100,
IF($F57=TiltakstyperKostnadskalkyle!$B$14,($J57*TiltakstyperKostnadskalkyle!P$14)/100,
IF($F57=TiltakstyperKostnadskalkyle!$B$15,($J57*TiltakstyperKostnadskalkyle!P$15)/100,
"0")))))))))))</f>
        <v>0</v>
      </c>
      <c r="Y57" s="151"/>
    </row>
    <row r="58" spans="2:25" ht="14.45" customHeight="1" x14ac:dyDescent="0.25">
      <c r="B58" s="20" t="s">
        <v>25</v>
      </c>
      <c r="C58" s="22" t="s">
        <v>56</v>
      </c>
      <c r="D58" s="22" t="s">
        <v>65</v>
      </c>
      <c r="E58" s="22" t="s">
        <v>61</v>
      </c>
      <c r="F58" s="39" t="s">
        <v>39</v>
      </c>
      <c r="G58" s="22">
        <v>2027</v>
      </c>
      <c r="H58" s="108">
        <v>185</v>
      </c>
      <c r="I58" s="27" t="s">
        <v>30</v>
      </c>
      <c r="J58" s="18">
        <f>IF(F58=TiltakstyperKostnadskalkyle!$B$5,TiltakstyperKostnadskalkyle!$R$5*Handlingsplan!H58,
IF(F58=TiltakstyperKostnadskalkyle!$B$6,TiltakstyperKostnadskalkyle!$R$6*Handlingsplan!H58,
IF(F58=TiltakstyperKostnadskalkyle!$B$7,TiltakstyperKostnadskalkyle!$R$7*Handlingsplan!H58,
IF(F58=TiltakstyperKostnadskalkyle!$B$8,TiltakstyperKostnadskalkyle!$R$8*Handlingsplan!H58,
IF(F58=TiltakstyperKostnadskalkyle!$B$9,TiltakstyperKostnadskalkyle!$R$9*Handlingsplan!H58,
IF(F58=TiltakstyperKostnadskalkyle!$B$10,TiltakstyperKostnadskalkyle!$R$10*Handlingsplan!H58,
IF(F58=TiltakstyperKostnadskalkyle!$B$11,TiltakstyperKostnadskalkyle!$R$11*Handlingsplan!H58,
IF(F58=TiltakstyperKostnadskalkyle!$B$12,TiltakstyperKostnadskalkyle!$R$12*Handlingsplan!H58,
IF(F58=TiltakstyperKostnadskalkyle!$B$13,TiltakstyperKostnadskalkyle!$R$13*Handlingsplan!H58,
IF(F58=TiltakstyperKostnadskalkyle!$B$14,TiltakstyperKostnadskalkyle!$R$14*Handlingsplan!H58,
IF(F58=TiltakstyperKostnadskalkyle!$B$15,TiltakstyperKostnadskalkyle!$R$15*Handlingsplan!H58,
0)))))))))))</f>
        <v>740000</v>
      </c>
      <c r="K58" s="18">
        <f>IF($F58=TiltakstyperKostnadskalkyle!$B$5,($J58*TiltakstyperKostnadskalkyle!D$5)/100,
IF($F58=TiltakstyperKostnadskalkyle!$B$6,($J58*TiltakstyperKostnadskalkyle!D$6)/100,
IF($F58=TiltakstyperKostnadskalkyle!$B$7,($J58*TiltakstyperKostnadskalkyle!D$7)/100,
IF($F58=TiltakstyperKostnadskalkyle!$B$8,($J58*TiltakstyperKostnadskalkyle!D$8)/100,
IF($F58=TiltakstyperKostnadskalkyle!$B$9,($J58*TiltakstyperKostnadskalkyle!D$9)/100,
IF($F58=TiltakstyperKostnadskalkyle!$B$10,($J58*TiltakstyperKostnadskalkyle!D$10)/100,
IF($F58=TiltakstyperKostnadskalkyle!$B$11,($J58*TiltakstyperKostnadskalkyle!D$11)/100,
IF($F58=TiltakstyperKostnadskalkyle!$B$12,($J58*TiltakstyperKostnadskalkyle!D$12)/100,
IF($F58=TiltakstyperKostnadskalkyle!$B$13,($J58*TiltakstyperKostnadskalkyle!D$13)/100,
IF($F58=TiltakstyperKostnadskalkyle!$B$14,($J58*TiltakstyperKostnadskalkyle!D$14)/100,
IF($F58=TiltakstyperKostnadskalkyle!$B$15,($J58*TiltakstyperKostnadskalkyle!D$15)/100,
"0")))))))))))</f>
        <v>59200</v>
      </c>
      <c r="L58" s="18">
        <f>IF($F58=TiltakstyperKostnadskalkyle!$B$5,($J58*TiltakstyperKostnadskalkyle!E$5)/100,
IF($F58=TiltakstyperKostnadskalkyle!$B$6,($J58*TiltakstyperKostnadskalkyle!E$6)/100,
IF($F58=TiltakstyperKostnadskalkyle!$B$7,($J58*TiltakstyperKostnadskalkyle!E$7)/100,
IF($F58=TiltakstyperKostnadskalkyle!$B$8,($J58*TiltakstyperKostnadskalkyle!E$8)/100,
IF($F58=TiltakstyperKostnadskalkyle!$B$9,($J58*TiltakstyperKostnadskalkyle!E$9)/100,
IF($F58=TiltakstyperKostnadskalkyle!$B$10,($J58*TiltakstyperKostnadskalkyle!E$10)/100,
IF($F58=TiltakstyperKostnadskalkyle!$B$11,($J58*TiltakstyperKostnadskalkyle!E$11)/100,
IF($F58=TiltakstyperKostnadskalkyle!$B$12,($J58*TiltakstyperKostnadskalkyle!E$12)/100,
IF($F58=TiltakstyperKostnadskalkyle!$B$13,($J58*TiltakstyperKostnadskalkyle!E$13)/100,
IF($F58=TiltakstyperKostnadskalkyle!$B$14,($J58*TiltakstyperKostnadskalkyle!E$14)/100,
IF($F58=TiltakstyperKostnadskalkyle!$B$15,($J58*TiltakstyperKostnadskalkyle!E$15)/100,
"0")))))))))))</f>
        <v>59200</v>
      </c>
      <c r="M58" s="18">
        <f>IF($F58=TiltakstyperKostnadskalkyle!$B$5,($J58*TiltakstyperKostnadskalkyle!F$5)/100,
IF($F58=TiltakstyperKostnadskalkyle!$B$6,($J58*TiltakstyperKostnadskalkyle!F$6)/100,
IF($F58=TiltakstyperKostnadskalkyle!$B$7,($J58*TiltakstyperKostnadskalkyle!F$7)/100,
IF($F58=TiltakstyperKostnadskalkyle!$B$8,($J58*TiltakstyperKostnadskalkyle!F$8)/100,
IF($F58=TiltakstyperKostnadskalkyle!$B$9,($J58*TiltakstyperKostnadskalkyle!F$9)/100,
IF($F58=TiltakstyperKostnadskalkyle!$B$10,($J58*TiltakstyperKostnadskalkyle!F$10)/100,
IF($F58=TiltakstyperKostnadskalkyle!$B$11,($J58*TiltakstyperKostnadskalkyle!F$11)/100,
IF($F58=TiltakstyperKostnadskalkyle!$B$12,($J58*TiltakstyperKostnadskalkyle!F$12)/100,
IF($F58=TiltakstyperKostnadskalkyle!$B$13,($J58*TiltakstyperKostnadskalkyle!F$13)/100,
IF($F58=TiltakstyperKostnadskalkyle!$B$14,($J58*TiltakstyperKostnadskalkyle!F$14)/100,
IF($F58=TiltakstyperKostnadskalkyle!$B$15,($J58*TiltakstyperKostnadskalkyle!F$15)/100,
"0")))))))))))</f>
        <v>310800</v>
      </c>
      <c r="N58" s="18">
        <f>IF($F58=TiltakstyperKostnadskalkyle!$B$5,($J58*TiltakstyperKostnadskalkyle!G$5)/100,
IF($F58=TiltakstyperKostnadskalkyle!$B$6,($J58*TiltakstyperKostnadskalkyle!G$6)/100,
IF($F58=TiltakstyperKostnadskalkyle!$B$7,($J58*TiltakstyperKostnadskalkyle!G$7)/100,
IF($F58=TiltakstyperKostnadskalkyle!$B$8,($J58*TiltakstyperKostnadskalkyle!G$8)/100,
IF($F58=TiltakstyperKostnadskalkyle!$B$9,($J58*TiltakstyperKostnadskalkyle!G$9)/100,
IF($F58=TiltakstyperKostnadskalkyle!$B$10,($J58*TiltakstyperKostnadskalkyle!G$10)/100,
IF($F58=TiltakstyperKostnadskalkyle!$B$11,($J58*TiltakstyperKostnadskalkyle!G$11)/100,
IF($F58=TiltakstyperKostnadskalkyle!$B$12,($J58*TiltakstyperKostnadskalkyle!G$12)/100,
IF($F58=TiltakstyperKostnadskalkyle!$B$13,($J58*TiltakstyperKostnadskalkyle!G$13)/100,
IF($F58=TiltakstyperKostnadskalkyle!$B$14,($J58*TiltakstyperKostnadskalkyle!G$14)/100,
IF($F58=TiltakstyperKostnadskalkyle!$B$15,($J58*TiltakstyperKostnadskalkyle!G$15)/100,
"0")))))))))))</f>
        <v>155400</v>
      </c>
      <c r="O58" s="18">
        <f>IF($F58=TiltakstyperKostnadskalkyle!$B$5,($J58*TiltakstyperKostnadskalkyle!H$5)/100,
IF($F58=TiltakstyperKostnadskalkyle!$B$6,($J58*TiltakstyperKostnadskalkyle!H$6)/100,
IF($F58=TiltakstyperKostnadskalkyle!$B$7,($J58*TiltakstyperKostnadskalkyle!H$7)/100,
IF($F58=TiltakstyperKostnadskalkyle!$B$8,($J58*TiltakstyperKostnadskalkyle!H$8)/100,
IF($F58=TiltakstyperKostnadskalkyle!$B$9,($J58*TiltakstyperKostnadskalkyle!H$9)/100,
IF($F58=TiltakstyperKostnadskalkyle!$B$10,($J58*TiltakstyperKostnadskalkyle!H$10)/100,
IF($F58=TiltakstyperKostnadskalkyle!$B$11,($J58*TiltakstyperKostnadskalkyle!H$11)/100,
IF($F58=TiltakstyperKostnadskalkyle!$B$12,($J58*TiltakstyperKostnadskalkyle!H$12)/100,
IF($F58=TiltakstyperKostnadskalkyle!$B$13,($J58*TiltakstyperKostnadskalkyle!H$13)/100,
IF($F58=TiltakstyperKostnadskalkyle!$B$14,($J58*TiltakstyperKostnadskalkyle!H$14)/100,
IF($F58=TiltakstyperKostnadskalkyle!$B$15,($J58*TiltakstyperKostnadskalkyle!H$15)/100,
"0")))))))))))</f>
        <v>59200</v>
      </c>
      <c r="P58" s="18">
        <f>IF($F58=TiltakstyperKostnadskalkyle!$B$5,($J58*TiltakstyperKostnadskalkyle!I$5)/100,
IF($F58=TiltakstyperKostnadskalkyle!$B$6,($J58*TiltakstyperKostnadskalkyle!I$6)/100,
IF($F58=TiltakstyperKostnadskalkyle!$B$7,($J58*TiltakstyperKostnadskalkyle!I$7)/100,
IF($F58=TiltakstyperKostnadskalkyle!$B$8,($J58*TiltakstyperKostnadskalkyle!I$8)/100,
IF($F58=TiltakstyperKostnadskalkyle!$B$9,($J58*TiltakstyperKostnadskalkyle!I$9)/100,
IF($F58=TiltakstyperKostnadskalkyle!$B$10,($J58*TiltakstyperKostnadskalkyle!I$10)/100,
IF($F58=TiltakstyperKostnadskalkyle!$B$11,($J58*TiltakstyperKostnadskalkyle!I$11)/100,
IF($F58=TiltakstyperKostnadskalkyle!$B$12,($J58*TiltakstyperKostnadskalkyle!I$12)/100,
IF($F58=TiltakstyperKostnadskalkyle!$B$13,($J58*TiltakstyperKostnadskalkyle!I$13)/100,
IF($F58=TiltakstyperKostnadskalkyle!$B$14,($J58*TiltakstyperKostnadskalkyle!I$14)/100,
IF($F58=TiltakstyperKostnadskalkyle!$B$15,($J58*TiltakstyperKostnadskalkyle!I$15)/100,
"0")))))))))))</f>
        <v>37000</v>
      </c>
      <c r="Q58" s="18">
        <f t="shared" si="2"/>
        <v>7400</v>
      </c>
      <c r="R58" s="18">
        <f>IF($F58=TiltakstyperKostnadskalkyle!$B$5,($J58*TiltakstyperKostnadskalkyle!K$5)/100,
IF($F58=TiltakstyperKostnadskalkyle!$B$6,($J58*TiltakstyperKostnadskalkyle!K$6)/100,
IF($F58=TiltakstyperKostnadskalkyle!$B$7,($J58*TiltakstyperKostnadskalkyle!K$7)/100,
IF($F58=TiltakstyperKostnadskalkyle!$B$8,($J58*TiltakstyperKostnadskalkyle!K$8)/100,
IF($F58=TiltakstyperKostnadskalkyle!$B$9,($J58*TiltakstyperKostnadskalkyle!K$9)/100,
IF($F58=TiltakstyperKostnadskalkyle!$B$10,($J58*TiltakstyperKostnadskalkyle!K$10)/100,
IF($F58=TiltakstyperKostnadskalkyle!$B$11,($J58*TiltakstyperKostnadskalkyle!K$11)/100,
IF($F58=TiltakstyperKostnadskalkyle!$B$12,($J58*TiltakstyperKostnadskalkyle!K$12)/100,
IF($F58=TiltakstyperKostnadskalkyle!$B$13,($J58*TiltakstyperKostnadskalkyle!K$13)/100,
IF($F58=TiltakstyperKostnadskalkyle!$B$14,($J58*TiltakstyperKostnadskalkyle!K$14)/100,
IF($F58=TiltakstyperKostnadskalkyle!$B$15,($J58*TiltakstyperKostnadskalkyle!K$15)/100,
"0")))))))))))</f>
        <v>59200</v>
      </c>
      <c r="S58" s="18">
        <f t="shared" si="3"/>
        <v>14800</v>
      </c>
      <c r="T58" s="18">
        <f>IF($F58=TiltakstyperKostnadskalkyle!$B$5,($J58*TiltakstyperKostnadskalkyle!M$5)/100,
IF($F58=TiltakstyperKostnadskalkyle!$B$6,($J58*TiltakstyperKostnadskalkyle!M$6)/100,
IF($F58=TiltakstyperKostnadskalkyle!$B$7,($J58*TiltakstyperKostnadskalkyle!M$7)/100,
IF($F58=TiltakstyperKostnadskalkyle!$B$8,($J58*TiltakstyperKostnadskalkyle!M$8)/100,
IF($F58=TiltakstyperKostnadskalkyle!$B$9,($J58*TiltakstyperKostnadskalkyle!M$9)/100,
IF($F58=TiltakstyperKostnadskalkyle!$B$10,($J58*TiltakstyperKostnadskalkyle!M$10)/100,
IF($F58=TiltakstyperKostnadskalkyle!$B$11,($J58*TiltakstyperKostnadskalkyle!M$11)/100,
IF($F58=TiltakstyperKostnadskalkyle!$B$12,($J58*TiltakstyperKostnadskalkyle!M$12)/100,
IF($F58=TiltakstyperKostnadskalkyle!$B$13,($J58*TiltakstyperKostnadskalkyle!M$13)/100,
IF($F58=TiltakstyperKostnadskalkyle!$B$14,($J58*TiltakstyperKostnadskalkyle!M$14)/100,
IF($F58=TiltakstyperKostnadskalkyle!$B$15,($J58*TiltakstyperKostnadskalkyle!M$15)/100,
"0")))))))))))</f>
        <v>0</v>
      </c>
      <c r="U58" s="18"/>
      <c r="V58" s="32"/>
      <c r="W58" s="18">
        <f>IF($F58=TiltakstyperKostnadskalkyle!$B$5,($J58*TiltakstyperKostnadskalkyle!P$5)/100,
IF($F58=TiltakstyperKostnadskalkyle!$B$6,($J58*TiltakstyperKostnadskalkyle!P$6)/100,
IF($F58=TiltakstyperKostnadskalkyle!$B$7,($J58*TiltakstyperKostnadskalkyle!P$7)/100,
IF($F58=TiltakstyperKostnadskalkyle!$B$8,($J58*TiltakstyperKostnadskalkyle!P$8)/100,
IF($F58=TiltakstyperKostnadskalkyle!$B$9,($J58*TiltakstyperKostnadskalkyle!P$9)/100,
IF($F58=TiltakstyperKostnadskalkyle!$B$10,($J58*TiltakstyperKostnadskalkyle!P$10)/100,
IF($F58=TiltakstyperKostnadskalkyle!$B$11,($J58*TiltakstyperKostnadskalkyle!P$11)/100,
IF($F58=TiltakstyperKostnadskalkyle!$B$12,($J58*TiltakstyperKostnadskalkyle!P$12)/100,
IF($F58=TiltakstyperKostnadskalkyle!$B$13,($J58*TiltakstyperKostnadskalkyle!P$13)/100,
IF($F58=TiltakstyperKostnadskalkyle!$B$14,($J58*TiltakstyperKostnadskalkyle!P$14)/100,
IF($F58=TiltakstyperKostnadskalkyle!$B$15,($J58*TiltakstyperKostnadskalkyle!P$15)/100,
"0")))))))))))</f>
        <v>0</v>
      </c>
      <c r="Y58" s="151"/>
    </row>
    <row r="59" spans="2:25" ht="14.45" customHeight="1" x14ac:dyDescent="0.25">
      <c r="B59" s="20" t="s">
        <v>25</v>
      </c>
      <c r="C59" s="22" t="s">
        <v>56</v>
      </c>
      <c r="D59" s="22" t="s">
        <v>65</v>
      </c>
      <c r="E59" s="22" t="s">
        <v>62</v>
      </c>
      <c r="F59" s="39" t="s">
        <v>39</v>
      </c>
      <c r="G59" s="22">
        <v>2027</v>
      </c>
      <c r="H59" s="108">
        <f>87+114</f>
        <v>201</v>
      </c>
      <c r="I59" s="27" t="s">
        <v>30</v>
      </c>
      <c r="J59" s="18">
        <f>IF(F59=TiltakstyperKostnadskalkyle!$B$5,TiltakstyperKostnadskalkyle!$R$5*Handlingsplan!H59,
IF(F59=TiltakstyperKostnadskalkyle!$B$6,TiltakstyperKostnadskalkyle!$R$6*Handlingsplan!H59,
IF(F59=TiltakstyperKostnadskalkyle!$B$7,TiltakstyperKostnadskalkyle!$R$7*Handlingsplan!H59,
IF(F59=TiltakstyperKostnadskalkyle!$B$8,TiltakstyperKostnadskalkyle!$R$8*Handlingsplan!H59,
IF(F59=TiltakstyperKostnadskalkyle!$B$9,TiltakstyperKostnadskalkyle!$R$9*Handlingsplan!H59,
IF(F59=TiltakstyperKostnadskalkyle!$B$10,TiltakstyperKostnadskalkyle!$R$10*Handlingsplan!H59,
IF(F59=TiltakstyperKostnadskalkyle!$B$11,TiltakstyperKostnadskalkyle!$R$11*Handlingsplan!H59,
IF(F59=TiltakstyperKostnadskalkyle!$B$12,TiltakstyperKostnadskalkyle!$R$12*Handlingsplan!H59,
IF(F59=TiltakstyperKostnadskalkyle!$B$13,TiltakstyperKostnadskalkyle!$R$13*Handlingsplan!H59,
IF(F59=TiltakstyperKostnadskalkyle!$B$14,TiltakstyperKostnadskalkyle!$R$14*Handlingsplan!H59,
IF(F59=TiltakstyperKostnadskalkyle!$B$15,TiltakstyperKostnadskalkyle!$R$15*Handlingsplan!H59,
0)))))))))))</f>
        <v>804000</v>
      </c>
      <c r="K59" s="18">
        <f>IF($F59=TiltakstyperKostnadskalkyle!$B$5,($J59*TiltakstyperKostnadskalkyle!D$5)/100,
IF($F59=TiltakstyperKostnadskalkyle!$B$6,($J59*TiltakstyperKostnadskalkyle!D$6)/100,
IF($F59=TiltakstyperKostnadskalkyle!$B$7,($J59*TiltakstyperKostnadskalkyle!D$7)/100,
IF($F59=TiltakstyperKostnadskalkyle!$B$8,($J59*TiltakstyperKostnadskalkyle!D$8)/100,
IF($F59=TiltakstyperKostnadskalkyle!$B$9,($J59*TiltakstyperKostnadskalkyle!D$9)/100,
IF($F59=TiltakstyperKostnadskalkyle!$B$10,($J59*TiltakstyperKostnadskalkyle!D$10)/100,
IF($F59=TiltakstyperKostnadskalkyle!$B$11,($J59*TiltakstyperKostnadskalkyle!D$11)/100,
IF($F59=TiltakstyperKostnadskalkyle!$B$12,($J59*TiltakstyperKostnadskalkyle!D$12)/100,
IF($F59=TiltakstyperKostnadskalkyle!$B$13,($J59*TiltakstyperKostnadskalkyle!D$13)/100,
IF($F59=TiltakstyperKostnadskalkyle!$B$14,($J59*TiltakstyperKostnadskalkyle!D$14)/100,
IF($F59=TiltakstyperKostnadskalkyle!$B$15,($J59*TiltakstyperKostnadskalkyle!D$15)/100,
"0")))))))))))</f>
        <v>64320</v>
      </c>
      <c r="L59" s="18">
        <f>IF($F59=TiltakstyperKostnadskalkyle!$B$5,($J59*TiltakstyperKostnadskalkyle!E$5)/100,
IF($F59=TiltakstyperKostnadskalkyle!$B$6,($J59*TiltakstyperKostnadskalkyle!E$6)/100,
IF($F59=TiltakstyperKostnadskalkyle!$B$7,($J59*TiltakstyperKostnadskalkyle!E$7)/100,
IF($F59=TiltakstyperKostnadskalkyle!$B$8,($J59*TiltakstyperKostnadskalkyle!E$8)/100,
IF($F59=TiltakstyperKostnadskalkyle!$B$9,($J59*TiltakstyperKostnadskalkyle!E$9)/100,
IF($F59=TiltakstyperKostnadskalkyle!$B$10,($J59*TiltakstyperKostnadskalkyle!E$10)/100,
IF($F59=TiltakstyperKostnadskalkyle!$B$11,($J59*TiltakstyperKostnadskalkyle!E$11)/100,
IF($F59=TiltakstyperKostnadskalkyle!$B$12,($J59*TiltakstyperKostnadskalkyle!E$12)/100,
IF($F59=TiltakstyperKostnadskalkyle!$B$13,($J59*TiltakstyperKostnadskalkyle!E$13)/100,
IF($F59=TiltakstyperKostnadskalkyle!$B$14,($J59*TiltakstyperKostnadskalkyle!E$14)/100,
IF($F59=TiltakstyperKostnadskalkyle!$B$15,($J59*TiltakstyperKostnadskalkyle!E$15)/100,
"0")))))))))))</f>
        <v>64320</v>
      </c>
      <c r="M59" s="18">
        <f>IF($F59=TiltakstyperKostnadskalkyle!$B$5,($J59*TiltakstyperKostnadskalkyle!F$5)/100,
IF($F59=TiltakstyperKostnadskalkyle!$B$6,($J59*TiltakstyperKostnadskalkyle!F$6)/100,
IF($F59=TiltakstyperKostnadskalkyle!$B$7,($J59*TiltakstyperKostnadskalkyle!F$7)/100,
IF($F59=TiltakstyperKostnadskalkyle!$B$8,($J59*TiltakstyperKostnadskalkyle!F$8)/100,
IF($F59=TiltakstyperKostnadskalkyle!$B$9,($J59*TiltakstyperKostnadskalkyle!F$9)/100,
IF($F59=TiltakstyperKostnadskalkyle!$B$10,($J59*TiltakstyperKostnadskalkyle!F$10)/100,
IF($F59=TiltakstyperKostnadskalkyle!$B$11,($J59*TiltakstyperKostnadskalkyle!F$11)/100,
IF($F59=TiltakstyperKostnadskalkyle!$B$12,($J59*TiltakstyperKostnadskalkyle!F$12)/100,
IF($F59=TiltakstyperKostnadskalkyle!$B$13,($J59*TiltakstyperKostnadskalkyle!F$13)/100,
IF($F59=TiltakstyperKostnadskalkyle!$B$14,($J59*TiltakstyperKostnadskalkyle!F$14)/100,
IF($F59=TiltakstyperKostnadskalkyle!$B$15,($J59*TiltakstyperKostnadskalkyle!F$15)/100,
"0")))))))))))</f>
        <v>337680</v>
      </c>
      <c r="N59" s="18">
        <f>IF($F59=TiltakstyperKostnadskalkyle!$B$5,($J59*TiltakstyperKostnadskalkyle!G$5)/100,
IF($F59=TiltakstyperKostnadskalkyle!$B$6,($J59*TiltakstyperKostnadskalkyle!G$6)/100,
IF($F59=TiltakstyperKostnadskalkyle!$B$7,($J59*TiltakstyperKostnadskalkyle!G$7)/100,
IF($F59=TiltakstyperKostnadskalkyle!$B$8,($J59*TiltakstyperKostnadskalkyle!G$8)/100,
IF($F59=TiltakstyperKostnadskalkyle!$B$9,($J59*TiltakstyperKostnadskalkyle!G$9)/100,
IF($F59=TiltakstyperKostnadskalkyle!$B$10,($J59*TiltakstyperKostnadskalkyle!G$10)/100,
IF($F59=TiltakstyperKostnadskalkyle!$B$11,($J59*TiltakstyperKostnadskalkyle!G$11)/100,
IF($F59=TiltakstyperKostnadskalkyle!$B$12,($J59*TiltakstyperKostnadskalkyle!G$12)/100,
IF($F59=TiltakstyperKostnadskalkyle!$B$13,($J59*TiltakstyperKostnadskalkyle!G$13)/100,
IF($F59=TiltakstyperKostnadskalkyle!$B$14,($J59*TiltakstyperKostnadskalkyle!G$14)/100,
IF($F59=TiltakstyperKostnadskalkyle!$B$15,($J59*TiltakstyperKostnadskalkyle!G$15)/100,
"0")))))))))))</f>
        <v>168840</v>
      </c>
      <c r="O59" s="18">
        <f>IF($F59=TiltakstyperKostnadskalkyle!$B$5,($J59*TiltakstyperKostnadskalkyle!H$5)/100,
IF($F59=TiltakstyperKostnadskalkyle!$B$6,($J59*TiltakstyperKostnadskalkyle!H$6)/100,
IF($F59=TiltakstyperKostnadskalkyle!$B$7,($J59*TiltakstyperKostnadskalkyle!H$7)/100,
IF($F59=TiltakstyperKostnadskalkyle!$B$8,($J59*TiltakstyperKostnadskalkyle!H$8)/100,
IF($F59=TiltakstyperKostnadskalkyle!$B$9,($J59*TiltakstyperKostnadskalkyle!H$9)/100,
IF($F59=TiltakstyperKostnadskalkyle!$B$10,($J59*TiltakstyperKostnadskalkyle!H$10)/100,
IF($F59=TiltakstyperKostnadskalkyle!$B$11,($J59*TiltakstyperKostnadskalkyle!H$11)/100,
IF($F59=TiltakstyperKostnadskalkyle!$B$12,($J59*TiltakstyperKostnadskalkyle!H$12)/100,
IF($F59=TiltakstyperKostnadskalkyle!$B$13,($J59*TiltakstyperKostnadskalkyle!H$13)/100,
IF($F59=TiltakstyperKostnadskalkyle!$B$14,($J59*TiltakstyperKostnadskalkyle!H$14)/100,
IF($F59=TiltakstyperKostnadskalkyle!$B$15,($J59*TiltakstyperKostnadskalkyle!H$15)/100,
"0")))))))))))</f>
        <v>64320</v>
      </c>
      <c r="P59" s="18">
        <f>IF($F59=TiltakstyperKostnadskalkyle!$B$5,($J59*TiltakstyperKostnadskalkyle!I$5)/100,
IF($F59=TiltakstyperKostnadskalkyle!$B$6,($J59*TiltakstyperKostnadskalkyle!I$6)/100,
IF($F59=TiltakstyperKostnadskalkyle!$B$7,($J59*TiltakstyperKostnadskalkyle!I$7)/100,
IF($F59=TiltakstyperKostnadskalkyle!$B$8,($J59*TiltakstyperKostnadskalkyle!I$8)/100,
IF($F59=TiltakstyperKostnadskalkyle!$B$9,($J59*TiltakstyperKostnadskalkyle!I$9)/100,
IF($F59=TiltakstyperKostnadskalkyle!$B$10,($J59*TiltakstyperKostnadskalkyle!I$10)/100,
IF($F59=TiltakstyperKostnadskalkyle!$B$11,($J59*TiltakstyperKostnadskalkyle!I$11)/100,
IF($F59=TiltakstyperKostnadskalkyle!$B$12,($J59*TiltakstyperKostnadskalkyle!I$12)/100,
IF($F59=TiltakstyperKostnadskalkyle!$B$13,($J59*TiltakstyperKostnadskalkyle!I$13)/100,
IF($F59=TiltakstyperKostnadskalkyle!$B$14,($J59*TiltakstyperKostnadskalkyle!I$14)/100,
IF($F59=TiltakstyperKostnadskalkyle!$B$15,($J59*TiltakstyperKostnadskalkyle!I$15)/100,
"0")))))))))))</f>
        <v>40200</v>
      </c>
      <c r="Q59" s="18">
        <f t="shared" si="2"/>
        <v>8040</v>
      </c>
      <c r="R59" s="18">
        <f>IF($F59=TiltakstyperKostnadskalkyle!$B$5,($J59*TiltakstyperKostnadskalkyle!K$5)/100,
IF($F59=TiltakstyperKostnadskalkyle!$B$6,($J59*TiltakstyperKostnadskalkyle!K$6)/100,
IF($F59=TiltakstyperKostnadskalkyle!$B$7,($J59*TiltakstyperKostnadskalkyle!K$7)/100,
IF($F59=TiltakstyperKostnadskalkyle!$B$8,($J59*TiltakstyperKostnadskalkyle!K$8)/100,
IF($F59=TiltakstyperKostnadskalkyle!$B$9,($J59*TiltakstyperKostnadskalkyle!K$9)/100,
IF($F59=TiltakstyperKostnadskalkyle!$B$10,($J59*TiltakstyperKostnadskalkyle!K$10)/100,
IF($F59=TiltakstyperKostnadskalkyle!$B$11,($J59*TiltakstyperKostnadskalkyle!K$11)/100,
IF($F59=TiltakstyperKostnadskalkyle!$B$12,($J59*TiltakstyperKostnadskalkyle!K$12)/100,
IF($F59=TiltakstyperKostnadskalkyle!$B$13,($J59*TiltakstyperKostnadskalkyle!K$13)/100,
IF($F59=TiltakstyperKostnadskalkyle!$B$14,($J59*TiltakstyperKostnadskalkyle!K$14)/100,
IF($F59=TiltakstyperKostnadskalkyle!$B$15,($J59*TiltakstyperKostnadskalkyle!K$15)/100,
"0")))))))))))</f>
        <v>64320</v>
      </c>
      <c r="S59" s="18">
        <f t="shared" si="3"/>
        <v>16080</v>
      </c>
      <c r="T59" s="18">
        <f>IF($F59=TiltakstyperKostnadskalkyle!$B$5,($J59*TiltakstyperKostnadskalkyle!M$5)/100,
IF($F59=TiltakstyperKostnadskalkyle!$B$6,($J59*TiltakstyperKostnadskalkyle!M$6)/100,
IF($F59=TiltakstyperKostnadskalkyle!$B$7,($J59*TiltakstyperKostnadskalkyle!M$7)/100,
IF($F59=TiltakstyperKostnadskalkyle!$B$8,($J59*TiltakstyperKostnadskalkyle!M$8)/100,
IF($F59=TiltakstyperKostnadskalkyle!$B$9,($J59*TiltakstyperKostnadskalkyle!M$9)/100,
IF($F59=TiltakstyperKostnadskalkyle!$B$10,($J59*TiltakstyperKostnadskalkyle!M$10)/100,
IF($F59=TiltakstyperKostnadskalkyle!$B$11,($J59*TiltakstyperKostnadskalkyle!M$11)/100,
IF($F59=TiltakstyperKostnadskalkyle!$B$12,($J59*TiltakstyperKostnadskalkyle!M$12)/100,
IF($F59=TiltakstyperKostnadskalkyle!$B$13,($J59*TiltakstyperKostnadskalkyle!M$13)/100,
IF($F59=TiltakstyperKostnadskalkyle!$B$14,($J59*TiltakstyperKostnadskalkyle!M$14)/100,
IF($F59=TiltakstyperKostnadskalkyle!$B$15,($J59*TiltakstyperKostnadskalkyle!M$15)/100,
"0")))))))))))</f>
        <v>0</v>
      </c>
      <c r="U59" s="32"/>
      <c r="V59" s="32"/>
      <c r="W59" s="18">
        <f>IF($F59=TiltakstyperKostnadskalkyle!$B$5,($J59*TiltakstyperKostnadskalkyle!P$5)/100,
IF($F59=TiltakstyperKostnadskalkyle!$B$6,($J59*TiltakstyperKostnadskalkyle!P$6)/100,
IF($F59=TiltakstyperKostnadskalkyle!$B$7,($J59*TiltakstyperKostnadskalkyle!P$7)/100,
IF($F59=TiltakstyperKostnadskalkyle!$B$8,($J59*TiltakstyperKostnadskalkyle!P$8)/100,
IF($F59=TiltakstyperKostnadskalkyle!$B$9,($J59*TiltakstyperKostnadskalkyle!P$9)/100,
IF($F59=TiltakstyperKostnadskalkyle!$B$10,($J59*TiltakstyperKostnadskalkyle!P$10)/100,
IF($F59=TiltakstyperKostnadskalkyle!$B$11,($J59*TiltakstyperKostnadskalkyle!P$11)/100,
IF($F59=TiltakstyperKostnadskalkyle!$B$12,($J59*TiltakstyperKostnadskalkyle!P$12)/100,
IF($F59=TiltakstyperKostnadskalkyle!$B$13,($J59*TiltakstyperKostnadskalkyle!P$13)/100,
IF($F59=TiltakstyperKostnadskalkyle!$B$14,($J59*TiltakstyperKostnadskalkyle!P$14)/100,
IF($F59=TiltakstyperKostnadskalkyle!$B$15,($J59*TiltakstyperKostnadskalkyle!P$15)/100,
"0")))))))))))</f>
        <v>0</v>
      </c>
      <c r="Y59" s="151"/>
    </row>
    <row r="60" spans="2:25" ht="14.45" customHeight="1" x14ac:dyDescent="0.25">
      <c r="B60" s="20" t="s">
        <v>25</v>
      </c>
      <c r="C60" s="22" t="s">
        <v>56</v>
      </c>
      <c r="D60" s="22" t="s">
        <v>66</v>
      </c>
      <c r="E60" s="22" t="s">
        <v>58</v>
      </c>
      <c r="F60" s="39" t="s">
        <v>29</v>
      </c>
      <c r="G60" s="22">
        <v>2029</v>
      </c>
      <c r="H60" s="108">
        <v>1038</v>
      </c>
      <c r="I60" s="27" t="s">
        <v>30</v>
      </c>
      <c r="J60" s="18">
        <f>IF(F60=TiltakstyperKostnadskalkyle!$B$5,TiltakstyperKostnadskalkyle!$R$5*Handlingsplan!H60,
IF(F60=TiltakstyperKostnadskalkyle!$B$6,TiltakstyperKostnadskalkyle!$R$6*Handlingsplan!H60,
IF(F60=TiltakstyperKostnadskalkyle!$B$7,TiltakstyperKostnadskalkyle!$R$7*Handlingsplan!H60,
IF(F60=TiltakstyperKostnadskalkyle!$B$8,TiltakstyperKostnadskalkyle!$R$8*Handlingsplan!H60,
IF(F60=TiltakstyperKostnadskalkyle!$B$9,TiltakstyperKostnadskalkyle!$R$9*Handlingsplan!H60,
IF(F60=TiltakstyperKostnadskalkyle!$B$10,TiltakstyperKostnadskalkyle!$R$10*Handlingsplan!H60,
IF(F60=TiltakstyperKostnadskalkyle!$B$11,TiltakstyperKostnadskalkyle!$R$11*Handlingsplan!H60,
IF(F60=TiltakstyperKostnadskalkyle!$B$12,TiltakstyperKostnadskalkyle!$R$12*Handlingsplan!H60,
IF(F60=TiltakstyperKostnadskalkyle!$B$13,TiltakstyperKostnadskalkyle!$R$13*Handlingsplan!H60,
IF(F60=TiltakstyperKostnadskalkyle!$B$14,TiltakstyperKostnadskalkyle!$R$14*Handlingsplan!H60,
IF(F60=TiltakstyperKostnadskalkyle!$B$15,TiltakstyperKostnadskalkyle!$R$15*Handlingsplan!H60,
0)))))))))))</f>
        <v>311400</v>
      </c>
      <c r="K60" s="18">
        <f>IF($F60=TiltakstyperKostnadskalkyle!$B$5,($J60*TiltakstyperKostnadskalkyle!D$5)/100,
IF($F60=TiltakstyperKostnadskalkyle!$B$6,($J60*TiltakstyperKostnadskalkyle!D$6)/100,
IF($F60=TiltakstyperKostnadskalkyle!$B$7,($J60*TiltakstyperKostnadskalkyle!D$7)/100,
IF($F60=TiltakstyperKostnadskalkyle!$B$8,($J60*TiltakstyperKostnadskalkyle!D$8)/100,
IF($F60=TiltakstyperKostnadskalkyle!$B$9,($J60*TiltakstyperKostnadskalkyle!D$9)/100,
IF($F60=TiltakstyperKostnadskalkyle!$B$10,($J60*TiltakstyperKostnadskalkyle!D$10)/100,
IF($F60=TiltakstyperKostnadskalkyle!$B$11,($J60*TiltakstyperKostnadskalkyle!D$11)/100,
IF($F60=TiltakstyperKostnadskalkyle!$B$12,($J60*TiltakstyperKostnadskalkyle!D$12)/100,
IF($F60=TiltakstyperKostnadskalkyle!$B$13,($J60*TiltakstyperKostnadskalkyle!D$13)/100,
IF($F60=TiltakstyperKostnadskalkyle!$B$14,($J60*TiltakstyperKostnadskalkyle!D$14)/100,
IF($F60=TiltakstyperKostnadskalkyle!$B$15,($J60*TiltakstyperKostnadskalkyle!D$15)/100,
"0")))))))))))</f>
        <v>10899</v>
      </c>
      <c r="L60" s="18">
        <f>IF($F60=TiltakstyperKostnadskalkyle!$B$5,($J60*TiltakstyperKostnadskalkyle!E$5)/100,
IF($F60=TiltakstyperKostnadskalkyle!$B$6,($J60*TiltakstyperKostnadskalkyle!E$6)/100,
IF($F60=TiltakstyperKostnadskalkyle!$B$7,($J60*TiltakstyperKostnadskalkyle!E$7)/100,
IF($F60=TiltakstyperKostnadskalkyle!$B$8,($J60*TiltakstyperKostnadskalkyle!E$8)/100,
IF($F60=TiltakstyperKostnadskalkyle!$B$9,($J60*TiltakstyperKostnadskalkyle!E$9)/100,
IF($F60=TiltakstyperKostnadskalkyle!$B$10,($J60*TiltakstyperKostnadskalkyle!E$10)/100,
IF($F60=TiltakstyperKostnadskalkyle!$B$11,($J60*TiltakstyperKostnadskalkyle!E$11)/100,
IF($F60=TiltakstyperKostnadskalkyle!$B$12,($J60*TiltakstyperKostnadskalkyle!E$12)/100,
IF($F60=TiltakstyperKostnadskalkyle!$B$13,($J60*TiltakstyperKostnadskalkyle!E$13)/100,
IF($F60=TiltakstyperKostnadskalkyle!$B$14,($J60*TiltakstyperKostnadskalkyle!E$14)/100,
IF($F60=TiltakstyperKostnadskalkyle!$B$15,($J60*TiltakstyperKostnadskalkyle!E$15)/100,
"0")))))))))))</f>
        <v>18684</v>
      </c>
      <c r="M60" s="18">
        <f>IF($F60=TiltakstyperKostnadskalkyle!$B$5,($J60*TiltakstyperKostnadskalkyle!F$5)/100,
IF($F60=TiltakstyperKostnadskalkyle!$B$6,($J60*TiltakstyperKostnadskalkyle!F$6)/100,
IF($F60=TiltakstyperKostnadskalkyle!$B$7,($J60*TiltakstyperKostnadskalkyle!F$7)/100,
IF($F60=TiltakstyperKostnadskalkyle!$B$8,($J60*TiltakstyperKostnadskalkyle!F$8)/100,
IF($F60=TiltakstyperKostnadskalkyle!$B$9,($J60*TiltakstyperKostnadskalkyle!F$9)/100,
IF($F60=TiltakstyperKostnadskalkyle!$B$10,($J60*TiltakstyperKostnadskalkyle!F$10)/100,
IF($F60=TiltakstyperKostnadskalkyle!$B$11,($J60*TiltakstyperKostnadskalkyle!F$11)/100,
IF($F60=TiltakstyperKostnadskalkyle!$B$12,($J60*TiltakstyperKostnadskalkyle!F$12)/100,
IF($F60=TiltakstyperKostnadskalkyle!$B$13,($J60*TiltakstyperKostnadskalkyle!F$13)/100,
IF($F60=TiltakstyperKostnadskalkyle!$B$14,($J60*TiltakstyperKostnadskalkyle!F$14)/100,
IF($F60=TiltakstyperKostnadskalkyle!$B$15,($J60*TiltakstyperKostnadskalkyle!F$15)/100,
"0")))))))))))</f>
        <v>99648</v>
      </c>
      <c r="N60" s="18">
        <f>IF($F60=TiltakstyperKostnadskalkyle!$B$5,($J60*TiltakstyperKostnadskalkyle!G$5)/100,
IF($F60=TiltakstyperKostnadskalkyle!$B$6,($J60*TiltakstyperKostnadskalkyle!G$6)/100,
IF($F60=TiltakstyperKostnadskalkyle!$B$7,($J60*TiltakstyperKostnadskalkyle!G$7)/100,
IF($F60=TiltakstyperKostnadskalkyle!$B$8,($J60*TiltakstyperKostnadskalkyle!G$8)/100,
IF($F60=TiltakstyperKostnadskalkyle!$B$9,($J60*TiltakstyperKostnadskalkyle!G$9)/100,
IF($F60=TiltakstyperKostnadskalkyle!$B$10,($J60*TiltakstyperKostnadskalkyle!G$10)/100,
IF($F60=TiltakstyperKostnadskalkyle!$B$11,($J60*TiltakstyperKostnadskalkyle!G$11)/100,
IF($F60=TiltakstyperKostnadskalkyle!$B$12,($J60*TiltakstyperKostnadskalkyle!G$12)/100,
IF($F60=TiltakstyperKostnadskalkyle!$B$13,($J60*TiltakstyperKostnadskalkyle!G$13)/100,
IF($F60=TiltakstyperKostnadskalkyle!$B$14,($J60*TiltakstyperKostnadskalkyle!G$14)/100,
IF($F60=TiltakstyperKostnadskalkyle!$B$15,($J60*TiltakstyperKostnadskalkyle!G$15)/100,
"0")))))))))))</f>
        <v>102762</v>
      </c>
      <c r="O60" s="18">
        <f>IF($F60=TiltakstyperKostnadskalkyle!$B$5,($J60*TiltakstyperKostnadskalkyle!H$5)/100,
IF($F60=TiltakstyperKostnadskalkyle!$B$6,($J60*TiltakstyperKostnadskalkyle!H$6)/100,
IF($F60=TiltakstyperKostnadskalkyle!$B$7,($J60*TiltakstyperKostnadskalkyle!H$7)/100,
IF($F60=TiltakstyperKostnadskalkyle!$B$8,($J60*TiltakstyperKostnadskalkyle!H$8)/100,
IF($F60=TiltakstyperKostnadskalkyle!$B$9,($J60*TiltakstyperKostnadskalkyle!H$9)/100,
IF($F60=TiltakstyperKostnadskalkyle!$B$10,($J60*TiltakstyperKostnadskalkyle!H$10)/100,
IF($F60=TiltakstyperKostnadskalkyle!$B$11,($J60*TiltakstyperKostnadskalkyle!H$11)/100,
IF($F60=TiltakstyperKostnadskalkyle!$B$12,($J60*TiltakstyperKostnadskalkyle!H$12)/100,
IF($F60=TiltakstyperKostnadskalkyle!$B$13,($J60*TiltakstyperKostnadskalkyle!H$13)/100,
IF($F60=TiltakstyperKostnadskalkyle!$B$14,($J60*TiltakstyperKostnadskalkyle!H$14)/100,
IF($F60=TiltakstyperKostnadskalkyle!$B$15,($J60*TiltakstyperKostnadskalkyle!H$15)/100,
"0")))))))))))</f>
        <v>18684</v>
      </c>
      <c r="P60" s="18">
        <f>IF($F60=TiltakstyperKostnadskalkyle!$B$5,($J60*TiltakstyperKostnadskalkyle!I$5)/100,
IF($F60=TiltakstyperKostnadskalkyle!$B$6,($J60*TiltakstyperKostnadskalkyle!I$6)/100,
IF($F60=TiltakstyperKostnadskalkyle!$B$7,($J60*TiltakstyperKostnadskalkyle!I$7)/100,
IF($F60=TiltakstyperKostnadskalkyle!$B$8,($J60*TiltakstyperKostnadskalkyle!I$8)/100,
IF($F60=TiltakstyperKostnadskalkyle!$B$9,($J60*TiltakstyperKostnadskalkyle!I$9)/100,
IF($F60=TiltakstyperKostnadskalkyle!$B$10,($J60*TiltakstyperKostnadskalkyle!I$10)/100,
IF($F60=TiltakstyperKostnadskalkyle!$B$11,($J60*TiltakstyperKostnadskalkyle!I$11)/100,
IF($F60=TiltakstyperKostnadskalkyle!$B$12,($J60*TiltakstyperKostnadskalkyle!I$12)/100,
IF($F60=TiltakstyperKostnadskalkyle!$B$13,($J60*TiltakstyperKostnadskalkyle!I$13)/100,
IF($F60=TiltakstyperKostnadskalkyle!$B$14,($J60*TiltakstyperKostnadskalkyle!I$14)/100,
IF($F60=TiltakstyperKostnadskalkyle!$B$15,($J60*TiltakstyperKostnadskalkyle!I$15)/100,
"0")))))))))))</f>
        <v>49824</v>
      </c>
      <c r="Q60" s="18">
        <f t="shared" si="2"/>
        <v>3114</v>
      </c>
      <c r="R60" s="18">
        <f>IF($F60=TiltakstyperKostnadskalkyle!$B$5,($J60*TiltakstyperKostnadskalkyle!K$5)/100,
IF($F60=TiltakstyperKostnadskalkyle!$B$6,($J60*TiltakstyperKostnadskalkyle!K$6)/100,
IF($F60=TiltakstyperKostnadskalkyle!$B$8,($J60*TiltakstyperKostnadskalkyle!K$8)/100,
IF($F60=TiltakstyperKostnadskalkyle!$B$9,($J60*TiltakstyperKostnadskalkyle!K$9)/100,
IF($F60=TiltakstyperKostnadskalkyle!$B$10,($J60*TiltakstyperKostnadskalkyle!K$10)/100,
IF($F60=TiltakstyperKostnadskalkyle!$B$11,($J60*TiltakstyperKostnadskalkyle!K$11)/100,
IF($F60=TiltakstyperKostnadskalkyle!$B$12,($J60*TiltakstyperKostnadskalkyle!K$12)/100,
IF($F60=TiltakstyperKostnadskalkyle!$B$13,($J60*TiltakstyperKostnadskalkyle!K$13)/100,
IF($F60=TiltakstyperKostnadskalkyle!$B$14,($J60*TiltakstyperKostnadskalkyle!K$14)/100,
"0")))))))))</f>
        <v>10899</v>
      </c>
      <c r="S60" s="18">
        <f t="shared" si="3"/>
        <v>6228</v>
      </c>
      <c r="T60" s="18">
        <f>IF($F60=TiltakstyperKostnadskalkyle!$B$5,($J60*TiltakstyperKostnadskalkyle!M$5)/100,
IF($F60=TiltakstyperKostnadskalkyle!$B$6,($J60*TiltakstyperKostnadskalkyle!M$6)/100,
IF($F60=TiltakstyperKostnadskalkyle!$B$7,($J60*TiltakstyperKostnadskalkyle!M$7)/100,
IF($F60=TiltakstyperKostnadskalkyle!$B$8,($J60*TiltakstyperKostnadskalkyle!M$8)/100,
IF($F60=TiltakstyperKostnadskalkyle!$B$9,($J60*TiltakstyperKostnadskalkyle!M$9)/100,
IF($F60=TiltakstyperKostnadskalkyle!$B$10,($J60*TiltakstyperKostnadskalkyle!M$10)/100,
IF($F60=TiltakstyperKostnadskalkyle!$B$11,($J60*TiltakstyperKostnadskalkyle!M$11)/100,
IF($F60=TiltakstyperKostnadskalkyle!$B$12,($J60*TiltakstyperKostnadskalkyle!M$12)/100,
IF($F60=TiltakstyperKostnadskalkyle!$B$13,($J60*TiltakstyperKostnadskalkyle!M$13)/100,
IF($F60=TiltakstyperKostnadskalkyle!$B$14,($J60*TiltakstyperKostnadskalkyle!M$14)/100,
IF($F60=TiltakstyperKostnadskalkyle!$B$15,($J60*TiltakstyperKostnadskalkyle!M$15)/100,
"0")))))))))))</f>
        <v>0</v>
      </c>
      <c r="U60" s="32"/>
      <c r="V60" s="32"/>
      <c r="W60" s="18">
        <f>IF($F60=TiltakstyperKostnadskalkyle!$B$5,($J60*TiltakstyperKostnadskalkyle!P$5)/100,
IF($F60=TiltakstyperKostnadskalkyle!$B$6,($J60*TiltakstyperKostnadskalkyle!P$6)/100,
IF($F60=TiltakstyperKostnadskalkyle!$B$7,($J60*TiltakstyperKostnadskalkyle!P$7)/100,
IF($F60=TiltakstyperKostnadskalkyle!$B$8,($J60*TiltakstyperKostnadskalkyle!P$8)/100,
IF($F60=TiltakstyperKostnadskalkyle!$B$9,($J60*TiltakstyperKostnadskalkyle!P$9)/100,
IF($F60=TiltakstyperKostnadskalkyle!$B$10,($J60*TiltakstyperKostnadskalkyle!P$10)/100,
IF($F60=TiltakstyperKostnadskalkyle!$B$11,($J60*TiltakstyperKostnadskalkyle!P$11)/100,
IF($F60=TiltakstyperKostnadskalkyle!$B$12,($J60*TiltakstyperKostnadskalkyle!P$12)/100,
IF($F60=TiltakstyperKostnadskalkyle!$B$13,($J60*TiltakstyperKostnadskalkyle!P$13)/100,
IF($F60=TiltakstyperKostnadskalkyle!$B$14,($J60*TiltakstyperKostnadskalkyle!P$14)/100,
IF($F60=TiltakstyperKostnadskalkyle!$B$15,($J60*TiltakstyperKostnadskalkyle!P$15)/100,
"0")))))))))))</f>
        <v>0</v>
      </c>
      <c r="Y60" s="151"/>
    </row>
    <row r="61" spans="2:25" ht="14.45" customHeight="1" x14ac:dyDescent="0.25">
      <c r="B61" s="20" t="s">
        <v>25</v>
      </c>
      <c r="C61" s="22" t="s">
        <v>56</v>
      </c>
      <c r="D61" s="22" t="s">
        <v>66</v>
      </c>
      <c r="E61" s="22" t="s">
        <v>59</v>
      </c>
      <c r="F61" s="39" t="s">
        <v>29</v>
      </c>
      <c r="G61" s="22">
        <v>2029</v>
      </c>
      <c r="H61" s="108">
        <v>508</v>
      </c>
      <c r="I61" s="27" t="s">
        <v>30</v>
      </c>
      <c r="J61" s="18">
        <f>IF(F61=TiltakstyperKostnadskalkyle!$B$5,TiltakstyperKostnadskalkyle!$R$5*Handlingsplan!H61,
IF(F61=TiltakstyperKostnadskalkyle!$B$6,TiltakstyperKostnadskalkyle!$R$6*Handlingsplan!H61,
IF(F61=TiltakstyperKostnadskalkyle!$B$7,TiltakstyperKostnadskalkyle!$R$7*Handlingsplan!H61,
IF(F61=TiltakstyperKostnadskalkyle!$B$8,TiltakstyperKostnadskalkyle!$R$8*Handlingsplan!H61,
IF(F61=TiltakstyperKostnadskalkyle!$B$9,TiltakstyperKostnadskalkyle!$R$9*Handlingsplan!H61,
IF(F61=TiltakstyperKostnadskalkyle!$B$10,TiltakstyperKostnadskalkyle!$R$10*Handlingsplan!H61,
IF(F61=TiltakstyperKostnadskalkyle!$B$11,TiltakstyperKostnadskalkyle!$R$11*Handlingsplan!H61,
IF(F61=TiltakstyperKostnadskalkyle!$B$12,TiltakstyperKostnadskalkyle!$R$12*Handlingsplan!H61,
IF(F61=TiltakstyperKostnadskalkyle!$B$13,TiltakstyperKostnadskalkyle!$R$13*Handlingsplan!H61,
IF(F61=TiltakstyperKostnadskalkyle!$B$14,TiltakstyperKostnadskalkyle!$R$14*Handlingsplan!H61,
IF(F61=TiltakstyperKostnadskalkyle!$B$15,TiltakstyperKostnadskalkyle!$R$15*Handlingsplan!H61,
0)))))))))))</f>
        <v>152400</v>
      </c>
      <c r="K61" s="18">
        <f>IF($F61=TiltakstyperKostnadskalkyle!$B$5,($J61*TiltakstyperKostnadskalkyle!D$5)/100,
IF($F61=TiltakstyperKostnadskalkyle!$B$6,($J61*TiltakstyperKostnadskalkyle!D$6)/100,
IF($F61=TiltakstyperKostnadskalkyle!$B$7,($J61*TiltakstyperKostnadskalkyle!D$7)/100,
IF($F61=TiltakstyperKostnadskalkyle!$B$8,($J61*TiltakstyperKostnadskalkyle!D$8)/100,
IF($F61=TiltakstyperKostnadskalkyle!$B$9,($J61*TiltakstyperKostnadskalkyle!D$9)/100,
IF($F61=TiltakstyperKostnadskalkyle!$B$10,($J61*TiltakstyperKostnadskalkyle!D$10)/100,
IF($F61=TiltakstyperKostnadskalkyle!$B$11,($J61*TiltakstyperKostnadskalkyle!D$11)/100,
IF($F61=TiltakstyperKostnadskalkyle!$B$12,($J61*TiltakstyperKostnadskalkyle!D$12)/100,
IF($F61=TiltakstyperKostnadskalkyle!$B$13,($J61*TiltakstyperKostnadskalkyle!D$13)/100,
IF($F61=TiltakstyperKostnadskalkyle!$B$14,($J61*TiltakstyperKostnadskalkyle!D$14)/100,
IF($F61=TiltakstyperKostnadskalkyle!$B$15,($J61*TiltakstyperKostnadskalkyle!D$15)/100,
"0")))))))))))</f>
        <v>5334</v>
      </c>
      <c r="L61" s="18">
        <f>IF($F61=TiltakstyperKostnadskalkyle!$B$5,($J61*TiltakstyperKostnadskalkyle!E$5)/100,
IF($F61=TiltakstyperKostnadskalkyle!$B$6,($J61*TiltakstyperKostnadskalkyle!E$6)/100,
IF($F61=TiltakstyperKostnadskalkyle!$B$7,($J61*TiltakstyperKostnadskalkyle!E$7)/100,
IF($F61=TiltakstyperKostnadskalkyle!$B$8,($J61*TiltakstyperKostnadskalkyle!E$8)/100,
IF($F61=TiltakstyperKostnadskalkyle!$B$9,($J61*TiltakstyperKostnadskalkyle!E$9)/100,
IF($F61=TiltakstyperKostnadskalkyle!$B$10,($J61*TiltakstyperKostnadskalkyle!E$10)/100,
IF($F61=TiltakstyperKostnadskalkyle!$B$11,($J61*TiltakstyperKostnadskalkyle!E$11)/100,
IF($F61=TiltakstyperKostnadskalkyle!$B$12,($J61*TiltakstyperKostnadskalkyle!E$12)/100,
IF($F61=TiltakstyperKostnadskalkyle!$B$13,($J61*TiltakstyperKostnadskalkyle!E$13)/100,
IF($F61=TiltakstyperKostnadskalkyle!$B$14,($J61*TiltakstyperKostnadskalkyle!E$14)/100,
IF($F61=TiltakstyperKostnadskalkyle!$B$15,($J61*TiltakstyperKostnadskalkyle!E$15)/100,
"0")))))))))))</f>
        <v>9144</v>
      </c>
      <c r="M61" s="18">
        <f>IF($F61=TiltakstyperKostnadskalkyle!$B$5,($J61*TiltakstyperKostnadskalkyle!F$5)/100,
IF($F61=TiltakstyperKostnadskalkyle!$B$6,($J61*TiltakstyperKostnadskalkyle!F$6)/100,
IF($F61=TiltakstyperKostnadskalkyle!$B$7,($J61*TiltakstyperKostnadskalkyle!F$7)/100,
IF($F61=TiltakstyperKostnadskalkyle!$B$8,($J61*TiltakstyperKostnadskalkyle!F$8)/100,
IF($F61=TiltakstyperKostnadskalkyle!$B$9,($J61*TiltakstyperKostnadskalkyle!F$9)/100,
IF($F61=TiltakstyperKostnadskalkyle!$B$10,($J61*TiltakstyperKostnadskalkyle!F$10)/100,
IF($F61=TiltakstyperKostnadskalkyle!$B$11,($J61*TiltakstyperKostnadskalkyle!F$11)/100,
IF($F61=TiltakstyperKostnadskalkyle!$B$12,($J61*TiltakstyperKostnadskalkyle!F$12)/100,
IF($F61=TiltakstyperKostnadskalkyle!$B$13,($J61*TiltakstyperKostnadskalkyle!F$13)/100,
IF($F61=TiltakstyperKostnadskalkyle!$B$14,($J61*TiltakstyperKostnadskalkyle!F$14)/100,
IF($F61=TiltakstyperKostnadskalkyle!$B$15,($J61*TiltakstyperKostnadskalkyle!F$15)/100,
"0")))))))))))</f>
        <v>48768</v>
      </c>
      <c r="N61" s="18">
        <f>IF($F61=TiltakstyperKostnadskalkyle!$B$5,($J61*TiltakstyperKostnadskalkyle!G$5)/100,
IF($F61=TiltakstyperKostnadskalkyle!$B$6,($J61*TiltakstyperKostnadskalkyle!G$6)/100,
IF($F61=TiltakstyperKostnadskalkyle!$B$7,($J61*TiltakstyperKostnadskalkyle!G$7)/100,
IF($F61=TiltakstyperKostnadskalkyle!$B$8,($J61*TiltakstyperKostnadskalkyle!G$8)/100,
IF($F61=TiltakstyperKostnadskalkyle!$B$9,($J61*TiltakstyperKostnadskalkyle!G$9)/100,
IF($F61=TiltakstyperKostnadskalkyle!$B$10,($J61*TiltakstyperKostnadskalkyle!G$10)/100,
IF($F61=TiltakstyperKostnadskalkyle!$B$11,($J61*TiltakstyperKostnadskalkyle!G$11)/100,
IF($F61=TiltakstyperKostnadskalkyle!$B$12,($J61*TiltakstyperKostnadskalkyle!G$12)/100,
IF($F61=TiltakstyperKostnadskalkyle!$B$13,($J61*TiltakstyperKostnadskalkyle!G$13)/100,
IF($F61=TiltakstyperKostnadskalkyle!$B$14,($J61*TiltakstyperKostnadskalkyle!G$14)/100,
IF($F61=TiltakstyperKostnadskalkyle!$B$15,($J61*TiltakstyperKostnadskalkyle!G$15)/100,
"0")))))))))))</f>
        <v>50292</v>
      </c>
      <c r="O61" s="18">
        <f>IF($F61=TiltakstyperKostnadskalkyle!$B$5,($J61*TiltakstyperKostnadskalkyle!H$5)/100,
IF($F61=TiltakstyperKostnadskalkyle!$B$6,($J61*TiltakstyperKostnadskalkyle!H$6)/100,
IF($F61=TiltakstyperKostnadskalkyle!$B$7,($J61*TiltakstyperKostnadskalkyle!H$7)/100,
IF($F61=TiltakstyperKostnadskalkyle!$B$8,($J61*TiltakstyperKostnadskalkyle!H$8)/100,
IF($F61=TiltakstyperKostnadskalkyle!$B$9,($J61*TiltakstyperKostnadskalkyle!H$9)/100,
IF($F61=TiltakstyperKostnadskalkyle!$B$10,($J61*TiltakstyperKostnadskalkyle!H$10)/100,
IF($F61=TiltakstyperKostnadskalkyle!$B$11,($J61*TiltakstyperKostnadskalkyle!H$11)/100,
IF($F61=TiltakstyperKostnadskalkyle!$B$12,($J61*TiltakstyperKostnadskalkyle!H$12)/100,
IF($F61=TiltakstyperKostnadskalkyle!$B$13,($J61*TiltakstyperKostnadskalkyle!H$13)/100,
IF($F61=TiltakstyperKostnadskalkyle!$B$14,($J61*TiltakstyperKostnadskalkyle!H$14)/100,
IF($F61=TiltakstyperKostnadskalkyle!$B$15,($J61*TiltakstyperKostnadskalkyle!H$15)/100,
"0")))))))))))</f>
        <v>9144</v>
      </c>
      <c r="P61" s="18">
        <f>IF($F61=TiltakstyperKostnadskalkyle!$B$5,($J61*TiltakstyperKostnadskalkyle!I$5)/100,
IF($F61=TiltakstyperKostnadskalkyle!$B$6,($J61*TiltakstyperKostnadskalkyle!I$6)/100,
IF($F61=TiltakstyperKostnadskalkyle!$B$7,($J61*TiltakstyperKostnadskalkyle!I$7)/100,
IF($F61=TiltakstyperKostnadskalkyle!$B$8,($J61*TiltakstyperKostnadskalkyle!I$8)/100,
IF($F61=TiltakstyperKostnadskalkyle!$B$9,($J61*TiltakstyperKostnadskalkyle!I$9)/100,
IF($F61=TiltakstyperKostnadskalkyle!$B$10,($J61*TiltakstyperKostnadskalkyle!I$10)/100,
IF($F61=TiltakstyperKostnadskalkyle!$B$11,($J61*TiltakstyperKostnadskalkyle!I$11)/100,
IF($F61=TiltakstyperKostnadskalkyle!$B$12,($J61*TiltakstyperKostnadskalkyle!I$12)/100,
IF($F61=TiltakstyperKostnadskalkyle!$B$13,($J61*TiltakstyperKostnadskalkyle!I$13)/100,
IF($F61=TiltakstyperKostnadskalkyle!$B$14,($J61*TiltakstyperKostnadskalkyle!I$14)/100,
IF($F61=TiltakstyperKostnadskalkyle!$B$15,($J61*TiltakstyperKostnadskalkyle!I$15)/100,
"0")))))))))))</f>
        <v>24384</v>
      </c>
      <c r="Q61" s="18">
        <f t="shared" si="2"/>
        <v>1524</v>
      </c>
      <c r="R61" s="18">
        <f>IF($F61=TiltakstyperKostnadskalkyle!$B$5,($J61*TiltakstyperKostnadskalkyle!K$5)/100,
IF($F61=TiltakstyperKostnadskalkyle!$B$6,($J61*TiltakstyperKostnadskalkyle!K$6)/100,
IF($F61=TiltakstyperKostnadskalkyle!$B$8,($J61*TiltakstyperKostnadskalkyle!K$8)/100,
IF($F61=TiltakstyperKostnadskalkyle!$B$9,($J61*TiltakstyperKostnadskalkyle!K$9)/100,
IF($F61=TiltakstyperKostnadskalkyle!$B$10,($J61*TiltakstyperKostnadskalkyle!K$10)/100,
IF($F61=TiltakstyperKostnadskalkyle!$B$11,($J61*TiltakstyperKostnadskalkyle!K$11)/100,
IF($F61=TiltakstyperKostnadskalkyle!$B$12,($J61*TiltakstyperKostnadskalkyle!K$12)/100,
IF($F61=TiltakstyperKostnadskalkyle!$B$13,($J61*TiltakstyperKostnadskalkyle!K$13)/100,
IF($F61=TiltakstyperKostnadskalkyle!$B$14,($J61*TiltakstyperKostnadskalkyle!K$14)/100,
"0")))))))))</f>
        <v>5334</v>
      </c>
      <c r="S61" s="18">
        <f t="shared" si="3"/>
        <v>3048</v>
      </c>
      <c r="T61" s="18">
        <f>IF($F61=TiltakstyperKostnadskalkyle!$B$5,($J61*TiltakstyperKostnadskalkyle!M$5)/100,
IF($F61=TiltakstyperKostnadskalkyle!$B$6,($J61*TiltakstyperKostnadskalkyle!M$6)/100,
IF($F61=TiltakstyperKostnadskalkyle!$B$7,($J61*TiltakstyperKostnadskalkyle!M$7)/100,
IF($F61=TiltakstyperKostnadskalkyle!$B$8,($J61*TiltakstyperKostnadskalkyle!M$8)/100,
IF($F61=TiltakstyperKostnadskalkyle!$B$9,($J61*TiltakstyperKostnadskalkyle!M$9)/100,
IF($F61=TiltakstyperKostnadskalkyle!$B$10,($J61*TiltakstyperKostnadskalkyle!M$10)/100,
IF($F61=TiltakstyperKostnadskalkyle!$B$11,($J61*TiltakstyperKostnadskalkyle!M$11)/100,
IF($F61=TiltakstyperKostnadskalkyle!$B$12,($J61*TiltakstyperKostnadskalkyle!M$12)/100,
IF($F61=TiltakstyperKostnadskalkyle!$B$13,($J61*TiltakstyperKostnadskalkyle!M$13)/100,
IF($F61=TiltakstyperKostnadskalkyle!$B$14,($J61*TiltakstyperKostnadskalkyle!M$14)/100,
IF($F61=TiltakstyperKostnadskalkyle!$B$15,($J61*TiltakstyperKostnadskalkyle!M$15)/100,
"0")))))))))))</f>
        <v>0</v>
      </c>
      <c r="U61" s="32"/>
      <c r="V61" s="32"/>
      <c r="W61" s="18">
        <f>IF($F61=TiltakstyperKostnadskalkyle!$B$5,($J61*TiltakstyperKostnadskalkyle!P$5)/100,
IF($F61=TiltakstyperKostnadskalkyle!$B$6,($J61*TiltakstyperKostnadskalkyle!P$6)/100,
IF($F61=TiltakstyperKostnadskalkyle!$B$7,($J61*TiltakstyperKostnadskalkyle!P$7)/100,
IF($F61=TiltakstyperKostnadskalkyle!$B$8,($J61*TiltakstyperKostnadskalkyle!P$8)/100,
IF($F61=TiltakstyperKostnadskalkyle!$B$9,($J61*TiltakstyperKostnadskalkyle!P$9)/100,
IF($F61=TiltakstyperKostnadskalkyle!$B$10,($J61*TiltakstyperKostnadskalkyle!P$10)/100,
IF($F61=TiltakstyperKostnadskalkyle!$B$11,($J61*TiltakstyperKostnadskalkyle!P$11)/100,
IF($F61=TiltakstyperKostnadskalkyle!$B$12,($J61*TiltakstyperKostnadskalkyle!P$12)/100,
IF($F61=TiltakstyperKostnadskalkyle!$B$13,($J61*TiltakstyperKostnadskalkyle!P$13)/100,
IF($F61=TiltakstyperKostnadskalkyle!$B$14,($J61*TiltakstyperKostnadskalkyle!P$14)/100,
IF($F61=TiltakstyperKostnadskalkyle!$B$15,($J61*TiltakstyperKostnadskalkyle!P$15)/100,
"0")))))))))))</f>
        <v>0</v>
      </c>
      <c r="Y61" s="151"/>
    </row>
    <row r="62" spans="2:25" x14ac:dyDescent="0.25">
      <c r="B62" s="20" t="s">
        <v>25</v>
      </c>
      <c r="C62" s="22" t="s">
        <v>56</v>
      </c>
      <c r="D62" s="22" t="s">
        <v>66</v>
      </c>
      <c r="E62" s="22" t="s">
        <v>60</v>
      </c>
      <c r="F62" s="39" t="s">
        <v>29</v>
      </c>
      <c r="G62" s="22">
        <v>2029</v>
      </c>
      <c r="H62" s="108">
        <v>515</v>
      </c>
      <c r="I62" s="27" t="s">
        <v>30</v>
      </c>
      <c r="J62" s="18">
        <f>IF(F62=TiltakstyperKostnadskalkyle!$B$5,TiltakstyperKostnadskalkyle!$R$5*Handlingsplan!H62,
IF(F62=TiltakstyperKostnadskalkyle!$B$6,TiltakstyperKostnadskalkyle!$R$6*Handlingsplan!H62,
IF(F62=TiltakstyperKostnadskalkyle!$B$7,TiltakstyperKostnadskalkyle!$R$7*Handlingsplan!H62,
IF(F62=TiltakstyperKostnadskalkyle!$B$8,TiltakstyperKostnadskalkyle!$R$8*Handlingsplan!H62,
IF(F62=TiltakstyperKostnadskalkyle!$B$9,TiltakstyperKostnadskalkyle!$R$9*Handlingsplan!H62,
IF(F62=TiltakstyperKostnadskalkyle!$B$10,TiltakstyperKostnadskalkyle!$R$10*Handlingsplan!H62,
IF(F62=TiltakstyperKostnadskalkyle!$B$11,TiltakstyperKostnadskalkyle!$R$11*Handlingsplan!H62,
IF(F62=TiltakstyperKostnadskalkyle!$B$12,TiltakstyperKostnadskalkyle!$R$12*Handlingsplan!H62,
IF(F62=TiltakstyperKostnadskalkyle!$B$13,TiltakstyperKostnadskalkyle!$R$13*Handlingsplan!H62,
IF(F62=TiltakstyperKostnadskalkyle!$B$14,TiltakstyperKostnadskalkyle!$R$14*Handlingsplan!H62,
IF(F62=TiltakstyperKostnadskalkyle!$B$15,TiltakstyperKostnadskalkyle!$R$15*Handlingsplan!H62,
0)))))))))))</f>
        <v>154500</v>
      </c>
      <c r="K62" s="18">
        <f>IF($F62=TiltakstyperKostnadskalkyle!$B$5,($J62*TiltakstyperKostnadskalkyle!D$5)/100,
IF($F62=TiltakstyperKostnadskalkyle!$B$6,($J62*TiltakstyperKostnadskalkyle!D$6)/100,
IF($F62=TiltakstyperKostnadskalkyle!$B$7,($J62*TiltakstyperKostnadskalkyle!D$7)/100,
IF($F62=TiltakstyperKostnadskalkyle!$B$8,($J62*TiltakstyperKostnadskalkyle!D$8)/100,
IF($F62=TiltakstyperKostnadskalkyle!$B$9,($J62*TiltakstyperKostnadskalkyle!D$9)/100,
IF($F62=TiltakstyperKostnadskalkyle!$B$10,($J62*TiltakstyperKostnadskalkyle!D$10)/100,
IF($F62=TiltakstyperKostnadskalkyle!$B$11,($J62*TiltakstyperKostnadskalkyle!D$11)/100,
IF($F62=TiltakstyperKostnadskalkyle!$B$12,($J62*TiltakstyperKostnadskalkyle!D$12)/100,
IF($F62=TiltakstyperKostnadskalkyle!$B$13,($J62*TiltakstyperKostnadskalkyle!D$13)/100,
IF($F62=TiltakstyperKostnadskalkyle!$B$14,($J62*TiltakstyperKostnadskalkyle!D$14)/100,
IF($F62=TiltakstyperKostnadskalkyle!$B$15,($J62*TiltakstyperKostnadskalkyle!D$15)/100,
"0")))))))))))</f>
        <v>5407.5</v>
      </c>
      <c r="L62" s="18">
        <f>IF($F62=TiltakstyperKostnadskalkyle!$B$5,($J62*TiltakstyperKostnadskalkyle!E$5)/100,
IF($F62=TiltakstyperKostnadskalkyle!$B$6,($J62*TiltakstyperKostnadskalkyle!E$6)/100,
IF($F62=TiltakstyperKostnadskalkyle!$B$7,($J62*TiltakstyperKostnadskalkyle!E$7)/100,
IF($F62=TiltakstyperKostnadskalkyle!$B$8,($J62*TiltakstyperKostnadskalkyle!E$8)/100,
IF($F62=TiltakstyperKostnadskalkyle!$B$9,($J62*TiltakstyperKostnadskalkyle!E$9)/100,
IF($F62=TiltakstyperKostnadskalkyle!$B$10,($J62*TiltakstyperKostnadskalkyle!E$10)/100,
IF($F62=TiltakstyperKostnadskalkyle!$B$11,($J62*TiltakstyperKostnadskalkyle!E$11)/100,
IF($F62=TiltakstyperKostnadskalkyle!$B$12,($J62*TiltakstyperKostnadskalkyle!E$12)/100,
IF($F62=TiltakstyperKostnadskalkyle!$B$13,($J62*TiltakstyperKostnadskalkyle!E$13)/100,
IF($F62=TiltakstyperKostnadskalkyle!$B$14,($J62*TiltakstyperKostnadskalkyle!E$14)/100,
IF($F62=TiltakstyperKostnadskalkyle!$B$15,($J62*TiltakstyperKostnadskalkyle!E$15)/100,
"0")))))))))))</f>
        <v>9270</v>
      </c>
      <c r="M62" s="18">
        <f>IF($F62=TiltakstyperKostnadskalkyle!$B$5,($J62*TiltakstyperKostnadskalkyle!F$5)/100,
IF($F62=TiltakstyperKostnadskalkyle!$B$6,($J62*TiltakstyperKostnadskalkyle!F$6)/100,
IF($F62=TiltakstyperKostnadskalkyle!$B$7,($J62*TiltakstyperKostnadskalkyle!F$7)/100,
IF($F62=TiltakstyperKostnadskalkyle!$B$8,($J62*TiltakstyperKostnadskalkyle!F$8)/100,
IF($F62=TiltakstyperKostnadskalkyle!$B$9,($J62*TiltakstyperKostnadskalkyle!F$9)/100,
IF($F62=TiltakstyperKostnadskalkyle!$B$10,($J62*TiltakstyperKostnadskalkyle!F$10)/100,
IF($F62=TiltakstyperKostnadskalkyle!$B$11,($J62*TiltakstyperKostnadskalkyle!F$11)/100,
IF($F62=TiltakstyperKostnadskalkyle!$B$12,($J62*TiltakstyperKostnadskalkyle!F$12)/100,
IF($F62=TiltakstyperKostnadskalkyle!$B$13,($J62*TiltakstyperKostnadskalkyle!F$13)/100,
IF($F62=TiltakstyperKostnadskalkyle!$B$14,($J62*TiltakstyperKostnadskalkyle!F$14)/100,
IF($F62=TiltakstyperKostnadskalkyle!$B$15,($J62*TiltakstyperKostnadskalkyle!F$15)/100,
"0")))))))))))</f>
        <v>49440</v>
      </c>
      <c r="N62" s="18">
        <f>IF($F62=TiltakstyperKostnadskalkyle!$B$5,($J62*TiltakstyperKostnadskalkyle!G$5)/100,
IF($F62=TiltakstyperKostnadskalkyle!$B$6,($J62*TiltakstyperKostnadskalkyle!G$6)/100,
IF($F62=TiltakstyperKostnadskalkyle!$B$7,($J62*TiltakstyperKostnadskalkyle!G$7)/100,
IF($F62=TiltakstyperKostnadskalkyle!$B$8,($J62*TiltakstyperKostnadskalkyle!G$8)/100,
IF($F62=TiltakstyperKostnadskalkyle!$B$9,($J62*TiltakstyperKostnadskalkyle!G$9)/100,
IF($F62=TiltakstyperKostnadskalkyle!$B$10,($J62*TiltakstyperKostnadskalkyle!G$10)/100,
IF($F62=TiltakstyperKostnadskalkyle!$B$11,($J62*TiltakstyperKostnadskalkyle!G$11)/100,
IF($F62=TiltakstyperKostnadskalkyle!$B$12,($J62*TiltakstyperKostnadskalkyle!G$12)/100,
IF($F62=TiltakstyperKostnadskalkyle!$B$13,($J62*TiltakstyperKostnadskalkyle!G$13)/100,
IF($F62=TiltakstyperKostnadskalkyle!$B$14,($J62*TiltakstyperKostnadskalkyle!G$14)/100,
IF($F62=TiltakstyperKostnadskalkyle!$B$15,($J62*TiltakstyperKostnadskalkyle!G$15)/100,
"0")))))))))))</f>
        <v>50985</v>
      </c>
      <c r="O62" s="18">
        <f>IF($F62=TiltakstyperKostnadskalkyle!$B$5,($J62*TiltakstyperKostnadskalkyle!H$5)/100,
IF($F62=TiltakstyperKostnadskalkyle!$B$6,($J62*TiltakstyperKostnadskalkyle!H$6)/100,
IF($F62=TiltakstyperKostnadskalkyle!$B$7,($J62*TiltakstyperKostnadskalkyle!H$7)/100,
IF($F62=TiltakstyperKostnadskalkyle!$B$8,($J62*TiltakstyperKostnadskalkyle!H$8)/100,
IF($F62=TiltakstyperKostnadskalkyle!$B$9,($J62*TiltakstyperKostnadskalkyle!H$9)/100,
IF($F62=TiltakstyperKostnadskalkyle!$B$10,($J62*TiltakstyperKostnadskalkyle!H$10)/100,
IF($F62=TiltakstyperKostnadskalkyle!$B$11,($J62*TiltakstyperKostnadskalkyle!H$11)/100,
IF($F62=TiltakstyperKostnadskalkyle!$B$12,($J62*TiltakstyperKostnadskalkyle!H$12)/100,
IF($F62=TiltakstyperKostnadskalkyle!$B$13,($J62*TiltakstyperKostnadskalkyle!H$13)/100,
IF($F62=TiltakstyperKostnadskalkyle!$B$14,($J62*TiltakstyperKostnadskalkyle!H$14)/100,
IF($F62=TiltakstyperKostnadskalkyle!$B$15,($J62*TiltakstyperKostnadskalkyle!H$15)/100,
"0")))))))))))</f>
        <v>9270</v>
      </c>
      <c r="P62" s="18">
        <f>IF($F62=TiltakstyperKostnadskalkyle!$B$5,($J62*TiltakstyperKostnadskalkyle!I$5)/100,
IF($F62=TiltakstyperKostnadskalkyle!$B$6,($J62*TiltakstyperKostnadskalkyle!I$6)/100,
IF($F62=TiltakstyperKostnadskalkyle!$B$7,($J62*TiltakstyperKostnadskalkyle!I$7)/100,
IF($F62=TiltakstyperKostnadskalkyle!$B$8,($J62*TiltakstyperKostnadskalkyle!I$8)/100,
IF($F62=TiltakstyperKostnadskalkyle!$B$9,($J62*TiltakstyperKostnadskalkyle!I$9)/100,
IF($F62=TiltakstyperKostnadskalkyle!$B$10,($J62*TiltakstyperKostnadskalkyle!I$10)/100,
IF($F62=TiltakstyperKostnadskalkyle!$B$11,($J62*TiltakstyperKostnadskalkyle!I$11)/100,
IF($F62=TiltakstyperKostnadskalkyle!$B$12,($J62*TiltakstyperKostnadskalkyle!I$12)/100,
IF($F62=TiltakstyperKostnadskalkyle!$B$13,($J62*TiltakstyperKostnadskalkyle!I$13)/100,
IF($F62=TiltakstyperKostnadskalkyle!$B$14,($J62*TiltakstyperKostnadskalkyle!I$14)/100,
IF($F62=TiltakstyperKostnadskalkyle!$B$15,($J62*TiltakstyperKostnadskalkyle!I$15)/100,
"0")))))))))))</f>
        <v>24720</v>
      </c>
      <c r="Q62" s="18">
        <f t="shared" si="2"/>
        <v>1545</v>
      </c>
      <c r="R62" s="18">
        <f>IF($F62=TiltakstyperKostnadskalkyle!$B$5,($J62*TiltakstyperKostnadskalkyle!K$5)/100,
IF($F62=TiltakstyperKostnadskalkyle!$B$6,($J62*TiltakstyperKostnadskalkyle!K$6)/100,
IF($F62=TiltakstyperKostnadskalkyle!$B$8,($J62*TiltakstyperKostnadskalkyle!K$8)/100,
IF($F62=TiltakstyperKostnadskalkyle!$B$9,($J62*TiltakstyperKostnadskalkyle!K$9)/100,
IF($F62=TiltakstyperKostnadskalkyle!$B$10,($J62*TiltakstyperKostnadskalkyle!K$10)/100,
IF($F62=TiltakstyperKostnadskalkyle!$B$11,($J62*TiltakstyperKostnadskalkyle!K$11)/100,
IF($F62=TiltakstyperKostnadskalkyle!$B$12,($J62*TiltakstyperKostnadskalkyle!K$12)/100,
IF($F62=TiltakstyperKostnadskalkyle!$B$13,($J62*TiltakstyperKostnadskalkyle!K$13)/100,
IF($F62=TiltakstyperKostnadskalkyle!$B$14,($J62*TiltakstyperKostnadskalkyle!K$14)/100,
"0")))))))))</f>
        <v>5407.5</v>
      </c>
      <c r="S62" s="18">
        <f t="shared" si="3"/>
        <v>3090</v>
      </c>
      <c r="T62" s="18">
        <f>IF($F62=TiltakstyperKostnadskalkyle!$B$5,($J62*TiltakstyperKostnadskalkyle!M$5)/100,
IF($F62=TiltakstyperKostnadskalkyle!$B$6,($J62*TiltakstyperKostnadskalkyle!M$6)/100,
IF($F62=TiltakstyperKostnadskalkyle!$B$7,($J62*TiltakstyperKostnadskalkyle!M$7)/100,
IF($F62=TiltakstyperKostnadskalkyle!$B$8,($J62*TiltakstyperKostnadskalkyle!M$8)/100,
IF($F62=TiltakstyperKostnadskalkyle!$B$9,($J62*TiltakstyperKostnadskalkyle!M$9)/100,
IF($F62=TiltakstyperKostnadskalkyle!$B$10,($J62*TiltakstyperKostnadskalkyle!M$10)/100,
IF($F62=TiltakstyperKostnadskalkyle!$B$11,($J62*TiltakstyperKostnadskalkyle!M$11)/100,
IF($F62=TiltakstyperKostnadskalkyle!$B$12,($J62*TiltakstyperKostnadskalkyle!M$12)/100,
IF($F62=TiltakstyperKostnadskalkyle!$B$13,($J62*TiltakstyperKostnadskalkyle!M$13)/100,
IF($F62=TiltakstyperKostnadskalkyle!$B$14,($J62*TiltakstyperKostnadskalkyle!M$14)/100,
IF($F62=TiltakstyperKostnadskalkyle!$B$15,($J62*TiltakstyperKostnadskalkyle!M$15)/100,
"0")))))))))))</f>
        <v>0</v>
      </c>
      <c r="U62" s="32"/>
      <c r="V62" s="32"/>
      <c r="W62" s="18">
        <f>IF($F62=TiltakstyperKostnadskalkyle!$B$5,($J62*TiltakstyperKostnadskalkyle!P$5)/100,
IF($F62=TiltakstyperKostnadskalkyle!$B$6,($J62*TiltakstyperKostnadskalkyle!P$6)/100,
IF($F62=TiltakstyperKostnadskalkyle!$B$7,($J62*TiltakstyperKostnadskalkyle!P$7)/100,
IF($F62=TiltakstyperKostnadskalkyle!$B$8,($J62*TiltakstyperKostnadskalkyle!P$8)/100,
IF($F62=TiltakstyperKostnadskalkyle!$B$9,($J62*TiltakstyperKostnadskalkyle!P$9)/100,
IF($F62=TiltakstyperKostnadskalkyle!$B$10,($J62*TiltakstyperKostnadskalkyle!P$10)/100,
IF($F62=TiltakstyperKostnadskalkyle!$B$11,($J62*TiltakstyperKostnadskalkyle!P$11)/100,
IF($F62=TiltakstyperKostnadskalkyle!$B$12,($J62*TiltakstyperKostnadskalkyle!P$12)/100,
IF($F62=TiltakstyperKostnadskalkyle!$B$13,($J62*TiltakstyperKostnadskalkyle!P$13)/100,
IF($F62=TiltakstyperKostnadskalkyle!$B$14,($J62*TiltakstyperKostnadskalkyle!P$14)/100,
IF($F62=TiltakstyperKostnadskalkyle!$B$15,($J62*TiltakstyperKostnadskalkyle!P$15)/100,
"0")))))))))))</f>
        <v>0</v>
      </c>
      <c r="Y62" s="151"/>
    </row>
    <row r="63" spans="2:25" ht="14.45" customHeight="1" x14ac:dyDescent="0.25">
      <c r="B63" s="20" t="s">
        <v>25</v>
      </c>
      <c r="C63" s="22" t="s">
        <v>56</v>
      </c>
      <c r="D63" s="22" t="s">
        <v>66</v>
      </c>
      <c r="E63" s="22" t="s">
        <v>61</v>
      </c>
      <c r="F63" s="39" t="s">
        <v>29</v>
      </c>
      <c r="G63" s="22">
        <v>2029</v>
      </c>
      <c r="H63" s="108">
        <v>640</v>
      </c>
      <c r="I63" s="27" t="s">
        <v>30</v>
      </c>
      <c r="J63" s="18">
        <f>IF(F63=TiltakstyperKostnadskalkyle!$B$5,TiltakstyperKostnadskalkyle!$R$5*Handlingsplan!H63,
IF(F63=TiltakstyperKostnadskalkyle!$B$6,TiltakstyperKostnadskalkyle!$R$6*Handlingsplan!H63,
IF(F63=TiltakstyperKostnadskalkyle!$B$7,TiltakstyperKostnadskalkyle!$R$7*Handlingsplan!H63,
IF(F63=TiltakstyperKostnadskalkyle!$B$8,TiltakstyperKostnadskalkyle!$R$8*Handlingsplan!H63,
IF(F63=TiltakstyperKostnadskalkyle!$B$9,TiltakstyperKostnadskalkyle!$R$9*Handlingsplan!H63,
IF(F63=TiltakstyperKostnadskalkyle!$B$10,TiltakstyperKostnadskalkyle!$R$10*Handlingsplan!H63,
IF(F63=TiltakstyperKostnadskalkyle!$B$11,TiltakstyperKostnadskalkyle!$R$11*Handlingsplan!H63,
IF(F63=TiltakstyperKostnadskalkyle!$B$12,TiltakstyperKostnadskalkyle!$R$12*Handlingsplan!H63,
IF(F63=TiltakstyperKostnadskalkyle!$B$13,TiltakstyperKostnadskalkyle!$R$13*Handlingsplan!H63,
IF(F63=TiltakstyperKostnadskalkyle!$B$14,TiltakstyperKostnadskalkyle!$R$14*Handlingsplan!H63,
IF(F63=TiltakstyperKostnadskalkyle!$B$15,TiltakstyperKostnadskalkyle!$R$15*Handlingsplan!H63,
0)))))))))))</f>
        <v>192000</v>
      </c>
      <c r="K63" s="18">
        <f>IF($F63=TiltakstyperKostnadskalkyle!$B$5,($J63*TiltakstyperKostnadskalkyle!D$5)/100,
IF($F63=TiltakstyperKostnadskalkyle!$B$6,($J63*TiltakstyperKostnadskalkyle!D$6)/100,
IF($F63=TiltakstyperKostnadskalkyle!$B$7,($J63*TiltakstyperKostnadskalkyle!D$7)/100,
IF($F63=TiltakstyperKostnadskalkyle!$B$8,($J63*TiltakstyperKostnadskalkyle!D$8)/100,
IF($F63=TiltakstyperKostnadskalkyle!$B$9,($J63*TiltakstyperKostnadskalkyle!D$9)/100,
IF($F63=TiltakstyperKostnadskalkyle!$B$10,($J63*TiltakstyperKostnadskalkyle!D$10)/100,
IF($F63=TiltakstyperKostnadskalkyle!$B$11,($J63*TiltakstyperKostnadskalkyle!D$11)/100,
IF($F63=TiltakstyperKostnadskalkyle!$B$12,($J63*TiltakstyperKostnadskalkyle!D$12)/100,
IF($F63=TiltakstyperKostnadskalkyle!$B$13,($J63*TiltakstyperKostnadskalkyle!D$13)/100,
IF($F63=TiltakstyperKostnadskalkyle!$B$14,($J63*TiltakstyperKostnadskalkyle!D$14)/100,
IF($F63=TiltakstyperKostnadskalkyle!$B$15,($J63*TiltakstyperKostnadskalkyle!D$15)/100,
"0")))))))))))</f>
        <v>6720</v>
      </c>
      <c r="L63" s="18">
        <f>IF($F63=TiltakstyperKostnadskalkyle!$B$5,($J63*TiltakstyperKostnadskalkyle!E$5)/100,
IF($F63=TiltakstyperKostnadskalkyle!$B$6,($J63*TiltakstyperKostnadskalkyle!E$6)/100,
IF($F63=TiltakstyperKostnadskalkyle!$B$7,($J63*TiltakstyperKostnadskalkyle!E$7)/100,
IF($F63=TiltakstyperKostnadskalkyle!$B$8,($J63*TiltakstyperKostnadskalkyle!E$8)/100,
IF($F63=TiltakstyperKostnadskalkyle!$B$9,($J63*TiltakstyperKostnadskalkyle!E$9)/100,
IF($F63=TiltakstyperKostnadskalkyle!$B$10,($J63*TiltakstyperKostnadskalkyle!E$10)/100,
IF($F63=TiltakstyperKostnadskalkyle!$B$11,($J63*TiltakstyperKostnadskalkyle!E$11)/100,
IF($F63=TiltakstyperKostnadskalkyle!$B$12,($J63*TiltakstyperKostnadskalkyle!E$12)/100,
IF($F63=TiltakstyperKostnadskalkyle!$B$13,($J63*TiltakstyperKostnadskalkyle!E$13)/100,
IF($F63=TiltakstyperKostnadskalkyle!$B$14,($J63*TiltakstyperKostnadskalkyle!E$14)/100,
IF($F63=TiltakstyperKostnadskalkyle!$B$15,($J63*TiltakstyperKostnadskalkyle!E$15)/100,
"0")))))))))))</f>
        <v>11520</v>
      </c>
      <c r="M63" s="18">
        <f>IF($F63=TiltakstyperKostnadskalkyle!$B$5,($J63*TiltakstyperKostnadskalkyle!F$5)/100,
IF($F63=TiltakstyperKostnadskalkyle!$B$6,($J63*TiltakstyperKostnadskalkyle!F$6)/100,
IF($F63=TiltakstyperKostnadskalkyle!$B$7,($J63*TiltakstyperKostnadskalkyle!F$7)/100,
IF($F63=TiltakstyperKostnadskalkyle!$B$8,($J63*TiltakstyperKostnadskalkyle!F$8)/100,
IF($F63=TiltakstyperKostnadskalkyle!$B$9,($J63*TiltakstyperKostnadskalkyle!F$9)/100,
IF($F63=TiltakstyperKostnadskalkyle!$B$10,($J63*TiltakstyperKostnadskalkyle!F$10)/100,
IF($F63=TiltakstyperKostnadskalkyle!$B$11,($J63*TiltakstyperKostnadskalkyle!F$11)/100,
IF($F63=TiltakstyperKostnadskalkyle!$B$12,($J63*TiltakstyperKostnadskalkyle!F$12)/100,
IF($F63=TiltakstyperKostnadskalkyle!$B$13,($J63*TiltakstyperKostnadskalkyle!F$13)/100,
IF($F63=TiltakstyperKostnadskalkyle!$B$14,($J63*TiltakstyperKostnadskalkyle!F$14)/100,
IF($F63=TiltakstyperKostnadskalkyle!$B$15,($J63*TiltakstyperKostnadskalkyle!F$15)/100,
"0")))))))))))</f>
        <v>61440</v>
      </c>
      <c r="N63" s="18">
        <f>IF($F63=TiltakstyperKostnadskalkyle!$B$5,($J63*TiltakstyperKostnadskalkyle!G$5)/100,
IF($F63=TiltakstyperKostnadskalkyle!$B$6,($J63*TiltakstyperKostnadskalkyle!G$6)/100,
IF($F63=TiltakstyperKostnadskalkyle!$B$7,($J63*TiltakstyperKostnadskalkyle!G$7)/100,
IF($F63=TiltakstyperKostnadskalkyle!$B$8,($J63*TiltakstyperKostnadskalkyle!G$8)/100,
IF($F63=TiltakstyperKostnadskalkyle!$B$9,($J63*TiltakstyperKostnadskalkyle!G$9)/100,
IF($F63=TiltakstyperKostnadskalkyle!$B$10,($J63*TiltakstyperKostnadskalkyle!G$10)/100,
IF($F63=TiltakstyperKostnadskalkyle!$B$11,($J63*TiltakstyperKostnadskalkyle!G$11)/100,
IF($F63=TiltakstyperKostnadskalkyle!$B$12,($J63*TiltakstyperKostnadskalkyle!G$12)/100,
IF($F63=TiltakstyperKostnadskalkyle!$B$13,($J63*TiltakstyperKostnadskalkyle!G$13)/100,
IF($F63=TiltakstyperKostnadskalkyle!$B$14,($J63*TiltakstyperKostnadskalkyle!G$14)/100,
IF($F63=TiltakstyperKostnadskalkyle!$B$15,($J63*TiltakstyperKostnadskalkyle!G$15)/100,
"0")))))))))))</f>
        <v>63360</v>
      </c>
      <c r="O63" s="18">
        <f>IF($F63=TiltakstyperKostnadskalkyle!$B$5,($J63*TiltakstyperKostnadskalkyle!H$5)/100,
IF($F63=TiltakstyperKostnadskalkyle!$B$6,($J63*TiltakstyperKostnadskalkyle!H$6)/100,
IF($F63=TiltakstyperKostnadskalkyle!$B$7,($J63*TiltakstyperKostnadskalkyle!H$7)/100,
IF($F63=TiltakstyperKostnadskalkyle!$B$8,($J63*TiltakstyperKostnadskalkyle!H$8)/100,
IF($F63=TiltakstyperKostnadskalkyle!$B$9,($J63*TiltakstyperKostnadskalkyle!H$9)/100,
IF($F63=TiltakstyperKostnadskalkyle!$B$10,($J63*TiltakstyperKostnadskalkyle!H$10)/100,
IF($F63=TiltakstyperKostnadskalkyle!$B$11,($J63*TiltakstyperKostnadskalkyle!H$11)/100,
IF($F63=TiltakstyperKostnadskalkyle!$B$12,($J63*TiltakstyperKostnadskalkyle!H$12)/100,
IF($F63=TiltakstyperKostnadskalkyle!$B$13,($J63*TiltakstyperKostnadskalkyle!H$13)/100,
IF($F63=TiltakstyperKostnadskalkyle!$B$14,($J63*TiltakstyperKostnadskalkyle!H$14)/100,
IF($F63=TiltakstyperKostnadskalkyle!$B$15,($J63*TiltakstyperKostnadskalkyle!H$15)/100,
"0")))))))))))</f>
        <v>11520</v>
      </c>
      <c r="P63" s="18">
        <f>IF($F63=TiltakstyperKostnadskalkyle!$B$5,($J63*TiltakstyperKostnadskalkyle!I$5)/100,
IF($F63=TiltakstyperKostnadskalkyle!$B$6,($J63*TiltakstyperKostnadskalkyle!I$6)/100,
IF($F63=TiltakstyperKostnadskalkyle!$B$7,($J63*TiltakstyperKostnadskalkyle!I$7)/100,
IF($F63=TiltakstyperKostnadskalkyle!$B$8,($J63*TiltakstyperKostnadskalkyle!I$8)/100,
IF($F63=TiltakstyperKostnadskalkyle!$B$9,($J63*TiltakstyperKostnadskalkyle!I$9)/100,
IF($F63=TiltakstyperKostnadskalkyle!$B$10,($J63*TiltakstyperKostnadskalkyle!I$10)/100,
IF($F63=TiltakstyperKostnadskalkyle!$B$11,($J63*TiltakstyperKostnadskalkyle!I$11)/100,
IF($F63=TiltakstyperKostnadskalkyle!$B$12,($J63*TiltakstyperKostnadskalkyle!I$12)/100,
IF($F63=TiltakstyperKostnadskalkyle!$B$13,($J63*TiltakstyperKostnadskalkyle!I$13)/100,
IF($F63=TiltakstyperKostnadskalkyle!$B$14,($J63*TiltakstyperKostnadskalkyle!I$14)/100,
IF($F63=TiltakstyperKostnadskalkyle!$B$15,($J63*TiltakstyperKostnadskalkyle!I$15)/100,
"0")))))))))))</f>
        <v>30720</v>
      </c>
      <c r="Q63" s="18">
        <f t="shared" si="2"/>
        <v>1920</v>
      </c>
      <c r="R63" s="18">
        <f>IF($F63=TiltakstyperKostnadskalkyle!$B$5,($J63*TiltakstyperKostnadskalkyle!K$5)/100,
IF($F63=TiltakstyperKostnadskalkyle!$B$6,($J63*TiltakstyperKostnadskalkyle!K$6)/100,
IF($F63=TiltakstyperKostnadskalkyle!$B$8,($J63*TiltakstyperKostnadskalkyle!K$8)/100,
IF($F63=TiltakstyperKostnadskalkyle!$B$9,($J63*TiltakstyperKostnadskalkyle!K$9)/100,
IF($F63=TiltakstyperKostnadskalkyle!$B$10,($J63*TiltakstyperKostnadskalkyle!K$10)/100,
IF($F63=TiltakstyperKostnadskalkyle!$B$11,($J63*TiltakstyperKostnadskalkyle!K$11)/100,
IF($F63=TiltakstyperKostnadskalkyle!$B$12,($J63*TiltakstyperKostnadskalkyle!K$12)/100,
IF($F63=TiltakstyperKostnadskalkyle!$B$13,($J63*TiltakstyperKostnadskalkyle!K$13)/100,
IF($F63=TiltakstyperKostnadskalkyle!$B$14,($J63*TiltakstyperKostnadskalkyle!K$14)/100,
"0")))))))))</f>
        <v>6720</v>
      </c>
      <c r="S63" s="18">
        <f t="shared" si="3"/>
        <v>3840</v>
      </c>
      <c r="T63" s="18">
        <f>IF($F63=TiltakstyperKostnadskalkyle!$B$5,($J63*TiltakstyperKostnadskalkyle!M$5)/100,
IF($F63=TiltakstyperKostnadskalkyle!$B$6,($J63*TiltakstyperKostnadskalkyle!M$6)/100,
IF($F63=TiltakstyperKostnadskalkyle!$B$7,($J63*TiltakstyperKostnadskalkyle!M$7)/100,
IF($F63=TiltakstyperKostnadskalkyle!$B$8,($J63*TiltakstyperKostnadskalkyle!M$8)/100,
IF($F63=TiltakstyperKostnadskalkyle!$B$9,($J63*TiltakstyperKostnadskalkyle!M$9)/100,
IF($F63=TiltakstyperKostnadskalkyle!$B$10,($J63*TiltakstyperKostnadskalkyle!M$10)/100,
IF($F63=TiltakstyperKostnadskalkyle!$B$11,($J63*TiltakstyperKostnadskalkyle!M$11)/100,
IF($F63=TiltakstyperKostnadskalkyle!$B$12,($J63*TiltakstyperKostnadskalkyle!M$12)/100,
IF($F63=TiltakstyperKostnadskalkyle!$B$13,($J63*TiltakstyperKostnadskalkyle!M$13)/100,
IF($F63=TiltakstyperKostnadskalkyle!$B$14,($J63*TiltakstyperKostnadskalkyle!M$14)/100,
IF($F63=TiltakstyperKostnadskalkyle!$B$15,($J63*TiltakstyperKostnadskalkyle!M$15)/100,
"0")))))))))))</f>
        <v>0</v>
      </c>
      <c r="U63" s="32"/>
      <c r="V63" s="32"/>
      <c r="W63" s="18">
        <f>IF($F63=TiltakstyperKostnadskalkyle!$B$5,($J63*TiltakstyperKostnadskalkyle!P$5)/100,
IF($F63=TiltakstyperKostnadskalkyle!$B$6,($J63*TiltakstyperKostnadskalkyle!P$6)/100,
IF($F63=TiltakstyperKostnadskalkyle!$B$7,($J63*TiltakstyperKostnadskalkyle!P$7)/100,
IF($F63=TiltakstyperKostnadskalkyle!$B$8,($J63*TiltakstyperKostnadskalkyle!P$8)/100,
IF($F63=TiltakstyperKostnadskalkyle!$B$9,($J63*TiltakstyperKostnadskalkyle!P$9)/100,
IF($F63=TiltakstyperKostnadskalkyle!$B$10,($J63*TiltakstyperKostnadskalkyle!P$10)/100,
IF($F63=TiltakstyperKostnadskalkyle!$B$11,($J63*TiltakstyperKostnadskalkyle!P$11)/100,
IF($F63=TiltakstyperKostnadskalkyle!$B$12,($J63*TiltakstyperKostnadskalkyle!P$12)/100,
IF($F63=TiltakstyperKostnadskalkyle!$B$13,($J63*TiltakstyperKostnadskalkyle!P$13)/100,
IF($F63=TiltakstyperKostnadskalkyle!$B$14,($J63*TiltakstyperKostnadskalkyle!P$14)/100,
IF($F63=TiltakstyperKostnadskalkyle!$B$15,($J63*TiltakstyperKostnadskalkyle!P$15)/100,
"0")))))))))))</f>
        <v>0</v>
      </c>
      <c r="Y63" s="151"/>
    </row>
    <row r="64" spans="2:25" ht="14.45" customHeight="1" x14ac:dyDescent="0.25">
      <c r="B64" s="20" t="s">
        <v>25</v>
      </c>
      <c r="C64" s="22" t="s">
        <v>56</v>
      </c>
      <c r="D64" s="22" t="s">
        <v>66</v>
      </c>
      <c r="E64" s="22" t="s">
        <v>62</v>
      </c>
      <c r="F64" s="39" t="s">
        <v>29</v>
      </c>
      <c r="G64" s="22">
        <v>2029</v>
      </c>
      <c r="H64" s="108">
        <v>837</v>
      </c>
      <c r="I64" s="27" t="s">
        <v>30</v>
      </c>
      <c r="J64" s="18">
        <f>IF(F64=TiltakstyperKostnadskalkyle!$B$5,TiltakstyperKostnadskalkyle!$R$5*Handlingsplan!H64,
IF(F64=TiltakstyperKostnadskalkyle!$B$6,TiltakstyperKostnadskalkyle!$R$6*Handlingsplan!H64,
IF(F64=TiltakstyperKostnadskalkyle!$B$7,TiltakstyperKostnadskalkyle!$R$7*Handlingsplan!H64,
IF(F64=TiltakstyperKostnadskalkyle!$B$8,TiltakstyperKostnadskalkyle!$R$8*Handlingsplan!H64,
IF(F64=TiltakstyperKostnadskalkyle!$B$9,TiltakstyperKostnadskalkyle!$R$9*Handlingsplan!H64,
IF(F64=TiltakstyperKostnadskalkyle!$B$10,TiltakstyperKostnadskalkyle!$R$10*Handlingsplan!H64,
IF(F64=TiltakstyperKostnadskalkyle!$B$11,TiltakstyperKostnadskalkyle!$R$11*Handlingsplan!H64,
IF(F64=TiltakstyperKostnadskalkyle!$B$12,TiltakstyperKostnadskalkyle!$R$12*Handlingsplan!H64,
IF(F64=TiltakstyperKostnadskalkyle!$B$13,TiltakstyperKostnadskalkyle!$R$13*Handlingsplan!H64,
IF(F64=TiltakstyperKostnadskalkyle!$B$14,TiltakstyperKostnadskalkyle!$R$14*Handlingsplan!H64,
IF(F64=TiltakstyperKostnadskalkyle!$B$15,TiltakstyperKostnadskalkyle!$R$15*Handlingsplan!H64,
0)))))))))))</f>
        <v>251100</v>
      </c>
      <c r="K64" s="18">
        <f>IF($F64=TiltakstyperKostnadskalkyle!$B$5,($J64*TiltakstyperKostnadskalkyle!D$5)/100,
IF($F64=TiltakstyperKostnadskalkyle!$B$6,($J64*TiltakstyperKostnadskalkyle!D$6)/100,
IF($F64=TiltakstyperKostnadskalkyle!$B$7,($J64*TiltakstyperKostnadskalkyle!D$7)/100,
IF($F64=TiltakstyperKostnadskalkyle!$B$8,($J64*TiltakstyperKostnadskalkyle!D$8)/100,
IF($F64=TiltakstyperKostnadskalkyle!$B$9,($J64*TiltakstyperKostnadskalkyle!D$9)/100,
IF($F64=TiltakstyperKostnadskalkyle!$B$10,($J64*TiltakstyperKostnadskalkyle!D$10)/100,
IF($F64=TiltakstyperKostnadskalkyle!$B$11,($J64*TiltakstyperKostnadskalkyle!D$11)/100,
IF($F64=TiltakstyperKostnadskalkyle!$B$12,($J64*TiltakstyperKostnadskalkyle!D$12)/100,
IF($F64=TiltakstyperKostnadskalkyle!$B$13,($J64*TiltakstyperKostnadskalkyle!D$13)/100,
IF($F64=TiltakstyperKostnadskalkyle!$B$14,($J64*TiltakstyperKostnadskalkyle!D$14)/100,
IF($F64=TiltakstyperKostnadskalkyle!$B$15,($J64*TiltakstyperKostnadskalkyle!D$15)/100,
"0")))))))))))</f>
        <v>8788.5</v>
      </c>
      <c r="L64" s="18">
        <f>IF($F64=TiltakstyperKostnadskalkyle!$B$5,($J64*TiltakstyperKostnadskalkyle!E$5)/100,
IF($F64=TiltakstyperKostnadskalkyle!$B$6,($J64*TiltakstyperKostnadskalkyle!E$6)/100,
IF($F64=TiltakstyperKostnadskalkyle!$B$7,($J64*TiltakstyperKostnadskalkyle!E$7)/100,
IF($F64=TiltakstyperKostnadskalkyle!$B$8,($J64*TiltakstyperKostnadskalkyle!E$8)/100,
IF($F64=TiltakstyperKostnadskalkyle!$B$9,($J64*TiltakstyperKostnadskalkyle!E$9)/100,
IF($F64=TiltakstyperKostnadskalkyle!$B$10,($J64*TiltakstyperKostnadskalkyle!E$10)/100,
IF($F64=TiltakstyperKostnadskalkyle!$B$11,($J64*TiltakstyperKostnadskalkyle!E$11)/100,
IF($F64=TiltakstyperKostnadskalkyle!$B$12,($J64*TiltakstyperKostnadskalkyle!E$12)/100,
IF($F64=TiltakstyperKostnadskalkyle!$B$13,($J64*TiltakstyperKostnadskalkyle!E$13)/100,
IF($F64=TiltakstyperKostnadskalkyle!$B$14,($J64*TiltakstyperKostnadskalkyle!E$14)/100,
IF($F64=TiltakstyperKostnadskalkyle!$B$15,($J64*TiltakstyperKostnadskalkyle!E$15)/100,
"0")))))))))))</f>
        <v>15066</v>
      </c>
      <c r="M64" s="18">
        <f>IF($F64=TiltakstyperKostnadskalkyle!$B$5,($J64*TiltakstyperKostnadskalkyle!F$5)/100,
IF($F64=TiltakstyperKostnadskalkyle!$B$6,($J64*TiltakstyperKostnadskalkyle!F$6)/100,
IF($F64=TiltakstyperKostnadskalkyle!$B$7,($J64*TiltakstyperKostnadskalkyle!F$7)/100,
IF($F64=TiltakstyperKostnadskalkyle!$B$8,($J64*TiltakstyperKostnadskalkyle!F$8)/100,
IF($F64=TiltakstyperKostnadskalkyle!$B$9,($J64*TiltakstyperKostnadskalkyle!F$9)/100,
IF($F64=TiltakstyperKostnadskalkyle!$B$10,($J64*TiltakstyperKostnadskalkyle!F$10)/100,
IF($F64=TiltakstyperKostnadskalkyle!$B$11,($J64*TiltakstyperKostnadskalkyle!F$11)/100,
IF($F64=TiltakstyperKostnadskalkyle!$B$12,($J64*TiltakstyperKostnadskalkyle!F$12)/100,
IF($F64=TiltakstyperKostnadskalkyle!$B$13,($J64*TiltakstyperKostnadskalkyle!F$13)/100,
IF($F64=TiltakstyperKostnadskalkyle!$B$14,($J64*TiltakstyperKostnadskalkyle!F$14)/100,
IF($F64=TiltakstyperKostnadskalkyle!$B$15,($J64*TiltakstyperKostnadskalkyle!F$15)/100,
"0")))))))))))</f>
        <v>80352</v>
      </c>
      <c r="N64" s="18">
        <f>IF($F64=TiltakstyperKostnadskalkyle!$B$5,($J64*TiltakstyperKostnadskalkyle!G$5)/100,
IF($F64=TiltakstyperKostnadskalkyle!$B$6,($J64*TiltakstyperKostnadskalkyle!G$6)/100,
IF($F64=TiltakstyperKostnadskalkyle!$B$7,($J64*TiltakstyperKostnadskalkyle!G$7)/100,
IF($F64=TiltakstyperKostnadskalkyle!$B$8,($J64*TiltakstyperKostnadskalkyle!G$8)/100,
IF($F64=TiltakstyperKostnadskalkyle!$B$9,($J64*TiltakstyperKostnadskalkyle!G$9)/100,
IF($F64=TiltakstyperKostnadskalkyle!$B$10,($J64*TiltakstyperKostnadskalkyle!G$10)/100,
IF($F64=TiltakstyperKostnadskalkyle!$B$11,($J64*TiltakstyperKostnadskalkyle!G$11)/100,
IF($F64=TiltakstyperKostnadskalkyle!$B$12,($J64*TiltakstyperKostnadskalkyle!G$12)/100,
IF($F64=TiltakstyperKostnadskalkyle!$B$13,($J64*TiltakstyperKostnadskalkyle!G$13)/100,
IF($F64=TiltakstyperKostnadskalkyle!$B$14,($J64*TiltakstyperKostnadskalkyle!G$14)/100,
IF($F64=TiltakstyperKostnadskalkyle!$B$15,($J64*TiltakstyperKostnadskalkyle!G$15)/100,
"0")))))))))))</f>
        <v>82863</v>
      </c>
      <c r="O64" s="18">
        <f>IF($F64=TiltakstyperKostnadskalkyle!$B$5,($J64*TiltakstyperKostnadskalkyle!H$5)/100,
IF($F64=TiltakstyperKostnadskalkyle!$B$6,($J64*TiltakstyperKostnadskalkyle!H$6)/100,
IF($F64=TiltakstyperKostnadskalkyle!$B$7,($J64*TiltakstyperKostnadskalkyle!H$7)/100,
IF($F64=TiltakstyperKostnadskalkyle!$B$8,($J64*TiltakstyperKostnadskalkyle!H$8)/100,
IF($F64=TiltakstyperKostnadskalkyle!$B$9,($J64*TiltakstyperKostnadskalkyle!H$9)/100,
IF($F64=TiltakstyperKostnadskalkyle!$B$10,($J64*TiltakstyperKostnadskalkyle!H$10)/100,
IF($F64=TiltakstyperKostnadskalkyle!$B$11,($J64*TiltakstyperKostnadskalkyle!H$11)/100,
IF($F64=TiltakstyperKostnadskalkyle!$B$12,($J64*TiltakstyperKostnadskalkyle!H$12)/100,
IF($F64=TiltakstyperKostnadskalkyle!$B$13,($J64*TiltakstyperKostnadskalkyle!H$13)/100,
IF($F64=TiltakstyperKostnadskalkyle!$B$14,($J64*TiltakstyperKostnadskalkyle!H$14)/100,
IF($F64=TiltakstyperKostnadskalkyle!$B$15,($J64*TiltakstyperKostnadskalkyle!H$15)/100,
"0")))))))))))</f>
        <v>15066</v>
      </c>
      <c r="P64" s="18">
        <f>IF($F64=TiltakstyperKostnadskalkyle!$B$5,($J64*TiltakstyperKostnadskalkyle!I$5)/100,
IF($F64=TiltakstyperKostnadskalkyle!$B$6,($J64*TiltakstyperKostnadskalkyle!I$6)/100,
IF($F64=TiltakstyperKostnadskalkyle!$B$7,($J64*TiltakstyperKostnadskalkyle!I$7)/100,
IF($F64=TiltakstyperKostnadskalkyle!$B$8,($J64*TiltakstyperKostnadskalkyle!I$8)/100,
IF($F64=TiltakstyperKostnadskalkyle!$B$9,($J64*TiltakstyperKostnadskalkyle!I$9)/100,
IF($F64=TiltakstyperKostnadskalkyle!$B$10,($J64*TiltakstyperKostnadskalkyle!I$10)/100,
IF($F64=TiltakstyperKostnadskalkyle!$B$11,($J64*TiltakstyperKostnadskalkyle!I$11)/100,
IF($F64=TiltakstyperKostnadskalkyle!$B$12,($J64*TiltakstyperKostnadskalkyle!I$12)/100,
IF($F64=TiltakstyperKostnadskalkyle!$B$13,($J64*TiltakstyperKostnadskalkyle!I$13)/100,
IF($F64=TiltakstyperKostnadskalkyle!$B$14,($J64*TiltakstyperKostnadskalkyle!I$14)/100,
IF($F64=TiltakstyperKostnadskalkyle!$B$15,($J64*TiltakstyperKostnadskalkyle!I$15)/100,
"0")))))))))))</f>
        <v>40176</v>
      </c>
      <c r="Q64" s="18">
        <f t="shared" si="2"/>
        <v>2511</v>
      </c>
      <c r="R64" s="18">
        <f>IF($F64=TiltakstyperKostnadskalkyle!$B$5,($J64*TiltakstyperKostnadskalkyle!K$5)/100,
IF($F64=TiltakstyperKostnadskalkyle!$B$6,($J64*TiltakstyperKostnadskalkyle!K$6)/100,
IF($F64=TiltakstyperKostnadskalkyle!$B$8,($J64*TiltakstyperKostnadskalkyle!K$8)/100,
IF($F64=TiltakstyperKostnadskalkyle!$B$9,($J64*TiltakstyperKostnadskalkyle!K$9)/100,
IF($F64=TiltakstyperKostnadskalkyle!$B$10,($J64*TiltakstyperKostnadskalkyle!K$10)/100,
IF($F64=TiltakstyperKostnadskalkyle!$B$11,($J64*TiltakstyperKostnadskalkyle!K$11)/100,
IF($F64=TiltakstyperKostnadskalkyle!$B$12,($J64*TiltakstyperKostnadskalkyle!K$12)/100,
IF($F64=TiltakstyperKostnadskalkyle!$B$13,($J64*TiltakstyperKostnadskalkyle!K$13)/100,
IF($F64=TiltakstyperKostnadskalkyle!$B$14,($J64*TiltakstyperKostnadskalkyle!K$14)/100,
"0")))))))))</f>
        <v>8788.5</v>
      </c>
      <c r="S64" s="18">
        <f t="shared" si="3"/>
        <v>5022</v>
      </c>
      <c r="T64" s="18">
        <f>IF($F64=TiltakstyperKostnadskalkyle!$B$5,($J64*TiltakstyperKostnadskalkyle!M$5)/100,
IF($F64=TiltakstyperKostnadskalkyle!$B$6,($J64*TiltakstyperKostnadskalkyle!M$6)/100,
IF($F64=TiltakstyperKostnadskalkyle!$B$7,($J64*TiltakstyperKostnadskalkyle!M$7)/100,
IF($F64=TiltakstyperKostnadskalkyle!$B$8,($J64*TiltakstyperKostnadskalkyle!M$8)/100,
IF($F64=TiltakstyperKostnadskalkyle!$B$9,($J64*TiltakstyperKostnadskalkyle!M$9)/100,
IF($F64=TiltakstyperKostnadskalkyle!$B$10,($J64*TiltakstyperKostnadskalkyle!M$10)/100,
IF($F64=TiltakstyperKostnadskalkyle!$B$11,($J64*TiltakstyperKostnadskalkyle!M$11)/100,
IF($F64=TiltakstyperKostnadskalkyle!$B$12,($J64*TiltakstyperKostnadskalkyle!M$12)/100,
IF($F64=TiltakstyperKostnadskalkyle!$B$13,($J64*TiltakstyperKostnadskalkyle!M$13)/100,
IF($F64=TiltakstyperKostnadskalkyle!$B$14,($J64*TiltakstyperKostnadskalkyle!M$14)/100,
IF($F64=TiltakstyperKostnadskalkyle!$B$15,($J64*TiltakstyperKostnadskalkyle!M$15)/100,
"0")))))))))))</f>
        <v>0</v>
      </c>
      <c r="U64" s="32"/>
      <c r="V64" s="32"/>
      <c r="W64" s="18">
        <f>IF($F64=TiltakstyperKostnadskalkyle!$B$5,($J64*TiltakstyperKostnadskalkyle!P$5)/100,
IF($F64=TiltakstyperKostnadskalkyle!$B$6,($J64*TiltakstyperKostnadskalkyle!P$6)/100,
IF($F64=TiltakstyperKostnadskalkyle!$B$7,($J64*TiltakstyperKostnadskalkyle!P$7)/100,
IF($F64=TiltakstyperKostnadskalkyle!$B$8,($J64*TiltakstyperKostnadskalkyle!P$8)/100,
IF($F64=TiltakstyperKostnadskalkyle!$B$9,($J64*TiltakstyperKostnadskalkyle!P$9)/100,
IF($F64=TiltakstyperKostnadskalkyle!$B$10,($J64*TiltakstyperKostnadskalkyle!P$10)/100,
IF($F64=TiltakstyperKostnadskalkyle!$B$11,($J64*TiltakstyperKostnadskalkyle!P$11)/100,
IF($F64=TiltakstyperKostnadskalkyle!$B$12,($J64*TiltakstyperKostnadskalkyle!P$12)/100,
IF($F64=TiltakstyperKostnadskalkyle!$B$13,($J64*TiltakstyperKostnadskalkyle!P$13)/100,
IF($F64=TiltakstyperKostnadskalkyle!$B$14,($J64*TiltakstyperKostnadskalkyle!P$14)/100,
IF($F64=TiltakstyperKostnadskalkyle!$B$15,($J64*TiltakstyperKostnadskalkyle!P$15)/100,
"0")))))))))))</f>
        <v>0</v>
      </c>
      <c r="Y64" s="151"/>
    </row>
    <row r="65" spans="2:25" ht="14.45" customHeight="1" x14ac:dyDescent="0.25">
      <c r="B65" s="20" t="s">
        <v>25</v>
      </c>
      <c r="C65" s="22" t="s">
        <v>56</v>
      </c>
      <c r="D65" s="22" t="s">
        <v>67</v>
      </c>
      <c r="E65" s="22" t="s">
        <v>58</v>
      </c>
      <c r="F65" s="39" t="s">
        <v>37</v>
      </c>
      <c r="G65" s="22">
        <v>2029</v>
      </c>
      <c r="H65" s="108">
        <v>650.77370245915961</v>
      </c>
      <c r="I65" s="27" t="s">
        <v>30</v>
      </c>
      <c r="J65" s="18">
        <f>IF(F65=TiltakstyperKostnadskalkyle!$B$5,TiltakstyperKostnadskalkyle!$R$5*Handlingsplan!H65,
IF(F65=TiltakstyperKostnadskalkyle!$B$6,TiltakstyperKostnadskalkyle!$R$6*Handlingsplan!H65,
IF(F65=TiltakstyperKostnadskalkyle!$B$7,TiltakstyperKostnadskalkyle!$R$7*Handlingsplan!H65,
IF(F65=TiltakstyperKostnadskalkyle!$B$8,TiltakstyperKostnadskalkyle!$R$8*Handlingsplan!H65,
IF(F65=TiltakstyperKostnadskalkyle!$B$9,TiltakstyperKostnadskalkyle!$R$9*Handlingsplan!H65,
IF(F65=TiltakstyperKostnadskalkyle!$B$10,TiltakstyperKostnadskalkyle!$R$10*Handlingsplan!H65,
IF(F65=TiltakstyperKostnadskalkyle!$B$11,TiltakstyperKostnadskalkyle!$R$11*Handlingsplan!H65,
IF(F65=TiltakstyperKostnadskalkyle!$B$12,TiltakstyperKostnadskalkyle!$R$12*Handlingsplan!H65,
IF(F65=TiltakstyperKostnadskalkyle!$B$13,TiltakstyperKostnadskalkyle!$R$13*Handlingsplan!H65,
IF(F65=TiltakstyperKostnadskalkyle!$B$14,TiltakstyperKostnadskalkyle!$R$14*Handlingsplan!H65,
IF(F65=TiltakstyperKostnadskalkyle!$B$15,TiltakstyperKostnadskalkyle!$R$15*Handlingsplan!H65,
0)))))))))))</f>
        <v>722358.80972966715</v>
      </c>
      <c r="K65" s="18">
        <f>IF($F65=TiltakstyperKostnadskalkyle!$B$5,($J65*TiltakstyperKostnadskalkyle!D$5)/100,
IF($F65=TiltakstyperKostnadskalkyle!$B$6,($J65*TiltakstyperKostnadskalkyle!D$6)/100,
IF($F65=TiltakstyperKostnadskalkyle!$B$7,($J65*TiltakstyperKostnadskalkyle!D$7)/100,
IF($F65=TiltakstyperKostnadskalkyle!$B$8,($J65*TiltakstyperKostnadskalkyle!D$8)/100,
IF($F65=TiltakstyperKostnadskalkyle!$B$9,($J65*TiltakstyperKostnadskalkyle!D$9)/100,
IF($F65=TiltakstyperKostnadskalkyle!$B$10,($J65*TiltakstyperKostnadskalkyle!D$10)/100,
IF($F65=TiltakstyperKostnadskalkyle!$B$11,($J65*TiltakstyperKostnadskalkyle!D$11)/100,
IF($F65=TiltakstyperKostnadskalkyle!$B$12,($J65*TiltakstyperKostnadskalkyle!D$12)/100,
IF($F65=TiltakstyperKostnadskalkyle!$B$13,($J65*TiltakstyperKostnadskalkyle!D$13)/100,
IF($F65=TiltakstyperKostnadskalkyle!$B$14,($J65*TiltakstyperKostnadskalkyle!D$14)/100,
IF($F65=TiltakstyperKostnadskalkyle!$B$15,($J65*TiltakstyperKostnadskalkyle!D$15)/100,
"0")))))))))))</f>
        <v>10835.382145945006</v>
      </c>
      <c r="L65" s="18">
        <f>IF($F65=TiltakstyperKostnadskalkyle!$B$5,($J65*TiltakstyperKostnadskalkyle!E$5)/100,
IF($F65=TiltakstyperKostnadskalkyle!$B$6,($J65*TiltakstyperKostnadskalkyle!E$6)/100,
IF($F65=TiltakstyperKostnadskalkyle!$B$7,($J65*TiltakstyperKostnadskalkyle!E$7)/100,
IF($F65=TiltakstyperKostnadskalkyle!$B$8,($J65*TiltakstyperKostnadskalkyle!E$8)/100,
IF($F65=TiltakstyperKostnadskalkyle!$B$9,($J65*TiltakstyperKostnadskalkyle!E$9)/100,
IF($F65=TiltakstyperKostnadskalkyle!$B$10,($J65*TiltakstyperKostnadskalkyle!E$10)/100,
IF($F65=TiltakstyperKostnadskalkyle!$B$11,($J65*TiltakstyperKostnadskalkyle!E$11)/100,
IF($F65=TiltakstyperKostnadskalkyle!$B$12,($J65*TiltakstyperKostnadskalkyle!E$12)/100,
IF($F65=TiltakstyperKostnadskalkyle!$B$13,($J65*TiltakstyperKostnadskalkyle!E$13)/100,
IF($F65=TiltakstyperKostnadskalkyle!$B$14,($J65*TiltakstyperKostnadskalkyle!E$14)/100,
IF($F65=TiltakstyperKostnadskalkyle!$B$15,($J65*TiltakstyperKostnadskalkyle!E$15)/100,
"0")))))))))))</f>
        <v>21670.764291890013</v>
      </c>
      <c r="M65" s="18">
        <f>IF($F65=TiltakstyperKostnadskalkyle!$B$5,($J65*TiltakstyperKostnadskalkyle!F$5)/100,
IF($F65=TiltakstyperKostnadskalkyle!$B$6,($J65*TiltakstyperKostnadskalkyle!F$6)/100,
IF($F65=TiltakstyperKostnadskalkyle!$B$7,($J65*TiltakstyperKostnadskalkyle!F$7)/100,
IF($F65=TiltakstyperKostnadskalkyle!$B$8,($J65*TiltakstyperKostnadskalkyle!F$8)/100,
IF($F65=TiltakstyperKostnadskalkyle!$B$9,($J65*TiltakstyperKostnadskalkyle!F$9)/100,
IF($F65=TiltakstyperKostnadskalkyle!$B$10,($J65*TiltakstyperKostnadskalkyle!F$10)/100,
IF($F65=TiltakstyperKostnadskalkyle!$B$11,($J65*TiltakstyperKostnadskalkyle!F$11)/100,
IF($F65=TiltakstyperKostnadskalkyle!$B$12,($J65*TiltakstyperKostnadskalkyle!F$12)/100,
IF($F65=TiltakstyperKostnadskalkyle!$B$13,($J65*TiltakstyperKostnadskalkyle!F$13)/100,
IF($F65=TiltakstyperKostnadskalkyle!$B$14,($J65*TiltakstyperKostnadskalkyle!F$14)/100,
IF($F65=TiltakstyperKostnadskalkyle!$B$15,($J65*TiltakstyperKostnadskalkyle!F$15)/100,
"0")))))))))))</f>
        <v>144471.76194593345</v>
      </c>
      <c r="N65" s="18">
        <f>IF($F65=TiltakstyperKostnadskalkyle!$B$5,($J65*TiltakstyperKostnadskalkyle!G$5)/100,
IF($F65=TiltakstyperKostnadskalkyle!$B$6,($J65*TiltakstyperKostnadskalkyle!G$6)/100,
IF($F65=TiltakstyperKostnadskalkyle!$B$7,($J65*TiltakstyperKostnadskalkyle!G$7)/100,
IF($F65=TiltakstyperKostnadskalkyle!$B$8,($J65*TiltakstyperKostnadskalkyle!G$8)/100,
IF($F65=TiltakstyperKostnadskalkyle!$B$9,($J65*TiltakstyperKostnadskalkyle!G$9)/100,
IF($F65=TiltakstyperKostnadskalkyle!$B$10,($J65*TiltakstyperKostnadskalkyle!G$10)/100,
IF($F65=TiltakstyperKostnadskalkyle!$B$11,($J65*TiltakstyperKostnadskalkyle!G$11)/100,
IF($F65=TiltakstyperKostnadskalkyle!$B$12,($J65*TiltakstyperKostnadskalkyle!G$12)/100,
IF($F65=TiltakstyperKostnadskalkyle!$B$13,($J65*TiltakstyperKostnadskalkyle!G$13)/100,
IF($F65=TiltakstyperKostnadskalkyle!$B$14,($J65*TiltakstyperKostnadskalkyle!G$14)/100,
IF($F65=TiltakstyperKostnadskalkyle!$B$15,($J65*TiltakstyperKostnadskalkyle!G$15)/100,
"0")))))))))))</f>
        <v>79459.469070263382</v>
      </c>
      <c r="O65" s="18">
        <f>IF($F65=TiltakstyperKostnadskalkyle!$B$5,($J65*TiltakstyperKostnadskalkyle!H$5)/100,
IF($F65=TiltakstyperKostnadskalkyle!$B$6,($J65*TiltakstyperKostnadskalkyle!H$6)/100,
IF($F65=TiltakstyperKostnadskalkyle!$B$7,($J65*TiltakstyperKostnadskalkyle!H$7)/100,
IF($F65=TiltakstyperKostnadskalkyle!$B$8,($J65*TiltakstyperKostnadskalkyle!H$8)/100,
IF($F65=TiltakstyperKostnadskalkyle!$B$9,($J65*TiltakstyperKostnadskalkyle!H$9)/100,
IF($F65=TiltakstyperKostnadskalkyle!$B$10,($J65*TiltakstyperKostnadskalkyle!H$10)/100,
IF($F65=TiltakstyperKostnadskalkyle!$B$11,($J65*TiltakstyperKostnadskalkyle!H$11)/100,
IF($F65=TiltakstyperKostnadskalkyle!$B$12,($J65*TiltakstyperKostnadskalkyle!H$12)/100,
IF($F65=TiltakstyperKostnadskalkyle!$B$13,($J65*TiltakstyperKostnadskalkyle!H$13)/100,
IF($F65=TiltakstyperKostnadskalkyle!$B$14,($J65*TiltakstyperKostnadskalkyle!H$14)/100,
IF($F65=TiltakstyperKostnadskalkyle!$B$15,($J65*TiltakstyperKostnadskalkyle!H$15)/100,
"0")))))))))))</f>
        <v>21670.764291890013</v>
      </c>
      <c r="P65" s="18">
        <f>IF($F65=TiltakstyperKostnadskalkyle!$B$5,($J65*TiltakstyperKostnadskalkyle!I$5)/100,
IF($F65=TiltakstyperKostnadskalkyle!$B$6,($J65*TiltakstyperKostnadskalkyle!I$6)/100,
IF($F65=TiltakstyperKostnadskalkyle!$B$7,($J65*TiltakstyperKostnadskalkyle!I$7)/100,
IF($F65=TiltakstyperKostnadskalkyle!$B$8,($J65*TiltakstyperKostnadskalkyle!I$8)/100,
IF($F65=TiltakstyperKostnadskalkyle!$B$9,($J65*TiltakstyperKostnadskalkyle!I$9)/100,
IF($F65=TiltakstyperKostnadskalkyle!$B$10,($J65*TiltakstyperKostnadskalkyle!I$10)/100,
IF($F65=TiltakstyperKostnadskalkyle!$B$11,($J65*TiltakstyperKostnadskalkyle!I$11)/100,
IF($F65=TiltakstyperKostnadskalkyle!$B$12,($J65*TiltakstyperKostnadskalkyle!I$12)/100,
IF($F65=TiltakstyperKostnadskalkyle!$B$13,($J65*TiltakstyperKostnadskalkyle!I$13)/100,
IF($F65=TiltakstyperKostnadskalkyle!$B$14,($J65*TiltakstyperKostnadskalkyle!I$14)/100,
IF($F65=TiltakstyperKostnadskalkyle!$B$15,($J65*TiltakstyperKostnadskalkyle!I$15)/100,
"0")))))))))))</f>
        <v>433415.2858378003</v>
      </c>
      <c r="Q65" s="18">
        <f t="shared" si="2"/>
        <v>7223.5880972966715</v>
      </c>
      <c r="R65" s="18">
        <f>IF($F65=TiltakstyperKostnadskalkyle!$B$5,($J65*TiltakstyperKostnadskalkyle!K$5)/100,
IF($F65=TiltakstyperKostnadskalkyle!$B$6,($J65*TiltakstyperKostnadskalkyle!K$6)/100,
IF($F65=TiltakstyperKostnadskalkyle!$B$8,($J65*TiltakstyperKostnadskalkyle!K$8)/100,
IF($F65=TiltakstyperKostnadskalkyle!$B$9,($J65*TiltakstyperKostnadskalkyle!K$9)/100,
IF($F65=TiltakstyperKostnadskalkyle!$B$10,($J65*TiltakstyperKostnadskalkyle!K$10)/100,
IF($F65=TiltakstyperKostnadskalkyle!$B$11,($J65*TiltakstyperKostnadskalkyle!K$11)/100,
IF($F65=TiltakstyperKostnadskalkyle!$B$12,($J65*TiltakstyperKostnadskalkyle!K$12)/100,
IF($F65=TiltakstyperKostnadskalkyle!$B$13,($J65*TiltakstyperKostnadskalkyle!K$13)/100,
IF($F65=TiltakstyperKostnadskalkyle!$B$14,($J65*TiltakstyperKostnadskalkyle!K$14)/100,
"0")))))))))</f>
        <v>10835.382145945006</v>
      </c>
      <c r="S65" s="18">
        <f t="shared" si="3"/>
        <v>14447.176194593343</v>
      </c>
      <c r="T65" s="18">
        <f>IF($F65=TiltakstyperKostnadskalkyle!$B$5,($J65*TiltakstyperKostnadskalkyle!M$5)/100,
IF($F65=TiltakstyperKostnadskalkyle!$B$6,($J65*TiltakstyperKostnadskalkyle!M$6)/100,
IF($F65=TiltakstyperKostnadskalkyle!$B$7,($J65*TiltakstyperKostnadskalkyle!M$7)/100,
IF($F65=TiltakstyperKostnadskalkyle!$B$8,($J65*TiltakstyperKostnadskalkyle!M$8)/100,
IF($F65=TiltakstyperKostnadskalkyle!$B$9,($J65*TiltakstyperKostnadskalkyle!M$9)/100,
IF($F65=TiltakstyperKostnadskalkyle!$B$10,($J65*TiltakstyperKostnadskalkyle!M$10)/100,
IF($F65=TiltakstyperKostnadskalkyle!$B$11,($J65*TiltakstyperKostnadskalkyle!M$11)/100,
IF($F65=TiltakstyperKostnadskalkyle!$B$12,($J65*TiltakstyperKostnadskalkyle!M$12)/100,
IF($F65=TiltakstyperKostnadskalkyle!$B$13,($J65*TiltakstyperKostnadskalkyle!M$13)/100,
IF($F65=TiltakstyperKostnadskalkyle!$B$14,($J65*TiltakstyperKostnadskalkyle!M$14)/100,
IF($F65=TiltakstyperKostnadskalkyle!$B$15,($J65*TiltakstyperKostnadskalkyle!M$15)/100,
"0")))))))))))</f>
        <v>0</v>
      </c>
      <c r="U65" s="32"/>
      <c r="V65" s="32"/>
      <c r="W65" s="18">
        <f>IF($F65=TiltakstyperKostnadskalkyle!$B$5,($J65*TiltakstyperKostnadskalkyle!P$5)/100,
IF($F65=TiltakstyperKostnadskalkyle!$B$6,($J65*TiltakstyperKostnadskalkyle!P$6)/100,
IF($F65=TiltakstyperKostnadskalkyle!$B$7,($J65*TiltakstyperKostnadskalkyle!P$7)/100,
IF($F65=TiltakstyperKostnadskalkyle!$B$8,($J65*TiltakstyperKostnadskalkyle!P$8)/100,
IF($F65=TiltakstyperKostnadskalkyle!$B$9,($J65*TiltakstyperKostnadskalkyle!P$9)/100,
IF($F65=TiltakstyperKostnadskalkyle!$B$10,($J65*TiltakstyperKostnadskalkyle!P$10)/100,
IF($F65=TiltakstyperKostnadskalkyle!$B$11,($J65*TiltakstyperKostnadskalkyle!P$11)/100,
IF($F65=TiltakstyperKostnadskalkyle!$B$12,($J65*TiltakstyperKostnadskalkyle!P$12)/100,
IF($F65=TiltakstyperKostnadskalkyle!$B$13,($J65*TiltakstyperKostnadskalkyle!P$13)/100,
IF($F65=TiltakstyperKostnadskalkyle!$B$14,($J65*TiltakstyperKostnadskalkyle!P$14)/100,
IF($F65=TiltakstyperKostnadskalkyle!$B$15,($J65*TiltakstyperKostnadskalkyle!P$15)/100,
"0")))))))))))</f>
        <v>0</v>
      </c>
      <c r="Y65" s="151"/>
    </row>
    <row r="66" spans="2:25" ht="14.45" customHeight="1" x14ac:dyDescent="0.25">
      <c r="B66" s="20" t="s">
        <v>25</v>
      </c>
      <c r="C66" s="22" t="s">
        <v>56</v>
      </c>
      <c r="D66" s="22" t="s">
        <v>67</v>
      </c>
      <c r="E66" s="22" t="s">
        <v>59</v>
      </c>
      <c r="F66" s="39" t="s">
        <v>37</v>
      </c>
      <c r="G66" s="22">
        <v>2029</v>
      </c>
      <c r="H66" s="108">
        <v>284.63880881258541</v>
      </c>
      <c r="I66" s="27" t="s">
        <v>30</v>
      </c>
      <c r="J66" s="18">
        <f>IF(F66=TiltakstyperKostnadskalkyle!$B$5,TiltakstyperKostnadskalkyle!$R$5*Handlingsplan!H66,
IF(F66=TiltakstyperKostnadskalkyle!$B$6,TiltakstyperKostnadskalkyle!$R$6*Handlingsplan!H66,
IF(F66=TiltakstyperKostnadskalkyle!$B$7,TiltakstyperKostnadskalkyle!$R$7*Handlingsplan!H66,
IF(F66=TiltakstyperKostnadskalkyle!$B$8,TiltakstyperKostnadskalkyle!$R$8*Handlingsplan!H66,
IF(F66=TiltakstyperKostnadskalkyle!$B$9,TiltakstyperKostnadskalkyle!$R$9*Handlingsplan!H66,
IF(F66=TiltakstyperKostnadskalkyle!$B$10,TiltakstyperKostnadskalkyle!$R$10*Handlingsplan!H66,
IF(F66=TiltakstyperKostnadskalkyle!$B$11,TiltakstyperKostnadskalkyle!$R$11*Handlingsplan!H66,
IF(F66=TiltakstyperKostnadskalkyle!$B$12,TiltakstyperKostnadskalkyle!$R$12*Handlingsplan!H66,
IF(F66=TiltakstyperKostnadskalkyle!$B$13,TiltakstyperKostnadskalkyle!$R$13*Handlingsplan!H66,
IF(F66=TiltakstyperKostnadskalkyle!$B$14,TiltakstyperKostnadskalkyle!$R$14*Handlingsplan!H66,
IF(F66=TiltakstyperKostnadskalkyle!$B$15,TiltakstyperKostnadskalkyle!$R$15*Handlingsplan!H66,
0)))))))))))</f>
        <v>315949.0777819698</v>
      </c>
      <c r="K66" s="18">
        <f>IF($F66=TiltakstyperKostnadskalkyle!$B$5,($J66*TiltakstyperKostnadskalkyle!D$5)/100,
IF($F66=TiltakstyperKostnadskalkyle!$B$6,($J66*TiltakstyperKostnadskalkyle!D$6)/100,
IF($F66=TiltakstyperKostnadskalkyle!$B$7,($J66*TiltakstyperKostnadskalkyle!D$7)/100,
IF($F66=TiltakstyperKostnadskalkyle!$B$8,($J66*TiltakstyperKostnadskalkyle!D$8)/100,
IF($F66=TiltakstyperKostnadskalkyle!$B$9,($J66*TiltakstyperKostnadskalkyle!D$9)/100,
IF($F66=TiltakstyperKostnadskalkyle!$B$10,($J66*TiltakstyperKostnadskalkyle!D$10)/100,
IF($F66=TiltakstyperKostnadskalkyle!$B$11,($J66*TiltakstyperKostnadskalkyle!D$11)/100,
IF($F66=TiltakstyperKostnadskalkyle!$B$12,($J66*TiltakstyperKostnadskalkyle!D$12)/100,
IF($F66=TiltakstyperKostnadskalkyle!$B$13,($J66*TiltakstyperKostnadskalkyle!D$13)/100,
IF($F66=TiltakstyperKostnadskalkyle!$B$14,($J66*TiltakstyperKostnadskalkyle!D$14)/100,
IF($F66=TiltakstyperKostnadskalkyle!$B$15,($J66*TiltakstyperKostnadskalkyle!D$15)/100,
"0")))))))))))</f>
        <v>4739.2361667295472</v>
      </c>
      <c r="L66" s="18">
        <f>IF($F66=TiltakstyperKostnadskalkyle!$B$5,($J66*TiltakstyperKostnadskalkyle!E$5)/100,
IF($F66=TiltakstyperKostnadskalkyle!$B$6,($J66*TiltakstyperKostnadskalkyle!E$6)/100,
IF($F66=TiltakstyperKostnadskalkyle!$B$7,($J66*TiltakstyperKostnadskalkyle!E$7)/100,
IF($F66=TiltakstyperKostnadskalkyle!$B$8,($J66*TiltakstyperKostnadskalkyle!E$8)/100,
IF($F66=TiltakstyperKostnadskalkyle!$B$9,($J66*TiltakstyperKostnadskalkyle!E$9)/100,
IF($F66=TiltakstyperKostnadskalkyle!$B$10,($J66*TiltakstyperKostnadskalkyle!E$10)/100,
IF($F66=TiltakstyperKostnadskalkyle!$B$11,($J66*TiltakstyperKostnadskalkyle!E$11)/100,
IF($F66=TiltakstyperKostnadskalkyle!$B$12,($J66*TiltakstyperKostnadskalkyle!E$12)/100,
IF($F66=TiltakstyperKostnadskalkyle!$B$13,($J66*TiltakstyperKostnadskalkyle!E$13)/100,
IF($F66=TiltakstyperKostnadskalkyle!$B$14,($J66*TiltakstyperKostnadskalkyle!E$14)/100,
IF($F66=TiltakstyperKostnadskalkyle!$B$15,($J66*TiltakstyperKostnadskalkyle!E$15)/100,
"0")))))))))))</f>
        <v>9478.4723334590944</v>
      </c>
      <c r="M66" s="18">
        <f>IF($F66=TiltakstyperKostnadskalkyle!$B$5,($J66*TiltakstyperKostnadskalkyle!F$5)/100,
IF($F66=TiltakstyperKostnadskalkyle!$B$6,($J66*TiltakstyperKostnadskalkyle!F$6)/100,
IF($F66=TiltakstyperKostnadskalkyle!$B$7,($J66*TiltakstyperKostnadskalkyle!F$7)/100,
IF($F66=TiltakstyperKostnadskalkyle!$B$8,($J66*TiltakstyperKostnadskalkyle!F$8)/100,
IF($F66=TiltakstyperKostnadskalkyle!$B$9,($J66*TiltakstyperKostnadskalkyle!F$9)/100,
IF($F66=TiltakstyperKostnadskalkyle!$B$10,($J66*TiltakstyperKostnadskalkyle!F$10)/100,
IF($F66=TiltakstyperKostnadskalkyle!$B$11,($J66*TiltakstyperKostnadskalkyle!F$11)/100,
IF($F66=TiltakstyperKostnadskalkyle!$B$12,($J66*TiltakstyperKostnadskalkyle!F$12)/100,
IF($F66=TiltakstyperKostnadskalkyle!$B$13,($J66*TiltakstyperKostnadskalkyle!F$13)/100,
IF($F66=TiltakstyperKostnadskalkyle!$B$14,($J66*TiltakstyperKostnadskalkyle!F$14)/100,
IF($F66=TiltakstyperKostnadskalkyle!$B$15,($J66*TiltakstyperKostnadskalkyle!F$15)/100,
"0")))))))))))</f>
        <v>63189.815556393958</v>
      </c>
      <c r="N66" s="18">
        <f>IF($F66=TiltakstyperKostnadskalkyle!$B$5,($J66*TiltakstyperKostnadskalkyle!G$5)/100,
IF($F66=TiltakstyperKostnadskalkyle!$B$6,($J66*TiltakstyperKostnadskalkyle!G$6)/100,
IF($F66=TiltakstyperKostnadskalkyle!$B$7,($J66*TiltakstyperKostnadskalkyle!G$7)/100,
IF($F66=TiltakstyperKostnadskalkyle!$B$8,($J66*TiltakstyperKostnadskalkyle!G$8)/100,
IF($F66=TiltakstyperKostnadskalkyle!$B$9,($J66*TiltakstyperKostnadskalkyle!G$9)/100,
IF($F66=TiltakstyperKostnadskalkyle!$B$10,($J66*TiltakstyperKostnadskalkyle!G$10)/100,
IF($F66=TiltakstyperKostnadskalkyle!$B$11,($J66*TiltakstyperKostnadskalkyle!G$11)/100,
IF($F66=TiltakstyperKostnadskalkyle!$B$12,($J66*TiltakstyperKostnadskalkyle!G$12)/100,
IF($F66=TiltakstyperKostnadskalkyle!$B$13,($J66*TiltakstyperKostnadskalkyle!G$13)/100,
IF($F66=TiltakstyperKostnadskalkyle!$B$14,($J66*TiltakstyperKostnadskalkyle!G$14)/100,
IF($F66=TiltakstyperKostnadskalkyle!$B$15,($J66*TiltakstyperKostnadskalkyle!G$15)/100,
"0")))))))))))</f>
        <v>34754.398556016677</v>
      </c>
      <c r="O66" s="18">
        <f>IF($F66=TiltakstyperKostnadskalkyle!$B$5,($J66*TiltakstyperKostnadskalkyle!H$5)/100,
IF($F66=TiltakstyperKostnadskalkyle!$B$6,($J66*TiltakstyperKostnadskalkyle!H$6)/100,
IF($F66=TiltakstyperKostnadskalkyle!$B$7,($J66*TiltakstyperKostnadskalkyle!H$7)/100,
IF($F66=TiltakstyperKostnadskalkyle!$B$8,($J66*TiltakstyperKostnadskalkyle!H$8)/100,
IF($F66=TiltakstyperKostnadskalkyle!$B$9,($J66*TiltakstyperKostnadskalkyle!H$9)/100,
IF($F66=TiltakstyperKostnadskalkyle!$B$10,($J66*TiltakstyperKostnadskalkyle!H$10)/100,
IF($F66=TiltakstyperKostnadskalkyle!$B$11,($J66*TiltakstyperKostnadskalkyle!H$11)/100,
IF($F66=TiltakstyperKostnadskalkyle!$B$12,($J66*TiltakstyperKostnadskalkyle!H$12)/100,
IF($F66=TiltakstyperKostnadskalkyle!$B$13,($J66*TiltakstyperKostnadskalkyle!H$13)/100,
IF($F66=TiltakstyperKostnadskalkyle!$B$14,($J66*TiltakstyperKostnadskalkyle!H$14)/100,
IF($F66=TiltakstyperKostnadskalkyle!$B$15,($J66*TiltakstyperKostnadskalkyle!H$15)/100,
"0")))))))))))</f>
        <v>9478.4723334590944</v>
      </c>
      <c r="P66" s="18">
        <f>IF($F66=TiltakstyperKostnadskalkyle!$B$5,($J66*TiltakstyperKostnadskalkyle!I$5)/100,
IF($F66=TiltakstyperKostnadskalkyle!$B$6,($J66*TiltakstyperKostnadskalkyle!I$6)/100,
IF($F66=TiltakstyperKostnadskalkyle!$B$7,($J66*TiltakstyperKostnadskalkyle!I$7)/100,
IF($F66=TiltakstyperKostnadskalkyle!$B$8,($J66*TiltakstyperKostnadskalkyle!I$8)/100,
IF($F66=TiltakstyperKostnadskalkyle!$B$9,($J66*TiltakstyperKostnadskalkyle!I$9)/100,
IF($F66=TiltakstyperKostnadskalkyle!$B$10,($J66*TiltakstyperKostnadskalkyle!I$10)/100,
IF($F66=TiltakstyperKostnadskalkyle!$B$11,($J66*TiltakstyperKostnadskalkyle!I$11)/100,
IF($F66=TiltakstyperKostnadskalkyle!$B$12,($J66*TiltakstyperKostnadskalkyle!I$12)/100,
IF($F66=TiltakstyperKostnadskalkyle!$B$13,($J66*TiltakstyperKostnadskalkyle!I$13)/100,
IF($F66=TiltakstyperKostnadskalkyle!$B$14,($J66*TiltakstyperKostnadskalkyle!I$14)/100,
IF($F66=TiltakstyperKostnadskalkyle!$B$15,($J66*TiltakstyperKostnadskalkyle!I$15)/100,
"0")))))))))))</f>
        <v>189569.4466691819</v>
      </c>
      <c r="Q66" s="18">
        <f t="shared" si="2"/>
        <v>3159.490777819698</v>
      </c>
      <c r="R66" s="18">
        <f>IF($F66=TiltakstyperKostnadskalkyle!$B$5,($J66*TiltakstyperKostnadskalkyle!K$5)/100,
IF($F66=TiltakstyperKostnadskalkyle!$B$6,($J66*TiltakstyperKostnadskalkyle!K$6)/100,
IF($F66=TiltakstyperKostnadskalkyle!$B$8,($J66*TiltakstyperKostnadskalkyle!K$8)/100,
IF($F66=TiltakstyperKostnadskalkyle!$B$9,($J66*TiltakstyperKostnadskalkyle!K$9)/100,
IF($F66=TiltakstyperKostnadskalkyle!$B$10,($J66*TiltakstyperKostnadskalkyle!K$10)/100,
IF($F66=TiltakstyperKostnadskalkyle!$B$11,($J66*TiltakstyperKostnadskalkyle!K$11)/100,
IF($F66=TiltakstyperKostnadskalkyle!$B$12,($J66*TiltakstyperKostnadskalkyle!K$12)/100,
IF($F66=TiltakstyperKostnadskalkyle!$B$13,($J66*TiltakstyperKostnadskalkyle!K$13)/100,
IF($F66=TiltakstyperKostnadskalkyle!$B$14,($J66*TiltakstyperKostnadskalkyle!K$14)/100,
"0")))))))))</f>
        <v>4739.2361667295472</v>
      </c>
      <c r="S66" s="18">
        <f t="shared" si="3"/>
        <v>6318.981555639396</v>
      </c>
      <c r="T66" s="18">
        <f>IF($F66=TiltakstyperKostnadskalkyle!$B$5,($J66*TiltakstyperKostnadskalkyle!M$5)/100,
IF($F66=TiltakstyperKostnadskalkyle!$B$6,($J66*TiltakstyperKostnadskalkyle!M$6)/100,
IF($F66=TiltakstyperKostnadskalkyle!$B$7,($J66*TiltakstyperKostnadskalkyle!M$7)/100,
IF($F66=TiltakstyperKostnadskalkyle!$B$8,($J66*TiltakstyperKostnadskalkyle!M$8)/100,
IF($F66=TiltakstyperKostnadskalkyle!$B$9,($J66*TiltakstyperKostnadskalkyle!M$9)/100,
IF($F66=TiltakstyperKostnadskalkyle!$B$10,($J66*TiltakstyperKostnadskalkyle!M$10)/100,
IF($F66=TiltakstyperKostnadskalkyle!$B$11,($J66*TiltakstyperKostnadskalkyle!M$11)/100,
IF($F66=TiltakstyperKostnadskalkyle!$B$12,($J66*TiltakstyperKostnadskalkyle!M$12)/100,
IF($F66=TiltakstyperKostnadskalkyle!$B$13,($J66*TiltakstyperKostnadskalkyle!M$13)/100,
IF($F66=TiltakstyperKostnadskalkyle!$B$14,($J66*TiltakstyperKostnadskalkyle!M$14)/100,
IF($F66=TiltakstyperKostnadskalkyle!$B$15,($J66*TiltakstyperKostnadskalkyle!M$15)/100,
"0")))))))))))</f>
        <v>0</v>
      </c>
      <c r="U66" s="32"/>
      <c r="V66" s="32"/>
      <c r="W66" s="18">
        <f>IF($F66=TiltakstyperKostnadskalkyle!$B$5,($J66*TiltakstyperKostnadskalkyle!P$5)/100,
IF($F66=TiltakstyperKostnadskalkyle!$B$6,($J66*TiltakstyperKostnadskalkyle!P$6)/100,
IF($F66=TiltakstyperKostnadskalkyle!$B$7,($J66*TiltakstyperKostnadskalkyle!P$7)/100,
IF($F66=TiltakstyperKostnadskalkyle!$B$8,($J66*TiltakstyperKostnadskalkyle!P$8)/100,
IF($F66=TiltakstyperKostnadskalkyle!$B$9,($J66*TiltakstyperKostnadskalkyle!P$9)/100,
IF($F66=TiltakstyperKostnadskalkyle!$B$10,($J66*TiltakstyperKostnadskalkyle!P$10)/100,
IF($F66=TiltakstyperKostnadskalkyle!$B$11,($J66*TiltakstyperKostnadskalkyle!P$11)/100,
IF($F66=TiltakstyperKostnadskalkyle!$B$12,($J66*TiltakstyperKostnadskalkyle!P$12)/100,
IF($F66=TiltakstyperKostnadskalkyle!$B$13,($J66*TiltakstyperKostnadskalkyle!P$13)/100,
IF($F66=TiltakstyperKostnadskalkyle!$B$14,($J66*TiltakstyperKostnadskalkyle!P$14)/100,
IF($F66=TiltakstyperKostnadskalkyle!$B$15,($J66*TiltakstyperKostnadskalkyle!P$15)/100,
"0")))))))))))</f>
        <v>0</v>
      </c>
      <c r="Y66" s="151"/>
    </row>
    <row r="67" spans="2:25" ht="14.45" customHeight="1" x14ac:dyDescent="0.25">
      <c r="B67" s="20" t="s">
        <v>25</v>
      </c>
      <c r="C67" s="22" t="s">
        <v>56</v>
      </c>
      <c r="D67" s="22" t="s">
        <v>67</v>
      </c>
      <c r="E67" s="22" t="s">
        <v>60</v>
      </c>
      <c r="F67" s="39" t="s">
        <v>37</v>
      </c>
      <c r="G67" s="22">
        <v>2029</v>
      </c>
      <c r="H67" s="108">
        <v>516.75888464073955</v>
      </c>
      <c r="I67" s="27" t="s">
        <v>30</v>
      </c>
      <c r="J67" s="18">
        <f>IF(F67=TiltakstyperKostnadskalkyle!$B$5,TiltakstyperKostnadskalkyle!$R$5*Handlingsplan!H67,
IF(F67=TiltakstyperKostnadskalkyle!$B$6,TiltakstyperKostnadskalkyle!$R$6*Handlingsplan!H67,
IF(F67=TiltakstyperKostnadskalkyle!$B$7,TiltakstyperKostnadskalkyle!$R$7*Handlingsplan!H67,
IF(F67=TiltakstyperKostnadskalkyle!$B$8,TiltakstyperKostnadskalkyle!$R$8*Handlingsplan!H67,
IF(F67=TiltakstyperKostnadskalkyle!$B$9,TiltakstyperKostnadskalkyle!$R$9*Handlingsplan!H67,
IF(F67=TiltakstyperKostnadskalkyle!$B$10,TiltakstyperKostnadskalkyle!$R$10*Handlingsplan!H67,
IF(F67=TiltakstyperKostnadskalkyle!$B$11,TiltakstyperKostnadskalkyle!$R$11*Handlingsplan!H67,
IF(F67=TiltakstyperKostnadskalkyle!$B$12,TiltakstyperKostnadskalkyle!$R$12*Handlingsplan!H67,
IF(F67=TiltakstyperKostnadskalkyle!$B$13,TiltakstyperKostnadskalkyle!$R$13*Handlingsplan!H67,
IF(F67=TiltakstyperKostnadskalkyle!$B$14,TiltakstyperKostnadskalkyle!$R$14*Handlingsplan!H67,
IF(F67=TiltakstyperKostnadskalkyle!$B$15,TiltakstyperKostnadskalkyle!$R$15*Handlingsplan!H67,
0)))))))))))</f>
        <v>573602.3619512209</v>
      </c>
      <c r="K67" s="18">
        <f>IF($F67=TiltakstyperKostnadskalkyle!$B$5,($J67*TiltakstyperKostnadskalkyle!D$5)/100,
IF($F67=TiltakstyperKostnadskalkyle!$B$6,($J67*TiltakstyperKostnadskalkyle!D$6)/100,
IF($F67=TiltakstyperKostnadskalkyle!$B$7,($J67*TiltakstyperKostnadskalkyle!D$7)/100,
IF($F67=TiltakstyperKostnadskalkyle!$B$8,($J67*TiltakstyperKostnadskalkyle!D$8)/100,
IF($F67=TiltakstyperKostnadskalkyle!$B$9,($J67*TiltakstyperKostnadskalkyle!D$9)/100,
IF($F67=TiltakstyperKostnadskalkyle!$B$10,($J67*TiltakstyperKostnadskalkyle!D$10)/100,
IF($F67=TiltakstyperKostnadskalkyle!$B$11,($J67*TiltakstyperKostnadskalkyle!D$11)/100,
IF($F67=TiltakstyperKostnadskalkyle!$B$12,($J67*TiltakstyperKostnadskalkyle!D$12)/100,
IF($F67=TiltakstyperKostnadskalkyle!$B$13,($J67*TiltakstyperKostnadskalkyle!D$13)/100,
IF($F67=TiltakstyperKostnadskalkyle!$B$14,($J67*TiltakstyperKostnadskalkyle!D$14)/100,
IF($F67=TiltakstyperKostnadskalkyle!$B$15,($J67*TiltakstyperKostnadskalkyle!D$15)/100,
"0")))))))))))</f>
        <v>8604.0354292683132</v>
      </c>
      <c r="L67" s="18">
        <f>IF($F67=TiltakstyperKostnadskalkyle!$B$5,($J67*TiltakstyperKostnadskalkyle!E$5)/100,
IF($F67=TiltakstyperKostnadskalkyle!$B$6,($J67*TiltakstyperKostnadskalkyle!E$6)/100,
IF($F67=TiltakstyperKostnadskalkyle!$B$7,($J67*TiltakstyperKostnadskalkyle!E$7)/100,
IF($F67=TiltakstyperKostnadskalkyle!$B$8,($J67*TiltakstyperKostnadskalkyle!E$8)/100,
IF($F67=TiltakstyperKostnadskalkyle!$B$9,($J67*TiltakstyperKostnadskalkyle!E$9)/100,
IF($F67=TiltakstyperKostnadskalkyle!$B$10,($J67*TiltakstyperKostnadskalkyle!E$10)/100,
IF($F67=TiltakstyperKostnadskalkyle!$B$11,($J67*TiltakstyperKostnadskalkyle!E$11)/100,
IF($F67=TiltakstyperKostnadskalkyle!$B$12,($J67*TiltakstyperKostnadskalkyle!E$12)/100,
IF($F67=TiltakstyperKostnadskalkyle!$B$13,($J67*TiltakstyperKostnadskalkyle!E$13)/100,
IF($F67=TiltakstyperKostnadskalkyle!$B$14,($J67*TiltakstyperKostnadskalkyle!E$14)/100,
IF($F67=TiltakstyperKostnadskalkyle!$B$15,($J67*TiltakstyperKostnadskalkyle!E$15)/100,
"0")))))))))))</f>
        <v>17208.070858536626</v>
      </c>
      <c r="M67" s="18">
        <f>IF($F67=TiltakstyperKostnadskalkyle!$B$5,($J67*TiltakstyperKostnadskalkyle!F$5)/100,
IF($F67=TiltakstyperKostnadskalkyle!$B$6,($J67*TiltakstyperKostnadskalkyle!F$6)/100,
IF($F67=TiltakstyperKostnadskalkyle!$B$7,($J67*TiltakstyperKostnadskalkyle!F$7)/100,
IF($F67=TiltakstyperKostnadskalkyle!$B$8,($J67*TiltakstyperKostnadskalkyle!F$8)/100,
IF($F67=TiltakstyperKostnadskalkyle!$B$9,($J67*TiltakstyperKostnadskalkyle!F$9)/100,
IF($F67=TiltakstyperKostnadskalkyle!$B$10,($J67*TiltakstyperKostnadskalkyle!F$10)/100,
IF($F67=TiltakstyperKostnadskalkyle!$B$11,($J67*TiltakstyperKostnadskalkyle!F$11)/100,
IF($F67=TiltakstyperKostnadskalkyle!$B$12,($J67*TiltakstyperKostnadskalkyle!F$12)/100,
IF($F67=TiltakstyperKostnadskalkyle!$B$13,($J67*TiltakstyperKostnadskalkyle!F$13)/100,
IF($F67=TiltakstyperKostnadskalkyle!$B$14,($J67*TiltakstyperKostnadskalkyle!F$14)/100,
IF($F67=TiltakstyperKostnadskalkyle!$B$15,($J67*TiltakstyperKostnadskalkyle!F$15)/100,
"0")))))))))))</f>
        <v>114720.47239024418</v>
      </c>
      <c r="N67" s="18">
        <f>IF($F67=TiltakstyperKostnadskalkyle!$B$5,($J67*TiltakstyperKostnadskalkyle!G$5)/100,
IF($F67=TiltakstyperKostnadskalkyle!$B$6,($J67*TiltakstyperKostnadskalkyle!G$6)/100,
IF($F67=TiltakstyperKostnadskalkyle!$B$7,($J67*TiltakstyperKostnadskalkyle!G$7)/100,
IF($F67=TiltakstyperKostnadskalkyle!$B$8,($J67*TiltakstyperKostnadskalkyle!G$8)/100,
IF($F67=TiltakstyperKostnadskalkyle!$B$9,($J67*TiltakstyperKostnadskalkyle!G$9)/100,
IF($F67=TiltakstyperKostnadskalkyle!$B$10,($J67*TiltakstyperKostnadskalkyle!G$10)/100,
IF($F67=TiltakstyperKostnadskalkyle!$B$11,($J67*TiltakstyperKostnadskalkyle!G$11)/100,
IF($F67=TiltakstyperKostnadskalkyle!$B$12,($J67*TiltakstyperKostnadskalkyle!G$12)/100,
IF($F67=TiltakstyperKostnadskalkyle!$B$13,($J67*TiltakstyperKostnadskalkyle!G$13)/100,
IF($F67=TiltakstyperKostnadskalkyle!$B$14,($J67*TiltakstyperKostnadskalkyle!G$14)/100,
IF($F67=TiltakstyperKostnadskalkyle!$B$15,($J67*TiltakstyperKostnadskalkyle!G$15)/100,
"0")))))))))))</f>
        <v>63096.259814634293</v>
      </c>
      <c r="O67" s="18">
        <f>IF($F67=TiltakstyperKostnadskalkyle!$B$5,($J67*TiltakstyperKostnadskalkyle!H$5)/100,
IF($F67=TiltakstyperKostnadskalkyle!$B$6,($J67*TiltakstyperKostnadskalkyle!H$6)/100,
IF($F67=TiltakstyperKostnadskalkyle!$B$7,($J67*TiltakstyperKostnadskalkyle!H$7)/100,
IF($F67=TiltakstyperKostnadskalkyle!$B$8,($J67*TiltakstyperKostnadskalkyle!H$8)/100,
IF($F67=TiltakstyperKostnadskalkyle!$B$9,($J67*TiltakstyperKostnadskalkyle!H$9)/100,
IF($F67=TiltakstyperKostnadskalkyle!$B$10,($J67*TiltakstyperKostnadskalkyle!H$10)/100,
IF($F67=TiltakstyperKostnadskalkyle!$B$11,($J67*TiltakstyperKostnadskalkyle!H$11)/100,
IF($F67=TiltakstyperKostnadskalkyle!$B$12,($J67*TiltakstyperKostnadskalkyle!H$12)/100,
IF($F67=TiltakstyperKostnadskalkyle!$B$13,($J67*TiltakstyperKostnadskalkyle!H$13)/100,
IF($F67=TiltakstyperKostnadskalkyle!$B$14,($J67*TiltakstyperKostnadskalkyle!H$14)/100,
IF($F67=TiltakstyperKostnadskalkyle!$B$15,($J67*TiltakstyperKostnadskalkyle!H$15)/100,
"0")))))))))))</f>
        <v>17208.070858536626</v>
      </c>
      <c r="P67" s="18">
        <f>IF($F67=TiltakstyperKostnadskalkyle!$B$5,($J67*TiltakstyperKostnadskalkyle!I$5)/100,
IF($F67=TiltakstyperKostnadskalkyle!$B$6,($J67*TiltakstyperKostnadskalkyle!I$6)/100,
IF($F67=TiltakstyperKostnadskalkyle!$B$7,($J67*TiltakstyperKostnadskalkyle!I$7)/100,
IF($F67=TiltakstyperKostnadskalkyle!$B$8,($J67*TiltakstyperKostnadskalkyle!I$8)/100,
IF($F67=TiltakstyperKostnadskalkyle!$B$9,($J67*TiltakstyperKostnadskalkyle!I$9)/100,
IF($F67=TiltakstyperKostnadskalkyle!$B$10,($J67*TiltakstyperKostnadskalkyle!I$10)/100,
IF($F67=TiltakstyperKostnadskalkyle!$B$11,($J67*TiltakstyperKostnadskalkyle!I$11)/100,
IF($F67=TiltakstyperKostnadskalkyle!$B$12,($J67*TiltakstyperKostnadskalkyle!I$12)/100,
IF($F67=TiltakstyperKostnadskalkyle!$B$13,($J67*TiltakstyperKostnadskalkyle!I$13)/100,
IF($F67=TiltakstyperKostnadskalkyle!$B$14,($J67*TiltakstyperKostnadskalkyle!I$14)/100,
IF($F67=TiltakstyperKostnadskalkyle!$B$15,($J67*TiltakstyperKostnadskalkyle!I$15)/100,
"0")))))))))))</f>
        <v>344161.41717073251</v>
      </c>
      <c r="Q67" s="18">
        <f t="shared" si="2"/>
        <v>5736.0236195122088</v>
      </c>
      <c r="R67" s="18">
        <f>IF($F67=TiltakstyperKostnadskalkyle!$B$5,($J67*TiltakstyperKostnadskalkyle!K$5)/100,
IF($F67=TiltakstyperKostnadskalkyle!$B$6,($J67*TiltakstyperKostnadskalkyle!K$6)/100,
IF($F67=TiltakstyperKostnadskalkyle!$B$8,($J67*TiltakstyperKostnadskalkyle!K$8)/100,
IF($F67=TiltakstyperKostnadskalkyle!$B$9,($J67*TiltakstyperKostnadskalkyle!K$9)/100,
IF($F67=TiltakstyperKostnadskalkyle!$B$10,($J67*TiltakstyperKostnadskalkyle!K$10)/100,
IF($F67=TiltakstyperKostnadskalkyle!$B$11,($J67*TiltakstyperKostnadskalkyle!K$11)/100,
IF($F67=TiltakstyperKostnadskalkyle!$B$12,($J67*TiltakstyperKostnadskalkyle!K$12)/100,
IF($F67=TiltakstyperKostnadskalkyle!$B$13,($J67*TiltakstyperKostnadskalkyle!K$13)/100,
IF($F67=TiltakstyperKostnadskalkyle!$B$14,($J67*TiltakstyperKostnadskalkyle!K$14)/100,
"0")))))))))</f>
        <v>8604.0354292683132</v>
      </c>
      <c r="S67" s="18">
        <f t="shared" si="3"/>
        <v>11472.047239024418</v>
      </c>
      <c r="T67" s="18">
        <f>IF($F67=TiltakstyperKostnadskalkyle!$B$5,($J67*TiltakstyperKostnadskalkyle!M$5)/100,
IF($F67=TiltakstyperKostnadskalkyle!$B$6,($J67*TiltakstyperKostnadskalkyle!M$6)/100,
IF($F67=TiltakstyperKostnadskalkyle!$B$7,($J67*TiltakstyperKostnadskalkyle!M$7)/100,
IF($F67=TiltakstyperKostnadskalkyle!$B$8,($J67*TiltakstyperKostnadskalkyle!M$8)/100,
IF($F67=TiltakstyperKostnadskalkyle!$B$9,($J67*TiltakstyperKostnadskalkyle!M$9)/100,
IF($F67=TiltakstyperKostnadskalkyle!$B$10,($J67*TiltakstyperKostnadskalkyle!M$10)/100,
IF($F67=TiltakstyperKostnadskalkyle!$B$11,($J67*TiltakstyperKostnadskalkyle!M$11)/100,
IF($F67=TiltakstyperKostnadskalkyle!$B$12,($J67*TiltakstyperKostnadskalkyle!M$12)/100,
IF($F67=TiltakstyperKostnadskalkyle!$B$13,($J67*TiltakstyperKostnadskalkyle!M$13)/100,
IF($F67=TiltakstyperKostnadskalkyle!$B$14,($J67*TiltakstyperKostnadskalkyle!M$14)/100,
IF($F67=TiltakstyperKostnadskalkyle!$B$15,($J67*TiltakstyperKostnadskalkyle!M$15)/100,
"0")))))))))))</f>
        <v>0</v>
      </c>
      <c r="U67" s="32"/>
      <c r="V67" s="32"/>
      <c r="W67" s="18">
        <f>IF($F67=TiltakstyperKostnadskalkyle!$B$5,($J67*TiltakstyperKostnadskalkyle!P$5)/100,
IF($F67=TiltakstyperKostnadskalkyle!$B$6,($J67*TiltakstyperKostnadskalkyle!P$6)/100,
IF($F67=TiltakstyperKostnadskalkyle!$B$7,($J67*TiltakstyperKostnadskalkyle!P$7)/100,
IF($F67=TiltakstyperKostnadskalkyle!$B$8,($J67*TiltakstyperKostnadskalkyle!P$8)/100,
IF($F67=TiltakstyperKostnadskalkyle!$B$9,($J67*TiltakstyperKostnadskalkyle!P$9)/100,
IF($F67=TiltakstyperKostnadskalkyle!$B$10,($J67*TiltakstyperKostnadskalkyle!P$10)/100,
IF($F67=TiltakstyperKostnadskalkyle!$B$11,($J67*TiltakstyperKostnadskalkyle!P$11)/100,
IF($F67=TiltakstyperKostnadskalkyle!$B$12,($J67*TiltakstyperKostnadskalkyle!P$12)/100,
IF($F67=TiltakstyperKostnadskalkyle!$B$13,($J67*TiltakstyperKostnadskalkyle!P$13)/100,
IF($F67=TiltakstyperKostnadskalkyle!$B$14,($J67*TiltakstyperKostnadskalkyle!P$14)/100,
IF($F67=TiltakstyperKostnadskalkyle!$B$15,($J67*TiltakstyperKostnadskalkyle!P$15)/100,
"0")))))))))))</f>
        <v>0</v>
      </c>
      <c r="Y67" s="151"/>
    </row>
    <row r="68" spans="2:25" ht="14.45" customHeight="1" x14ac:dyDescent="0.25">
      <c r="B68" s="20" t="s">
        <v>25</v>
      </c>
      <c r="C68" s="22" t="s">
        <v>56</v>
      </c>
      <c r="D68" s="22" t="s">
        <v>67</v>
      </c>
      <c r="E68" s="22" t="s">
        <v>61</v>
      </c>
      <c r="F68" s="39" t="s">
        <v>37</v>
      </c>
      <c r="G68" s="22">
        <v>2029</v>
      </c>
      <c r="H68" s="108">
        <v>440.66361083540608</v>
      </c>
      <c r="I68" s="27" t="s">
        <v>30</v>
      </c>
      <c r="J68" s="18">
        <f>IF(F68=TiltakstyperKostnadskalkyle!$B$5,TiltakstyperKostnadskalkyle!$R$5*Handlingsplan!H68,
IF(F68=TiltakstyperKostnadskalkyle!$B$6,TiltakstyperKostnadskalkyle!$R$6*Handlingsplan!H68,
IF(F68=TiltakstyperKostnadskalkyle!$B$7,TiltakstyperKostnadskalkyle!$R$7*Handlingsplan!H68,
IF(F68=TiltakstyperKostnadskalkyle!$B$8,TiltakstyperKostnadskalkyle!$R$8*Handlingsplan!H68,
IF(F68=TiltakstyperKostnadskalkyle!$B$9,TiltakstyperKostnadskalkyle!$R$9*Handlingsplan!H68,
IF(F68=TiltakstyperKostnadskalkyle!$B$10,TiltakstyperKostnadskalkyle!$R$10*Handlingsplan!H68,
IF(F68=TiltakstyperKostnadskalkyle!$B$11,TiltakstyperKostnadskalkyle!$R$11*Handlingsplan!H68,
IF(F68=TiltakstyperKostnadskalkyle!$B$12,TiltakstyperKostnadskalkyle!$R$12*Handlingsplan!H68,
IF(F68=TiltakstyperKostnadskalkyle!$B$13,TiltakstyperKostnadskalkyle!$R$13*Handlingsplan!H68,
IF(F68=TiltakstyperKostnadskalkyle!$B$14,TiltakstyperKostnadskalkyle!$R$14*Handlingsplan!H68,
IF(F68=TiltakstyperKostnadskalkyle!$B$15,TiltakstyperKostnadskalkyle!$R$15*Handlingsplan!H68,
0)))))))))))</f>
        <v>489136.60802730074</v>
      </c>
      <c r="K68" s="18">
        <f>IF($F68=TiltakstyperKostnadskalkyle!$B$5,($J68*TiltakstyperKostnadskalkyle!D$5)/100,
IF($F68=TiltakstyperKostnadskalkyle!$B$6,($J68*TiltakstyperKostnadskalkyle!D$6)/100,
IF($F68=TiltakstyperKostnadskalkyle!$B$7,($J68*TiltakstyperKostnadskalkyle!D$7)/100,
IF($F68=TiltakstyperKostnadskalkyle!$B$8,($J68*TiltakstyperKostnadskalkyle!D$8)/100,
IF($F68=TiltakstyperKostnadskalkyle!$B$9,($J68*TiltakstyperKostnadskalkyle!D$9)/100,
IF($F68=TiltakstyperKostnadskalkyle!$B$10,($J68*TiltakstyperKostnadskalkyle!D$10)/100,
IF($F68=TiltakstyperKostnadskalkyle!$B$11,($J68*TiltakstyperKostnadskalkyle!D$11)/100,
IF($F68=TiltakstyperKostnadskalkyle!$B$12,($J68*TiltakstyperKostnadskalkyle!D$12)/100,
IF($F68=TiltakstyperKostnadskalkyle!$B$13,($J68*TiltakstyperKostnadskalkyle!D$13)/100,
IF($F68=TiltakstyperKostnadskalkyle!$B$14,($J68*TiltakstyperKostnadskalkyle!D$14)/100,
IF($F68=TiltakstyperKostnadskalkyle!$B$15,($J68*TiltakstyperKostnadskalkyle!D$15)/100,
"0")))))))))))</f>
        <v>7337.0491204095106</v>
      </c>
      <c r="L68" s="18">
        <f>IF($F68=TiltakstyperKostnadskalkyle!$B$5,($J68*TiltakstyperKostnadskalkyle!E$5)/100,
IF($F68=TiltakstyperKostnadskalkyle!$B$6,($J68*TiltakstyperKostnadskalkyle!E$6)/100,
IF($F68=TiltakstyperKostnadskalkyle!$B$7,($J68*TiltakstyperKostnadskalkyle!E$7)/100,
IF($F68=TiltakstyperKostnadskalkyle!$B$8,($J68*TiltakstyperKostnadskalkyle!E$8)/100,
IF($F68=TiltakstyperKostnadskalkyle!$B$9,($J68*TiltakstyperKostnadskalkyle!E$9)/100,
IF($F68=TiltakstyperKostnadskalkyle!$B$10,($J68*TiltakstyperKostnadskalkyle!E$10)/100,
IF($F68=TiltakstyperKostnadskalkyle!$B$11,($J68*TiltakstyperKostnadskalkyle!E$11)/100,
IF($F68=TiltakstyperKostnadskalkyle!$B$12,($J68*TiltakstyperKostnadskalkyle!E$12)/100,
IF($F68=TiltakstyperKostnadskalkyle!$B$13,($J68*TiltakstyperKostnadskalkyle!E$13)/100,
IF($F68=TiltakstyperKostnadskalkyle!$B$14,($J68*TiltakstyperKostnadskalkyle!E$14)/100,
IF($F68=TiltakstyperKostnadskalkyle!$B$15,($J68*TiltakstyperKostnadskalkyle!E$15)/100,
"0")))))))))))</f>
        <v>14674.098240819021</v>
      </c>
      <c r="M68" s="18">
        <f>IF($F68=TiltakstyperKostnadskalkyle!$B$5,($J68*TiltakstyperKostnadskalkyle!F$5)/100,
IF($F68=TiltakstyperKostnadskalkyle!$B$6,($J68*TiltakstyperKostnadskalkyle!F$6)/100,
IF($F68=TiltakstyperKostnadskalkyle!$B$7,($J68*TiltakstyperKostnadskalkyle!F$7)/100,
IF($F68=TiltakstyperKostnadskalkyle!$B$8,($J68*TiltakstyperKostnadskalkyle!F$8)/100,
IF($F68=TiltakstyperKostnadskalkyle!$B$9,($J68*TiltakstyperKostnadskalkyle!F$9)/100,
IF($F68=TiltakstyperKostnadskalkyle!$B$10,($J68*TiltakstyperKostnadskalkyle!F$10)/100,
IF($F68=TiltakstyperKostnadskalkyle!$B$11,($J68*TiltakstyperKostnadskalkyle!F$11)/100,
IF($F68=TiltakstyperKostnadskalkyle!$B$12,($J68*TiltakstyperKostnadskalkyle!F$12)/100,
IF($F68=TiltakstyperKostnadskalkyle!$B$13,($J68*TiltakstyperKostnadskalkyle!F$13)/100,
IF($F68=TiltakstyperKostnadskalkyle!$B$14,($J68*TiltakstyperKostnadskalkyle!F$14)/100,
IF($F68=TiltakstyperKostnadskalkyle!$B$15,($J68*TiltakstyperKostnadskalkyle!F$15)/100,
"0")))))))))))</f>
        <v>97827.321605460136</v>
      </c>
      <c r="N68" s="18">
        <f>IF($F68=TiltakstyperKostnadskalkyle!$B$5,($J68*TiltakstyperKostnadskalkyle!G$5)/100,
IF($F68=TiltakstyperKostnadskalkyle!$B$6,($J68*TiltakstyperKostnadskalkyle!G$6)/100,
IF($F68=TiltakstyperKostnadskalkyle!$B$7,($J68*TiltakstyperKostnadskalkyle!G$7)/100,
IF($F68=TiltakstyperKostnadskalkyle!$B$8,($J68*TiltakstyperKostnadskalkyle!G$8)/100,
IF($F68=TiltakstyperKostnadskalkyle!$B$9,($J68*TiltakstyperKostnadskalkyle!G$9)/100,
IF($F68=TiltakstyperKostnadskalkyle!$B$10,($J68*TiltakstyperKostnadskalkyle!G$10)/100,
IF($F68=TiltakstyperKostnadskalkyle!$B$11,($J68*TiltakstyperKostnadskalkyle!G$11)/100,
IF($F68=TiltakstyperKostnadskalkyle!$B$12,($J68*TiltakstyperKostnadskalkyle!G$12)/100,
IF($F68=TiltakstyperKostnadskalkyle!$B$13,($J68*TiltakstyperKostnadskalkyle!G$13)/100,
IF($F68=TiltakstyperKostnadskalkyle!$B$14,($J68*TiltakstyperKostnadskalkyle!G$14)/100,
IF($F68=TiltakstyperKostnadskalkyle!$B$15,($J68*TiltakstyperKostnadskalkyle!G$15)/100,
"0")))))))))))</f>
        <v>53805.026883003076</v>
      </c>
      <c r="O68" s="18">
        <f>IF($F68=TiltakstyperKostnadskalkyle!$B$5,($J68*TiltakstyperKostnadskalkyle!H$5)/100,
IF($F68=TiltakstyperKostnadskalkyle!$B$6,($J68*TiltakstyperKostnadskalkyle!H$6)/100,
IF($F68=TiltakstyperKostnadskalkyle!$B$7,($J68*TiltakstyperKostnadskalkyle!H$7)/100,
IF($F68=TiltakstyperKostnadskalkyle!$B$8,($J68*TiltakstyperKostnadskalkyle!H$8)/100,
IF($F68=TiltakstyperKostnadskalkyle!$B$9,($J68*TiltakstyperKostnadskalkyle!H$9)/100,
IF($F68=TiltakstyperKostnadskalkyle!$B$10,($J68*TiltakstyperKostnadskalkyle!H$10)/100,
IF($F68=TiltakstyperKostnadskalkyle!$B$11,($J68*TiltakstyperKostnadskalkyle!H$11)/100,
IF($F68=TiltakstyperKostnadskalkyle!$B$12,($J68*TiltakstyperKostnadskalkyle!H$12)/100,
IF($F68=TiltakstyperKostnadskalkyle!$B$13,($J68*TiltakstyperKostnadskalkyle!H$13)/100,
IF($F68=TiltakstyperKostnadskalkyle!$B$14,($J68*TiltakstyperKostnadskalkyle!H$14)/100,
IF($F68=TiltakstyperKostnadskalkyle!$B$15,($J68*TiltakstyperKostnadskalkyle!H$15)/100,
"0")))))))))))</f>
        <v>14674.098240819021</v>
      </c>
      <c r="P68" s="18">
        <f>IF($F68=TiltakstyperKostnadskalkyle!$B$5,($J68*TiltakstyperKostnadskalkyle!I$5)/100,
IF($F68=TiltakstyperKostnadskalkyle!$B$6,($J68*TiltakstyperKostnadskalkyle!I$6)/100,
IF($F68=TiltakstyperKostnadskalkyle!$B$7,($J68*TiltakstyperKostnadskalkyle!I$7)/100,
IF($F68=TiltakstyperKostnadskalkyle!$B$8,($J68*TiltakstyperKostnadskalkyle!I$8)/100,
IF($F68=TiltakstyperKostnadskalkyle!$B$9,($J68*TiltakstyperKostnadskalkyle!I$9)/100,
IF($F68=TiltakstyperKostnadskalkyle!$B$10,($J68*TiltakstyperKostnadskalkyle!I$10)/100,
IF($F68=TiltakstyperKostnadskalkyle!$B$11,($J68*TiltakstyperKostnadskalkyle!I$11)/100,
IF($F68=TiltakstyperKostnadskalkyle!$B$12,($J68*TiltakstyperKostnadskalkyle!I$12)/100,
IF($F68=TiltakstyperKostnadskalkyle!$B$13,($J68*TiltakstyperKostnadskalkyle!I$13)/100,
IF($F68=TiltakstyperKostnadskalkyle!$B$14,($J68*TiltakstyperKostnadskalkyle!I$14)/100,
IF($F68=TiltakstyperKostnadskalkyle!$B$15,($J68*TiltakstyperKostnadskalkyle!I$15)/100,
"0")))))))))))</f>
        <v>293481.96481638047</v>
      </c>
      <c r="Q68" s="18">
        <f t="shared" si="2"/>
        <v>4891.3660802730074</v>
      </c>
      <c r="R68" s="18">
        <f>IF($F68=TiltakstyperKostnadskalkyle!$B$5,($J68*TiltakstyperKostnadskalkyle!K$5)/100,
IF($F68=TiltakstyperKostnadskalkyle!$B$6,($J68*TiltakstyperKostnadskalkyle!K$6)/100,
IF($F68=TiltakstyperKostnadskalkyle!$B$8,($J68*TiltakstyperKostnadskalkyle!K$8)/100,
IF($F68=TiltakstyperKostnadskalkyle!$B$9,($J68*TiltakstyperKostnadskalkyle!K$9)/100,
IF($F68=TiltakstyperKostnadskalkyle!$B$10,($J68*TiltakstyperKostnadskalkyle!K$10)/100,
IF($F68=TiltakstyperKostnadskalkyle!$B$11,($J68*TiltakstyperKostnadskalkyle!K$11)/100,
IF($F68=TiltakstyperKostnadskalkyle!$B$12,($J68*TiltakstyperKostnadskalkyle!K$12)/100,
IF($F68=TiltakstyperKostnadskalkyle!$B$13,($J68*TiltakstyperKostnadskalkyle!K$13)/100,
IF($F68=TiltakstyperKostnadskalkyle!$B$14,($J68*TiltakstyperKostnadskalkyle!K$14)/100,
"0")))))))))</f>
        <v>7337.0491204095106</v>
      </c>
      <c r="S68" s="18">
        <f t="shared" si="3"/>
        <v>9782.7321605460147</v>
      </c>
      <c r="T68" s="18">
        <f>IF($F68=TiltakstyperKostnadskalkyle!$B$5,($J68*TiltakstyperKostnadskalkyle!M$5)/100,
IF($F68=TiltakstyperKostnadskalkyle!$B$6,($J68*TiltakstyperKostnadskalkyle!M$6)/100,
IF($F68=TiltakstyperKostnadskalkyle!$B$7,($J68*TiltakstyperKostnadskalkyle!M$7)/100,
IF($F68=TiltakstyperKostnadskalkyle!$B$8,($J68*TiltakstyperKostnadskalkyle!M$8)/100,
IF($F68=TiltakstyperKostnadskalkyle!$B$9,($J68*TiltakstyperKostnadskalkyle!M$9)/100,
IF($F68=TiltakstyperKostnadskalkyle!$B$10,($J68*TiltakstyperKostnadskalkyle!M$10)/100,
IF($F68=TiltakstyperKostnadskalkyle!$B$11,($J68*TiltakstyperKostnadskalkyle!M$11)/100,
IF($F68=TiltakstyperKostnadskalkyle!$B$12,($J68*TiltakstyperKostnadskalkyle!M$12)/100,
IF($F68=TiltakstyperKostnadskalkyle!$B$13,($J68*TiltakstyperKostnadskalkyle!M$13)/100,
IF($F68=TiltakstyperKostnadskalkyle!$B$14,($J68*TiltakstyperKostnadskalkyle!M$14)/100,
IF($F68=TiltakstyperKostnadskalkyle!$B$15,($J68*TiltakstyperKostnadskalkyle!M$15)/100,
"0")))))))))))</f>
        <v>0</v>
      </c>
      <c r="U68" s="32"/>
      <c r="V68" s="32"/>
      <c r="W68" s="18">
        <f>IF($F68=TiltakstyperKostnadskalkyle!$B$5,($J68*TiltakstyperKostnadskalkyle!P$5)/100,
IF($F68=TiltakstyperKostnadskalkyle!$B$6,($J68*TiltakstyperKostnadskalkyle!P$6)/100,
IF($F68=TiltakstyperKostnadskalkyle!$B$7,($J68*TiltakstyperKostnadskalkyle!P$7)/100,
IF($F68=TiltakstyperKostnadskalkyle!$B$8,($J68*TiltakstyperKostnadskalkyle!P$8)/100,
IF($F68=TiltakstyperKostnadskalkyle!$B$9,($J68*TiltakstyperKostnadskalkyle!P$9)/100,
IF($F68=TiltakstyperKostnadskalkyle!$B$10,($J68*TiltakstyperKostnadskalkyle!P$10)/100,
IF($F68=TiltakstyperKostnadskalkyle!$B$11,($J68*TiltakstyperKostnadskalkyle!P$11)/100,
IF($F68=TiltakstyperKostnadskalkyle!$B$12,($J68*TiltakstyperKostnadskalkyle!P$12)/100,
IF($F68=TiltakstyperKostnadskalkyle!$B$13,($J68*TiltakstyperKostnadskalkyle!P$13)/100,
IF($F68=TiltakstyperKostnadskalkyle!$B$14,($J68*TiltakstyperKostnadskalkyle!P$14)/100,
IF($F68=TiltakstyperKostnadskalkyle!$B$15,($J68*TiltakstyperKostnadskalkyle!P$15)/100,
"0")))))))))))</f>
        <v>0</v>
      </c>
      <c r="Y68" s="151"/>
    </row>
    <row r="69" spans="2:25" ht="14.45" customHeight="1" x14ac:dyDescent="0.25">
      <c r="B69" s="20" t="s">
        <v>25</v>
      </c>
      <c r="C69" s="22" t="s">
        <v>56</v>
      </c>
      <c r="D69" s="22" t="s">
        <v>67</v>
      </c>
      <c r="E69" s="22" t="s">
        <v>62</v>
      </c>
      <c r="F69" s="39" t="s">
        <v>37</v>
      </c>
      <c r="G69" s="22">
        <v>2029</v>
      </c>
      <c r="H69" s="108">
        <v>701.14289197015091</v>
      </c>
      <c r="I69" s="27" t="s">
        <v>30</v>
      </c>
      <c r="J69" s="18">
        <f>IF(F69=TiltakstyperKostnadskalkyle!$B$5,TiltakstyperKostnadskalkyle!$R$5*Handlingsplan!H69,
IF(F69=TiltakstyperKostnadskalkyle!$B$6,TiltakstyperKostnadskalkyle!$R$6*Handlingsplan!H69,
IF(F69=TiltakstyperKostnadskalkyle!$B$7,TiltakstyperKostnadskalkyle!$R$7*Handlingsplan!H69,
IF(F69=TiltakstyperKostnadskalkyle!$B$8,TiltakstyperKostnadskalkyle!$R$8*Handlingsplan!H69,
IF(F69=TiltakstyperKostnadskalkyle!$B$9,TiltakstyperKostnadskalkyle!$R$9*Handlingsplan!H69,
IF(F69=TiltakstyperKostnadskalkyle!$B$10,TiltakstyperKostnadskalkyle!$R$10*Handlingsplan!H69,
IF(F69=TiltakstyperKostnadskalkyle!$B$11,TiltakstyperKostnadskalkyle!$R$11*Handlingsplan!H69,
IF(F69=TiltakstyperKostnadskalkyle!$B$12,TiltakstyperKostnadskalkyle!$R$12*Handlingsplan!H69,
IF(F69=TiltakstyperKostnadskalkyle!$B$13,TiltakstyperKostnadskalkyle!$R$13*Handlingsplan!H69,
IF(F69=TiltakstyperKostnadskalkyle!$B$14,TiltakstyperKostnadskalkyle!$R$14*Handlingsplan!H69,
IF(F69=TiltakstyperKostnadskalkyle!$B$15,TiltakstyperKostnadskalkyle!$R$15*Handlingsplan!H69,
0)))))))))))</f>
        <v>778268.61008686747</v>
      </c>
      <c r="K69" s="18">
        <f>IF($F69=TiltakstyperKostnadskalkyle!$B$5,($J69*TiltakstyperKostnadskalkyle!D$5)/100,
IF($F69=TiltakstyperKostnadskalkyle!$B$6,($J69*TiltakstyperKostnadskalkyle!D$6)/100,
IF($F69=TiltakstyperKostnadskalkyle!$B$7,($J69*TiltakstyperKostnadskalkyle!D$7)/100,
IF($F69=TiltakstyperKostnadskalkyle!$B$8,($J69*TiltakstyperKostnadskalkyle!D$8)/100,
IF($F69=TiltakstyperKostnadskalkyle!$B$9,($J69*TiltakstyperKostnadskalkyle!D$9)/100,
IF($F69=TiltakstyperKostnadskalkyle!$B$10,($J69*TiltakstyperKostnadskalkyle!D$10)/100,
IF($F69=TiltakstyperKostnadskalkyle!$B$11,($J69*TiltakstyperKostnadskalkyle!D$11)/100,
IF($F69=TiltakstyperKostnadskalkyle!$B$12,($J69*TiltakstyperKostnadskalkyle!D$12)/100,
IF($F69=TiltakstyperKostnadskalkyle!$B$13,($J69*TiltakstyperKostnadskalkyle!D$13)/100,
IF($F69=TiltakstyperKostnadskalkyle!$B$14,($J69*TiltakstyperKostnadskalkyle!D$14)/100,
IF($F69=TiltakstyperKostnadskalkyle!$B$15,($J69*TiltakstyperKostnadskalkyle!D$15)/100,
"0")))))))))))</f>
        <v>11674.029151303012</v>
      </c>
      <c r="L69" s="18">
        <f>IF($F69=TiltakstyperKostnadskalkyle!$B$5,($J69*TiltakstyperKostnadskalkyle!E$5)/100,
IF($F69=TiltakstyperKostnadskalkyle!$B$6,($J69*TiltakstyperKostnadskalkyle!E$6)/100,
IF($F69=TiltakstyperKostnadskalkyle!$B$7,($J69*TiltakstyperKostnadskalkyle!E$7)/100,
IF($F69=TiltakstyperKostnadskalkyle!$B$8,($J69*TiltakstyperKostnadskalkyle!E$8)/100,
IF($F69=TiltakstyperKostnadskalkyle!$B$9,($J69*TiltakstyperKostnadskalkyle!E$9)/100,
IF($F69=TiltakstyperKostnadskalkyle!$B$10,($J69*TiltakstyperKostnadskalkyle!E$10)/100,
IF($F69=TiltakstyperKostnadskalkyle!$B$11,($J69*TiltakstyperKostnadskalkyle!E$11)/100,
IF($F69=TiltakstyperKostnadskalkyle!$B$12,($J69*TiltakstyperKostnadskalkyle!E$12)/100,
IF($F69=TiltakstyperKostnadskalkyle!$B$13,($J69*TiltakstyperKostnadskalkyle!E$13)/100,
IF($F69=TiltakstyperKostnadskalkyle!$B$14,($J69*TiltakstyperKostnadskalkyle!E$14)/100,
IF($F69=TiltakstyperKostnadskalkyle!$B$15,($J69*TiltakstyperKostnadskalkyle!E$15)/100,
"0")))))))))))</f>
        <v>23348.058302606023</v>
      </c>
      <c r="M69" s="18">
        <f>IF($F69=TiltakstyperKostnadskalkyle!$B$5,($J69*TiltakstyperKostnadskalkyle!F$5)/100,
IF($F69=TiltakstyperKostnadskalkyle!$B$6,($J69*TiltakstyperKostnadskalkyle!F$6)/100,
IF($F69=TiltakstyperKostnadskalkyle!$B$7,($J69*TiltakstyperKostnadskalkyle!F$7)/100,
IF($F69=TiltakstyperKostnadskalkyle!$B$8,($J69*TiltakstyperKostnadskalkyle!F$8)/100,
IF($F69=TiltakstyperKostnadskalkyle!$B$9,($J69*TiltakstyperKostnadskalkyle!F$9)/100,
IF($F69=TiltakstyperKostnadskalkyle!$B$10,($J69*TiltakstyperKostnadskalkyle!F$10)/100,
IF($F69=TiltakstyperKostnadskalkyle!$B$11,($J69*TiltakstyperKostnadskalkyle!F$11)/100,
IF($F69=TiltakstyperKostnadskalkyle!$B$12,($J69*TiltakstyperKostnadskalkyle!F$12)/100,
IF($F69=TiltakstyperKostnadskalkyle!$B$13,($J69*TiltakstyperKostnadskalkyle!F$13)/100,
IF($F69=TiltakstyperKostnadskalkyle!$B$14,($J69*TiltakstyperKostnadskalkyle!F$14)/100,
IF($F69=TiltakstyperKostnadskalkyle!$B$15,($J69*TiltakstyperKostnadskalkyle!F$15)/100,
"0")))))))))))</f>
        <v>155653.72201737351</v>
      </c>
      <c r="N69" s="18">
        <f>IF($F69=TiltakstyperKostnadskalkyle!$B$5,($J69*TiltakstyperKostnadskalkyle!G$5)/100,
IF($F69=TiltakstyperKostnadskalkyle!$B$6,($J69*TiltakstyperKostnadskalkyle!G$6)/100,
IF($F69=TiltakstyperKostnadskalkyle!$B$7,($J69*TiltakstyperKostnadskalkyle!G$7)/100,
IF($F69=TiltakstyperKostnadskalkyle!$B$8,($J69*TiltakstyperKostnadskalkyle!G$8)/100,
IF($F69=TiltakstyperKostnadskalkyle!$B$9,($J69*TiltakstyperKostnadskalkyle!G$9)/100,
IF($F69=TiltakstyperKostnadskalkyle!$B$10,($J69*TiltakstyperKostnadskalkyle!G$10)/100,
IF($F69=TiltakstyperKostnadskalkyle!$B$11,($J69*TiltakstyperKostnadskalkyle!G$11)/100,
IF($F69=TiltakstyperKostnadskalkyle!$B$12,($J69*TiltakstyperKostnadskalkyle!G$12)/100,
IF($F69=TiltakstyperKostnadskalkyle!$B$13,($J69*TiltakstyperKostnadskalkyle!G$13)/100,
IF($F69=TiltakstyperKostnadskalkyle!$B$14,($J69*TiltakstyperKostnadskalkyle!G$14)/100,
IF($F69=TiltakstyperKostnadskalkyle!$B$15,($J69*TiltakstyperKostnadskalkyle!G$15)/100,
"0")))))))))))</f>
        <v>85609.547109555409</v>
      </c>
      <c r="O69" s="18">
        <f>IF($F69=TiltakstyperKostnadskalkyle!$B$5,($J69*TiltakstyperKostnadskalkyle!H$5)/100,
IF($F69=TiltakstyperKostnadskalkyle!$B$6,($J69*TiltakstyperKostnadskalkyle!H$6)/100,
IF($F69=TiltakstyperKostnadskalkyle!$B$7,($J69*TiltakstyperKostnadskalkyle!H$7)/100,
IF($F69=TiltakstyperKostnadskalkyle!$B$8,($J69*TiltakstyperKostnadskalkyle!H$8)/100,
IF($F69=TiltakstyperKostnadskalkyle!$B$9,($J69*TiltakstyperKostnadskalkyle!H$9)/100,
IF($F69=TiltakstyperKostnadskalkyle!$B$10,($J69*TiltakstyperKostnadskalkyle!H$10)/100,
IF($F69=TiltakstyperKostnadskalkyle!$B$11,($J69*TiltakstyperKostnadskalkyle!H$11)/100,
IF($F69=TiltakstyperKostnadskalkyle!$B$12,($J69*TiltakstyperKostnadskalkyle!H$12)/100,
IF($F69=TiltakstyperKostnadskalkyle!$B$13,($J69*TiltakstyperKostnadskalkyle!H$13)/100,
IF($F69=TiltakstyperKostnadskalkyle!$B$14,($J69*TiltakstyperKostnadskalkyle!H$14)/100,
IF($F69=TiltakstyperKostnadskalkyle!$B$15,($J69*TiltakstyperKostnadskalkyle!H$15)/100,
"0")))))))))))</f>
        <v>23348.058302606023</v>
      </c>
      <c r="P69" s="18">
        <f>IF($F69=TiltakstyperKostnadskalkyle!$B$5,($J69*TiltakstyperKostnadskalkyle!I$5)/100,
IF($F69=TiltakstyperKostnadskalkyle!$B$6,($J69*TiltakstyperKostnadskalkyle!I$6)/100,
IF($F69=TiltakstyperKostnadskalkyle!$B$7,($J69*TiltakstyperKostnadskalkyle!I$7)/100,
IF($F69=TiltakstyperKostnadskalkyle!$B$8,($J69*TiltakstyperKostnadskalkyle!I$8)/100,
IF($F69=TiltakstyperKostnadskalkyle!$B$9,($J69*TiltakstyperKostnadskalkyle!I$9)/100,
IF($F69=TiltakstyperKostnadskalkyle!$B$10,($J69*TiltakstyperKostnadskalkyle!I$10)/100,
IF($F69=TiltakstyperKostnadskalkyle!$B$11,($J69*TiltakstyperKostnadskalkyle!I$11)/100,
IF($F69=TiltakstyperKostnadskalkyle!$B$12,($J69*TiltakstyperKostnadskalkyle!I$12)/100,
IF($F69=TiltakstyperKostnadskalkyle!$B$13,($J69*TiltakstyperKostnadskalkyle!I$13)/100,
IF($F69=TiltakstyperKostnadskalkyle!$B$14,($J69*TiltakstyperKostnadskalkyle!I$14)/100,
IF($F69=TiltakstyperKostnadskalkyle!$B$15,($J69*TiltakstyperKostnadskalkyle!I$15)/100,
"0")))))))))))</f>
        <v>466961.1660521205</v>
      </c>
      <c r="Q69" s="18">
        <f t="shared" si="2"/>
        <v>7782.6861008686747</v>
      </c>
      <c r="R69" s="18">
        <f>IF($F69=TiltakstyperKostnadskalkyle!$B$5,($J69*TiltakstyperKostnadskalkyle!K$5)/100,
IF($F69=TiltakstyperKostnadskalkyle!$B$6,($J69*TiltakstyperKostnadskalkyle!K$6)/100,
IF($F69=TiltakstyperKostnadskalkyle!$B$8,($J69*TiltakstyperKostnadskalkyle!K$8)/100,
IF($F69=TiltakstyperKostnadskalkyle!$B$9,($J69*TiltakstyperKostnadskalkyle!K$9)/100,
IF($F69=TiltakstyperKostnadskalkyle!$B$10,($J69*TiltakstyperKostnadskalkyle!K$10)/100,
IF($F69=TiltakstyperKostnadskalkyle!$B$11,($J69*TiltakstyperKostnadskalkyle!K$11)/100,
IF($F69=TiltakstyperKostnadskalkyle!$B$12,($J69*TiltakstyperKostnadskalkyle!K$12)/100,
IF($F69=TiltakstyperKostnadskalkyle!$B$13,($J69*TiltakstyperKostnadskalkyle!K$13)/100,
IF($F69=TiltakstyperKostnadskalkyle!$B$14,($J69*TiltakstyperKostnadskalkyle!K$14)/100,
"0")))))))))</f>
        <v>11674.029151303012</v>
      </c>
      <c r="S69" s="18">
        <f t="shared" si="3"/>
        <v>15565.372201737349</v>
      </c>
      <c r="T69" s="18">
        <f>IF($F69=TiltakstyperKostnadskalkyle!$B$5,($J69*TiltakstyperKostnadskalkyle!M$5)/100,
IF($F69=TiltakstyperKostnadskalkyle!$B$6,($J69*TiltakstyperKostnadskalkyle!M$6)/100,
IF($F69=TiltakstyperKostnadskalkyle!$B$7,($J69*TiltakstyperKostnadskalkyle!M$7)/100,
IF($F69=TiltakstyperKostnadskalkyle!$B$8,($J69*TiltakstyperKostnadskalkyle!M$8)/100,
IF($F69=TiltakstyperKostnadskalkyle!$B$9,($J69*TiltakstyperKostnadskalkyle!M$9)/100,
IF($F69=TiltakstyperKostnadskalkyle!$B$10,($J69*TiltakstyperKostnadskalkyle!M$10)/100,
IF($F69=TiltakstyperKostnadskalkyle!$B$11,($J69*TiltakstyperKostnadskalkyle!M$11)/100,
IF($F69=TiltakstyperKostnadskalkyle!$B$12,($J69*TiltakstyperKostnadskalkyle!M$12)/100,
IF($F69=TiltakstyperKostnadskalkyle!$B$13,($J69*TiltakstyperKostnadskalkyle!M$13)/100,
IF($F69=TiltakstyperKostnadskalkyle!$B$14,($J69*TiltakstyperKostnadskalkyle!M$14)/100,
IF($F69=TiltakstyperKostnadskalkyle!$B$15,($J69*TiltakstyperKostnadskalkyle!M$15)/100,
"0")))))))))))</f>
        <v>0</v>
      </c>
      <c r="U69" s="32"/>
      <c r="V69" s="32"/>
      <c r="W69" s="18">
        <f>IF($F69=TiltakstyperKostnadskalkyle!$B$5,($J69*TiltakstyperKostnadskalkyle!P$5)/100,
IF($F69=TiltakstyperKostnadskalkyle!$B$6,($J69*TiltakstyperKostnadskalkyle!P$6)/100,
IF($F69=TiltakstyperKostnadskalkyle!$B$7,($J69*TiltakstyperKostnadskalkyle!P$7)/100,
IF($F69=TiltakstyperKostnadskalkyle!$B$8,($J69*TiltakstyperKostnadskalkyle!P$8)/100,
IF($F69=TiltakstyperKostnadskalkyle!$B$9,($J69*TiltakstyperKostnadskalkyle!P$9)/100,
IF($F69=TiltakstyperKostnadskalkyle!$B$10,($J69*TiltakstyperKostnadskalkyle!P$10)/100,
IF($F69=TiltakstyperKostnadskalkyle!$B$11,($J69*TiltakstyperKostnadskalkyle!P$11)/100,
IF($F69=TiltakstyperKostnadskalkyle!$B$12,($J69*TiltakstyperKostnadskalkyle!P$12)/100,
IF($F69=TiltakstyperKostnadskalkyle!$B$13,($J69*TiltakstyperKostnadskalkyle!P$13)/100,
IF($F69=TiltakstyperKostnadskalkyle!$B$14,($J69*TiltakstyperKostnadskalkyle!P$14)/100,
IF($F69=TiltakstyperKostnadskalkyle!$B$15,($J69*TiltakstyperKostnadskalkyle!P$15)/100,
"0")))))))))))</f>
        <v>0</v>
      </c>
      <c r="Y69" s="151"/>
    </row>
    <row r="70" spans="2:25" ht="14.45" customHeight="1" x14ac:dyDescent="0.25">
      <c r="B70" s="20" t="s">
        <v>25</v>
      </c>
      <c r="C70" s="22" t="s">
        <v>68</v>
      </c>
      <c r="D70" s="22" t="s">
        <v>69</v>
      </c>
      <c r="E70" s="22" t="s">
        <v>70</v>
      </c>
      <c r="F70" s="39" t="s">
        <v>29</v>
      </c>
      <c r="G70" s="22">
        <v>2032</v>
      </c>
      <c r="H70" s="23">
        <v>3180</v>
      </c>
      <c r="I70" s="27" t="s">
        <v>30</v>
      </c>
      <c r="J70" s="18">
        <f>IF(F70=TiltakstyperKostnadskalkyle!$B$5,TiltakstyperKostnadskalkyle!$R$5*Handlingsplan!H70,
IF(F70=TiltakstyperKostnadskalkyle!$B$6,TiltakstyperKostnadskalkyle!$R$6*Handlingsplan!H70,
IF(F70=TiltakstyperKostnadskalkyle!$B$7,TiltakstyperKostnadskalkyle!$R$7*Handlingsplan!H70,
IF(F70=TiltakstyperKostnadskalkyle!$B$8,TiltakstyperKostnadskalkyle!$R$8*Handlingsplan!H70,
IF(F70=TiltakstyperKostnadskalkyle!$B$9,TiltakstyperKostnadskalkyle!$R$9*Handlingsplan!H70,
IF(F70=TiltakstyperKostnadskalkyle!$B$10,TiltakstyperKostnadskalkyle!$R$10*Handlingsplan!H70,
IF(F70=TiltakstyperKostnadskalkyle!$B$11,TiltakstyperKostnadskalkyle!$R$11*Handlingsplan!H70,
IF(F70=TiltakstyperKostnadskalkyle!$B$12,TiltakstyperKostnadskalkyle!$R$12*Handlingsplan!H70,
IF(F70=TiltakstyperKostnadskalkyle!$B$13,TiltakstyperKostnadskalkyle!$R$13*Handlingsplan!H70,
IF(F70=TiltakstyperKostnadskalkyle!$B$14,TiltakstyperKostnadskalkyle!$R$14*Handlingsplan!H70,
IF(F70=TiltakstyperKostnadskalkyle!$B$15,TiltakstyperKostnadskalkyle!$R$15*Handlingsplan!H70,
0)))))))))))</f>
        <v>954000</v>
      </c>
      <c r="K70" s="18">
        <f>IF($F70=TiltakstyperKostnadskalkyle!$B$5,($J70*TiltakstyperKostnadskalkyle!D$5)/100,
IF($F70=TiltakstyperKostnadskalkyle!$B$6,($J70*TiltakstyperKostnadskalkyle!D$6)/100,
IF($F70=TiltakstyperKostnadskalkyle!$B$7,($J70*TiltakstyperKostnadskalkyle!D$7)/100,
IF($F70=TiltakstyperKostnadskalkyle!$B$8,($J70*TiltakstyperKostnadskalkyle!D$8)/100,
IF($F70=TiltakstyperKostnadskalkyle!$B$9,($J70*TiltakstyperKostnadskalkyle!D$9)/100,
IF($F70=TiltakstyperKostnadskalkyle!$B$10,($J70*TiltakstyperKostnadskalkyle!D$10)/100,
IF($F70=TiltakstyperKostnadskalkyle!$B$11,($J70*TiltakstyperKostnadskalkyle!D$11)/100,
IF($F70=TiltakstyperKostnadskalkyle!$B$12,($J70*TiltakstyperKostnadskalkyle!D$12)/100,
IF($F70=TiltakstyperKostnadskalkyle!$B$13,($J70*TiltakstyperKostnadskalkyle!D$13)/100,
IF($F70=TiltakstyperKostnadskalkyle!$B$14,($J70*TiltakstyperKostnadskalkyle!D$14)/100,
IF($F70=TiltakstyperKostnadskalkyle!$B$15,($J70*TiltakstyperKostnadskalkyle!D$15)/100,
"0")))))))))))</f>
        <v>33390</v>
      </c>
      <c r="L70" s="18">
        <f>IF($F70=TiltakstyperKostnadskalkyle!$B$5,($J70*TiltakstyperKostnadskalkyle!E$5)/100,
IF($F70=TiltakstyperKostnadskalkyle!$B$6,($J70*TiltakstyperKostnadskalkyle!E$6)/100,
IF($F70=TiltakstyperKostnadskalkyle!$B$7,($J70*TiltakstyperKostnadskalkyle!E$7)/100,
IF($F70=TiltakstyperKostnadskalkyle!$B$8,($J70*TiltakstyperKostnadskalkyle!E$8)/100,
IF($F70=TiltakstyperKostnadskalkyle!$B$9,($J70*TiltakstyperKostnadskalkyle!E$9)/100,
IF($F70=TiltakstyperKostnadskalkyle!$B$10,($J70*TiltakstyperKostnadskalkyle!E$10)/100,
IF($F70=TiltakstyperKostnadskalkyle!$B$11,($J70*TiltakstyperKostnadskalkyle!E$11)/100,
IF($F70=TiltakstyperKostnadskalkyle!$B$12,($J70*TiltakstyperKostnadskalkyle!E$12)/100,
IF($F70=TiltakstyperKostnadskalkyle!$B$13,($J70*TiltakstyperKostnadskalkyle!E$13)/100,
IF($F70=TiltakstyperKostnadskalkyle!$B$14,($J70*TiltakstyperKostnadskalkyle!E$14)/100,
IF($F70=TiltakstyperKostnadskalkyle!$B$15,($J70*TiltakstyperKostnadskalkyle!E$15)/100,
"0")))))))))))</f>
        <v>57240</v>
      </c>
      <c r="M70" s="18">
        <f>IF($F70=TiltakstyperKostnadskalkyle!$B$5,($J70*TiltakstyperKostnadskalkyle!F$5)/100,
IF($F70=TiltakstyperKostnadskalkyle!$B$6,($J70*TiltakstyperKostnadskalkyle!F$6)/100,
IF($F70=TiltakstyperKostnadskalkyle!$B$7,($J70*TiltakstyperKostnadskalkyle!F$7)/100,
IF($F70=TiltakstyperKostnadskalkyle!$B$8,($J70*TiltakstyperKostnadskalkyle!F$8)/100,
IF($F70=TiltakstyperKostnadskalkyle!$B$9,($J70*TiltakstyperKostnadskalkyle!F$9)/100,
IF($F70=TiltakstyperKostnadskalkyle!$B$10,($J70*TiltakstyperKostnadskalkyle!F$10)/100,
IF($F70=TiltakstyperKostnadskalkyle!$B$11,($J70*TiltakstyperKostnadskalkyle!F$11)/100,
IF($F70=TiltakstyperKostnadskalkyle!$B$12,($J70*TiltakstyperKostnadskalkyle!F$12)/100,
IF($F70=TiltakstyperKostnadskalkyle!$B$13,($J70*TiltakstyperKostnadskalkyle!F$13)/100,
IF($F70=TiltakstyperKostnadskalkyle!$B$14,($J70*TiltakstyperKostnadskalkyle!F$14)/100,
IF($F70=TiltakstyperKostnadskalkyle!$B$15,($J70*TiltakstyperKostnadskalkyle!F$15)/100,
"0")))))))))))</f>
        <v>305280</v>
      </c>
      <c r="N70" s="18">
        <f>IF($F70=TiltakstyperKostnadskalkyle!$B$5,($J70*TiltakstyperKostnadskalkyle!G$5)/100,
IF($F70=TiltakstyperKostnadskalkyle!$B$6,($J70*TiltakstyperKostnadskalkyle!G$6)/100,
IF($F70=TiltakstyperKostnadskalkyle!$B$7,($J70*TiltakstyperKostnadskalkyle!G$7)/100,
IF($F70=TiltakstyperKostnadskalkyle!$B$8,($J70*TiltakstyperKostnadskalkyle!G$8)/100,
IF($F70=TiltakstyperKostnadskalkyle!$B$9,($J70*TiltakstyperKostnadskalkyle!G$9)/100,
IF($F70=TiltakstyperKostnadskalkyle!$B$10,($J70*TiltakstyperKostnadskalkyle!G$10)/100,
IF($F70=TiltakstyperKostnadskalkyle!$B$11,($J70*TiltakstyperKostnadskalkyle!G$11)/100,
IF($F70=TiltakstyperKostnadskalkyle!$B$12,($J70*TiltakstyperKostnadskalkyle!G$12)/100,
IF($F70=TiltakstyperKostnadskalkyle!$B$13,($J70*TiltakstyperKostnadskalkyle!G$13)/100,
IF($F70=TiltakstyperKostnadskalkyle!$B$14,($J70*TiltakstyperKostnadskalkyle!G$14)/100,
IF($F70=TiltakstyperKostnadskalkyle!$B$15,($J70*TiltakstyperKostnadskalkyle!G$15)/100,
"0")))))))))))</f>
        <v>314820</v>
      </c>
      <c r="O70" s="18">
        <f>IF($F70=TiltakstyperKostnadskalkyle!$B$5,($J70*TiltakstyperKostnadskalkyle!H$5)/100,
IF($F70=TiltakstyperKostnadskalkyle!$B$6,($J70*TiltakstyperKostnadskalkyle!H$6)/100,
IF($F70=TiltakstyperKostnadskalkyle!$B$7,($J70*TiltakstyperKostnadskalkyle!H$7)/100,
IF($F70=TiltakstyperKostnadskalkyle!$B$8,($J70*TiltakstyperKostnadskalkyle!H$8)/100,
IF($F70=TiltakstyperKostnadskalkyle!$B$9,($J70*TiltakstyperKostnadskalkyle!H$9)/100,
IF($F70=TiltakstyperKostnadskalkyle!$B$10,($J70*TiltakstyperKostnadskalkyle!H$10)/100,
IF($F70=TiltakstyperKostnadskalkyle!$B$11,($J70*TiltakstyperKostnadskalkyle!H$11)/100,
IF($F70=TiltakstyperKostnadskalkyle!$B$12,($J70*TiltakstyperKostnadskalkyle!H$12)/100,
IF($F70=TiltakstyperKostnadskalkyle!$B$13,($J70*TiltakstyperKostnadskalkyle!H$13)/100,
IF($F70=TiltakstyperKostnadskalkyle!$B$14,($J70*TiltakstyperKostnadskalkyle!H$14)/100,
IF($F70=TiltakstyperKostnadskalkyle!$B$15,($J70*TiltakstyperKostnadskalkyle!H$15)/100,
"0")))))))))))</f>
        <v>57240</v>
      </c>
      <c r="P70" s="18">
        <f>IF($F70=TiltakstyperKostnadskalkyle!$B$5,($J70*TiltakstyperKostnadskalkyle!I$5)/100,
IF($F70=TiltakstyperKostnadskalkyle!$B$6,($J70*TiltakstyperKostnadskalkyle!I$6)/100,
IF($F70=TiltakstyperKostnadskalkyle!$B$7,($J70*TiltakstyperKostnadskalkyle!I$7)/100,
IF($F70=TiltakstyperKostnadskalkyle!$B$8,($J70*TiltakstyperKostnadskalkyle!I$8)/100,
IF($F70=TiltakstyperKostnadskalkyle!$B$9,($J70*TiltakstyperKostnadskalkyle!I$9)/100,
IF($F70=TiltakstyperKostnadskalkyle!$B$10,($J70*TiltakstyperKostnadskalkyle!I$10)/100,
IF($F70=TiltakstyperKostnadskalkyle!$B$11,($J70*TiltakstyperKostnadskalkyle!I$11)/100,
IF($F70=TiltakstyperKostnadskalkyle!$B$12,($J70*TiltakstyperKostnadskalkyle!I$12)/100,
IF($F70=TiltakstyperKostnadskalkyle!$B$13,($J70*TiltakstyperKostnadskalkyle!I$13)/100,
IF($F70=TiltakstyperKostnadskalkyle!$B$14,($J70*TiltakstyperKostnadskalkyle!I$14)/100,
IF($F70=TiltakstyperKostnadskalkyle!$B$15,($J70*TiltakstyperKostnadskalkyle!I$15)/100,
"0")))))))))))</f>
        <v>152640</v>
      </c>
      <c r="Q70" s="18">
        <f t="shared" si="2"/>
        <v>9540</v>
      </c>
      <c r="R70" s="18">
        <f>IF($F70=TiltakstyperKostnadskalkyle!$B$5,($J70*TiltakstyperKostnadskalkyle!K$5)/100,
IF($F70=TiltakstyperKostnadskalkyle!$B$6,($J70*TiltakstyperKostnadskalkyle!K$6)/100,
IF($F70=TiltakstyperKostnadskalkyle!$B$8,($J70*TiltakstyperKostnadskalkyle!K$8)/100,
IF($F70=TiltakstyperKostnadskalkyle!$B$9,($J70*TiltakstyperKostnadskalkyle!K$9)/100,
IF($F70=TiltakstyperKostnadskalkyle!$B$10,($J70*TiltakstyperKostnadskalkyle!K$10)/100,
IF($F70=TiltakstyperKostnadskalkyle!$B$11,($J70*TiltakstyperKostnadskalkyle!K$11)/100,
IF($F70=TiltakstyperKostnadskalkyle!$B$12,($J70*TiltakstyperKostnadskalkyle!K$12)/100,
IF($F70=TiltakstyperKostnadskalkyle!$B$13,($J70*TiltakstyperKostnadskalkyle!K$13)/100,
IF($F70=TiltakstyperKostnadskalkyle!$B$14,($J70*TiltakstyperKostnadskalkyle!K$14)/100,
"0")))))))))</f>
        <v>33390</v>
      </c>
      <c r="S70" s="18"/>
      <c r="T70" s="18">
        <f>IF($F70=TiltakstyperKostnadskalkyle!$B$5,($J70*TiltakstyperKostnadskalkyle!M$5)/100,
IF($F70=TiltakstyperKostnadskalkyle!$B$6,($J70*TiltakstyperKostnadskalkyle!M$6)/100,
IF($F70=TiltakstyperKostnadskalkyle!$B$7,($J70*TiltakstyperKostnadskalkyle!M$7)/100,
IF($F70=TiltakstyperKostnadskalkyle!$B$8,($J70*TiltakstyperKostnadskalkyle!M$8)/100,
IF($F70=TiltakstyperKostnadskalkyle!$B$9,($J70*TiltakstyperKostnadskalkyle!M$9)/100,
IF($F70=TiltakstyperKostnadskalkyle!$B$10,($J70*TiltakstyperKostnadskalkyle!M$10)/100,
IF($F70=TiltakstyperKostnadskalkyle!$B$11,($J70*TiltakstyperKostnadskalkyle!M$11)/100,
IF($F70=TiltakstyperKostnadskalkyle!$B$12,($J70*TiltakstyperKostnadskalkyle!M$12)/100,
IF($F70=TiltakstyperKostnadskalkyle!$B$13,($J70*TiltakstyperKostnadskalkyle!M$13)/100,
IF($F70=TiltakstyperKostnadskalkyle!$B$14,($J70*TiltakstyperKostnadskalkyle!M$14)/100,
IF($F70=TiltakstyperKostnadskalkyle!$B$15,($J70*TiltakstyperKostnadskalkyle!M$15)/100,
"0")))))))))))</f>
        <v>0</v>
      </c>
      <c r="U70" s="32"/>
      <c r="V70" s="32"/>
      <c r="W70" s="18">
        <f>IF($F70=TiltakstyperKostnadskalkyle!$B$5,($J70*TiltakstyperKostnadskalkyle!P$5)/100,
IF($F70=TiltakstyperKostnadskalkyle!$B$6,($J70*TiltakstyperKostnadskalkyle!P$6)/100,
IF($F70=TiltakstyperKostnadskalkyle!$B$7,($J70*TiltakstyperKostnadskalkyle!P$7)/100,
IF($F70=TiltakstyperKostnadskalkyle!$B$8,($J70*TiltakstyperKostnadskalkyle!P$8)/100,
IF($F70=TiltakstyperKostnadskalkyle!$B$9,($J70*TiltakstyperKostnadskalkyle!P$9)/100,
IF($F70=TiltakstyperKostnadskalkyle!$B$10,($J70*TiltakstyperKostnadskalkyle!P$10)/100,
IF($F70=TiltakstyperKostnadskalkyle!$B$11,($J70*TiltakstyperKostnadskalkyle!P$11)/100,
IF($F70=TiltakstyperKostnadskalkyle!$B$12,($J70*TiltakstyperKostnadskalkyle!P$12)/100,
IF($F70=TiltakstyperKostnadskalkyle!$B$13,($J70*TiltakstyperKostnadskalkyle!P$13)/100,
IF($F70=TiltakstyperKostnadskalkyle!$B$14,($J70*TiltakstyperKostnadskalkyle!P$14)/100,
IF($F70=TiltakstyperKostnadskalkyle!$B$15,($J70*TiltakstyperKostnadskalkyle!P$15)/100,
"0")))))))))))</f>
        <v>0</v>
      </c>
      <c r="Y70" s="151"/>
    </row>
    <row r="71" spans="2:25" ht="14.45" customHeight="1" x14ac:dyDescent="0.25">
      <c r="B71" s="20" t="s">
        <v>25</v>
      </c>
      <c r="C71" s="22" t="s">
        <v>68</v>
      </c>
      <c r="D71" s="22" t="s">
        <v>69</v>
      </c>
      <c r="E71" s="22" t="s">
        <v>71</v>
      </c>
      <c r="F71" s="39" t="s">
        <v>29</v>
      </c>
      <c r="G71" s="22">
        <v>2032</v>
      </c>
      <c r="H71" s="23">
        <v>1123</v>
      </c>
      <c r="I71" s="27" t="s">
        <v>30</v>
      </c>
      <c r="J71" s="18">
        <f>IF(F71=TiltakstyperKostnadskalkyle!$B$5,TiltakstyperKostnadskalkyle!$R$5*Handlingsplan!H71,
IF(F71=TiltakstyperKostnadskalkyle!$B$6,TiltakstyperKostnadskalkyle!$R$6*Handlingsplan!H71,
IF(F71=TiltakstyperKostnadskalkyle!$B$7,TiltakstyperKostnadskalkyle!$R$7*Handlingsplan!H71,
IF(F71=TiltakstyperKostnadskalkyle!$B$8,TiltakstyperKostnadskalkyle!$R$8*Handlingsplan!H71,
IF(F71=TiltakstyperKostnadskalkyle!$B$9,TiltakstyperKostnadskalkyle!$R$9*Handlingsplan!H71,
IF(F71=TiltakstyperKostnadskalkyle!$B$10,TiltakstyperKostnadskalkyle!$R$10*Handlingsplan!H71,
IF(F71=TiltakstyperKostnadskalkyle!$B$11,TiltakstyperKostnadskalkyle!$R$11*Handlingsplan!H71,
IF(F71=TiltakstyperKostnadskalkyle!$B$12,TiltakstyperKostnadskalkyle!$R$12*Handlingsplan!H71,
IF(F71=TiltakstyperKostnadskalkyle!$B$13,TiltakstyperKostnadskalkyle!$R$13*Handlingsplan!H71,
IF(F71=TiltakstyperKostnadskalkyle!$B$14,TiltakstyperKostnadskalkyle!$R$14*Handlingsplan!H71,
IF(F71=TiltakstyperKostnadskalkyle!$B$15,TiltakstyperKostnadskalkyle!$R$15*Handlingsplan!H71,
0)))))))))))</f>
        <v>336900</v>
      </c>
      <c r="K71" s="18">
        <f>IF($F71=TiltakstyperKostnadskalkyle!$B$5,($J71*TiltakstyperKostnadskalkyle!D$5)/100,
IF($F71=TiltakstyperKostnadskalkyle!$B$6,($J71*TiltakstyperKostnadskalkyle!D$6)/100,
IF($F71=TiltakstyperKostnadskalkyle!$B$7,($J71*TiltakstyperKostnadskalkyle!D$7)/100,
IF($F71=TiltakstyperKostnadskalkyle!$B$8,($J71*TiltakstyperKostnadskalkyle!D$8)/100,
IF($F71=TiltakstyperKostnadskalkyle!$B$9,($J71*TiltakstyperKostnadskalkyle!D$9)/100,
IF($F71=TiltakstyperKostnadskalkyle!$B$10,($J71*TiltakstyperKostnadskalkyle!D$10)/100,
IF($F71=TiltakstyperKostnadskalkyle!$B$11,($J71*TiltakstyperKostnadskalkyle!D$11)/100,
IF($F71=TiltakstyperKostnadskalkyle!$B$12,($J71*TiltakstyperKostnadskalkyle!D$12)/100,
IF($F71=TiltakstyperKostnadskalkyle!$B$13,($J71*TiltakstyperKostnadskalkyle!D$13)/100,
IF($F71=TiltakstyperKostnadskalkyle!$B$14,($J71*TiltakstyperKostnadskalkyle!D$14)/100,
IF($F71=TiltakstyperKostnadskalkyle!$B$15,($J71*TiltakstyperKostnadskalkyle!D$15)/100,
"0")))))))))))</f>
        <v>11791.5</v>
      </c>
      <c r="L71" s="18">
        <f>IF($F71=TiltakstyperKostnadskalkyle!$B$5,($J71*TiltakstyperKostnadskalkyle!E$5)/100,
IF($F71=TiltakstyperKostnadskalkyle!$B$6,($J71*TiltakstyperKostnadskalkyle!E$6)/100,
IF($F71=TiltakstyperKostnadskalkyle!$B$7,($J71*TiltakstyperKostnadskalkyle!E$7)/100,
IF($F71=TiltakstyperKostnadskalkyle!$B$8,($J71*TiltakstyperKostnadskalkyle!E$8)/100,
IF($F71=TiltakstyperKostnadskalkyle!$B$9,($J71*TiltakstyperKostnadskalkyle!E$9)/100,
IF($F71=TiltakstyperKostnadskalkyle!$B$10,($J71*TiltakstyperKostnadskalkyle!E$10)/100,
IF($F71=TiltakstyperKostnadskalkyle!$B$11,($J71*TiltakstyperKostnadskalkyle!E$11)/100,
IF($F71=TiltakstyperKostnadskalkyle!$B$12,($J71*TiltakstyperKostnadskalkyle!E$12)/100,
IF($F71=TiltakstyperKostnadskalkyle!$B$13,($J71*TiltakstyperKostnadskalkyle!E$13)/100,
IF($F71=TiltakstyperKostnadskalkyle!$B$14,($J71*TiltakstyperKostnadskalkyle!E$14)/100,
IF($F71=TiltakstyperKostnadskalkyle!$B$15,($J71*TiltakstyperKostnadskalkyle!E$15)/100,
"0")))))))))))</f>
        <v>20214</v>
      </c>
      <c r="M71" s="18">
        <f>IF($F71=TiltakstyperKostnadskalkyle!$B$5,($J71*TiltakstyperKostnadskalkyle!F$5)/100,
IF($F71=TiltakstyperKostnadskalkyle!$B$6,($J71*TiltakstyperKostnadskalkyle!F$6)/100,
IF($F71=TiltakstyperKostnadskalkyle!$B$7,($J71*TiltakstyperKostnadskalkyle!F$7)/100,
IF($F71=TiltakstyperKostnadskalkyle!$B$8,($J71*TiltakstyperKostnadskalkyle!F$8)/100,
IF($F71=TiltakstyperKostnadskalkyle!$B$9,($J71*TiltakstyperKostnadskalkyle!F$9)/100,
IF($F71=TiltakstyperKostnadskalkyle!$B$10,($J71*TiltakstyperKostnadskalkyle!F$10)/100,
IF($F71=TiltakstyperKostnadskalkyle!$B$11,($J71*TiltakstyperKostnadskalkyle!F$11)/100,
IF($F71=TiltakstyperKostnadskalkyle!$B$12,($J71*TiltakstyperKostnadskalkyle!F$12)/100,
IF($F71=TiltakstyperKostnadskalkyle!$B$13,($J71*TiltakstyperKostnadskalkyle!F$13)/100,
IF($F71=TiltakstyperKostnadskalkyle!$B$14,($J71*TiltakstyperKostnadskalkyle!F$14)/100,
IF($F71=TiltakstyperKostnadskalkyle!$B$15,($J71*TiltakstyperKostnadskalkyle!F$15)/100,
"0")))))))))))</f>
        <v>107808</v>
      </c>
      <c r="N71" s="18">
        <f>IF($F71=TiltakstyperKostnadskalkyle!$B$5,($J71*TiltakstyperKostnadskalkyle!G$5)/100,
IF($F71=TiltakstyperKostnadskalkyle!$B$6,($J71*TiltakstyperKostnadskalkyle!G$6)/100,
IF($F71=TiltakstyperKostnadskalkyle!$B$7,($J71*TiltakstyperKostnadskalkyle!G$7)/100,
IF($F71=TiltakstyperKostnadskalkyle!$B$8,($J71*TiltakstyperKostnadskalkyle!G$8)/100,
IF($F71=TiltakstyperKostnadskalkyle!$B$9,($J71*TiltakstyperKostnadskalkyle!G$9)/100,
IF($F71=TiltakstyperKostnadskalkyle!$B$10,($J71*TiltakstyperKostnadskalkyle!G$10)/100,
IF($F71=TiltakstyperKostnadskalkyle!$B$11,($J71*TiltakstyperKostnadskalkyle!G$11)/100,
IF($F71=TiltakstyperKostnadskalkyle!$B$12,($J71*TiltakstyperKostnadskalkyle!G$12)/100,
IF($F71=TiltakstyperKostnadskalkyle!$B$13,($J71*TiltakstyperKostnadskalkyle!G$13)/100,
IF($F71=TiltakstyperKostnadskalkyle!$B$14,($J71*TiltakstyperKostnadskalkyle!G$14)/100,
IF($F71=TiltakstyperKostnadskalkyle!$B$15,($J71*TiltakstyperKostnadskalkyle!G$15)/100,
"0")))))))))))</f>
        <v>111177</v>
      </c>
      <c r="O71" s="18">
        <f>IF($F71=TiltakstyperKostnadskalkyle!$B$5,($J71*TiltakstyperKostnadskalkyle!H$5)/100,
IF($F71=TiltakstyperKostnadskalkyle!$B$6,($J71*TiltakstyperKostnadskalkyle!H$6)/100,
IF($F71=TiltakstyperKostnadskalkyle!$B$7,($J71*TiltakstyperKostnadskalkyle!H$7)/100,
IF($F71=TiltakstyperKostnadskalkyle!$B$8,($J71*TiltakstyperKostnadskalkyle!H$8)/100,
IF($F71=TiltakstyperKostnadskalkyle!$B$9,($J71*TiltakstyperKostnadskalkyle!H$9)/100,
IF($F71=TiltakstyperKostnadskalkyle!$B$10,($J71*TiltakstyperKostnadskalkyle!H$10)/100,
IF($F71=TiltakstyperKostnadskalkyle!$B$11,($J71*TiltakstyperKostnadskalkyle!H$11)/100,
IF($F71=TiltakstyperKostnadskalkyle!$B$12,($J71*TiltakstyperKostnadskalkyle!H$12)/100,
IF($F71=TiltakstyperKostnadskalkyle!$B$13,($J71*TiltakstyperKostnadskalkyle!H$13)/100,
IF($F71=TiltakstyperKostnadskalkyle!$B$14,($J71*TiltakstyperKostnadskalkyle!H$14)/100,
IF($F71=TiltakstyperKostnadskalkyle!$B$15,($J71*TiltakstyperKostnadskalkyle!H$15)/100,
"0")))))))))))</f>
        <v>20214</v>
      </c>
      <c r="P71" s="18">
        <f>IF($F71=TiltakstyperKostnadskalkyle!$B$5,($J71*TiltakstyperKostnadskalkyle!I$5)/100,
IF($F71=TiltakstyperKostnadskalkyle!$B$6,($J71*TiltakstyperKostnadskalkyle!I$6)/100,
IF($F71=TiltakstyperKostnadskalkyle!$B$7,($J71*TiltakstyperKostnadskalkyle!I$7)/100,
IF($F71=TiltakstyperKostnadskalkyle!$B$8,($J71*TiltakstyperKostnadskalkyle!I$8)/100,
IF($F71=TiltakstyperKostnadskalkyle!$B$9,($J71*TiltakstyperKostnadskalkyle!I$9)/100,
IF($F71=TiltakstyperKostnadskalkyle!$B$10,($J71*TiltakstyperKostnadskalkyle!I$10)/100,
IF($F71=TiltakstyperKostnadskalkyle!$B$11,($J71*TiltakstyperKostnadskalkyle!I$11)/100,
IF($F71=TiltakstyperKostnadskalkyle!$B$12,($J71*TiltakstyperKostnadskalkyle!I$12)/100,
IF($F71=TiltakstyperKostnadskalkyle!$B$13,($J71*TiltakstyperKostnadskalkyle!I$13)/100,
IF($F71=TiltakstyperKostnadskalkyle!$B$14,($J71*TiltakstyperKostnadskalkyle!I$14)/100,
IF($F71=TiltakstyperKostnadskalkyle!$B$15,($J71*TiltakstyperKostnadskalkyle!I$15)/100,
"0")))))))))))</f>
        <v>53904</v>
      </c>
      <c r="Q71" s="18">
        <f t="shared" ref="Q71:Q101" si="4">(1*$J71)/100</f>
        <v>3369</v>
      </c>
      <c r="R71" s="18">
        <f>IF($F71=TiltakstyperKostnadskalkyle!$B$5,($J71*TiltakstyperKostnadskalkyle!K$5)/100,
IF($F71=TiltakstyperKostnadskalkyle!$B$6,($J71*TiltakstyperKostnadskalkyle!K$6)/100,
IF($F71=TiltakstyperKostnadskalkyle!$B$8,($J71*TiltakstyperKostnadskalkyle!K$8)/100,
IF($F71=TiltakstyperKostnadskalkyle!$B$9,($J71*TiltakstyperKostnadskalkyle!K$9)/100,
IF($F71=TiltakstyperKostnadskalkyle!$B$10,($J71*TiltakstyperKostnadskalkyle!K$10)/100,
IF($F71=TiltakstyperKostnadskalkyle!$B$11,($J71*TiltakstyperKostnadskalkyle!K$11)/100,
IF($F71=TiltakstyperKostnadskalkyle!$B$12,($J71*TiltakstyperKostnadskalkyle!K$12)/100,
IF($F71=TiltakstyperKostnadskalkyle!$B$13,($J71*TiltakstyperKostnadskalkyle!K$13)/100,
IF($F71=TiltakstyperKostnadskalkyle!$B$14,($J71*TiltakstyperKostnadskalkyle!K$14)/100,
"0")))))))))</f>
        <v>11791.5</v>
      </c>
      <c r="S71" s="18"/>
      <c r="T71" s="18">
        <f>IF($F71=TiltakstyperKostnadskalkyle!$B$5,($J71*TiltakstyperKostnadskalkyle!M$5)/100,
IF($F71=TiltakstyperKostnadskalkyle!$B$6,($J71*TiltakstyperKostnadskalkyle!M$6)/100,
IF($F71=TiltakstyperKostnadskalkyle!$B$7,($J71*TiltakstyperKostnadskalkyle!M$7)/100,
IF($F71=TiltakstyperKostnadskalkyle!$B$8,($J71*TiltakstyperKostnadskalkyle!M$8)/100,
IF($F71=TiltakstyperKostnadskalkyle!$B$9,($J71*TiltakstyperKostnadskalkyle!M$9)/100,
IF($F71=TiltakstyperKostnadskalkyle!$B$10,($J71*TiltakstyperKostnadskalkyle!M$10)/100,
IF($F71=TiltakstyperKostnadskalkyle!$B$11,($J71*TiltakstyperKostnadskalkyle!M$11)/100,
IF($F71=TiltakstyperKostnadskalkyle!$B$12,($J71*TiltakstyperKostnadskalkyle!M$12)/100,
IF($F71=TiltakstyperKostnadskalkyle!$B$13,($J71*TiltakstyperKostnadskalkyle!M$13)/100,
IF($F71=TiltakstyperKostnadskalkyle!$B$14,($J71*TiltakstyperKostnadskalkyle!M$14)/100,
IF($F71=TiltakstyperKostnadskalkyle!$B$15,($J71*TiltakstyperKostnadskalkyle!M$15)/100,
"0")))))))))))</f>
        <v>0</v>
      </c>
      <c r="U71" s="32"/>
      <c r="V71" s="32"/>
      <c r="W71" s="18">
        <f>IF($F71=TiltakstyperKostnadskalkyle!$B$5,($J71*TiltakstyperKostnadskalkyle!P$5)/100,
IF($F71=TiltakstyperKostnadskalkyle!$B$6,($J71*TiltakstyperKostnadskalkyle!P$6)/100,
IF($F71=TiltakstyperKostnadskalkyle!$B$7,($J71*TiltakstyperKostnadskalkyle!P$7)/100,
IF($F71=TiltakstyperKostnadskalkyle!$B$8,($J71*TiltakstyperKostnadskalkyle!P$8)/100,
IF($F71=TiltakstyperKostnadskalkyle!$B$9,($J71*TiltakstyperKostnadskalkyle!P$9)/100,
IF($F71=TiltakstyperKostnadskalkyle!$B$10,($J71*TiltakstyperKostnadskalkyle!P$10)/100,
IF($F71=TiltakstyperKostnadskalkyle!$B$11,($J71*TiltakstyperKostnadskalkyle!P$11)/100,
IF($F71=TiltakstyperKostnadskalkyle!$B$12,($J71*TiltakstyperKostnadskalkyle!P$12)/100,
IF($F71=TiltakstyperKostnadskalkyle!$B$13,($J71*TiltakstyperKostnadskalkyle!P$13)/100,
IF($F71=TiltakstyperKostnadskalkyle!$B$14,($J71*TiltakstyperKostnadskalkyle!P$14)/100,
IF($F71=TiltakstyperKostnadskalkyle!$B$15,($J71*TiltakstyperKostnadskalkyle!P$15)/100,
"0")))))))))))</f>
        <v>0</v>
      </c>
      <c r="Y71" s="151"/>
    </row>
    <row r="72" spans="2:25" ht="14.45" customHeight="1" x14ac:dyDescent="0.25">
      <c r="B72" s="20" t="s">
        <v>25</v>
      </c>
      <c r="C72" s="22" t="s">
        <v>68</v>
      </c>
      <c r="D72" s="22" t="s">
        <v>69</v>
      </c>
      <c r="E72" s="22" t="s">
        <v>72</v>
      </c>
      <c r="F72" s="39" t="s">
        <v>29</v>
      </c>
      <c r="G72" s="22">
        <v>2032</v>
      </c>
      <c r="H72" s="23">
        <v>1880</v>
      </c>
      <c r="I72" s="27" t="s">
        <v>30</v>
      </c>
      <c r="J72" s="18">
        <f>IF(F72=TiltakstyperKostnadskalkyle!$B$5,TiltakstyperKostnadskalkyle!$R$5*Handlingsplan!H72,
IF(F72=TiltakstyperKostnadskalkyle!$B$6,TiltakstyperKostnadskalkyle!$R$6*Handlingsplan!H72,
IF(F72=TiltakstyperKostnadskalkyle!$B$7,TiltakstyperKostnadskalkyle!$R$7*Handlingsplan!H72,
IF(F72=TiltakstyperKostnadskalkyle!$B$8,TiltakstyperKostnadskalkyle!$R$8*Handlingsplan!H72,
IF(F72=TiltakstyperKostnadskalkyle!$B$9,TiltakstyperKostnadskalkyle!$R$9*Handlingsplan!H72,
IF(F72=TiltakstyperKostnadskalkyle!$B$10,TiltakstyperKostnadskalkyle!$R$10*Handlingsplan!H72,
IF(F72=TiltakstyperKostnadskalkyle!$B$11,TiltakstyperKostnadskalkyle!$R$11*Handlingsplan!H72,
IF(F72=TiltakstyperKostnadskalkyle!$B$12,TiltakstyperKostnadskalkyle!$R$12*Handlingsplan!H72,
IF(F72=TiltakstyperKostnadskalkyle!$B$13,TiltakstyperKostnadskalkyle!$R$13*Handlingsplan!H72,
IF(F72=TiltakstyperKostnadskalkyle!$B$14,TiltakstyperKostnadskalkyle!$R$14*Handlingsplan!H72,
IF(F72=TiltakstyperKostnadskalkyle!$B$15,TiltakstyperKostnadskalkyle!$R$15*Handlingsplan!H72,
0)))))))))))</f>
        <v>564000</v>
      </c>
      <c r="K72" s="18">
        <f>IF($F72=TiltakstyperKostnadskalkyle!$B$5,($J72*TiltakstyperKostnadskalkyle!D$5)/100,
IF($F72=TiltakstyperKostnadskalkyle!$B$6,($J72*TiltakstyperKostnadskalkyle!D$6)/100,
IF($F72=TiltakstyperKostnadskalkyle!$B$7,($J72*TiltakstyperKostnadskalkyle!D$7)/100,
IF($F72=TiltakstyperKostnadskalkyle!$B$8,($J72*TiltakstyperKostnadskalkyle!D$8)/100,
IF($F72=TiltakstyperKostnadskalkyle!$B$9,($J72*TiltakstyperKostnadskalkyle!D$9)/100,
IF($F72=TiltakstyperKostnadskalkyle!$B$10,($J72*TiltakstyperKostnadskalkyle!D$10)/100,
IF($F72=TiltakstyperKostnadskalkyle!$B$11,($J72*TiltakstyperKostnadskalkyle!D$11)/100,
IF($F72=TiltakstyperKostnadskalkyle!$B$12,($J72*TiltakstyperKostnadskalkyle!D$12)/100,
IF($F72=TiltakstyperKostnadskalkyle!$B$13,($J72*TiltakstyperKostnadskalkyle!D$13)/100,
IF($F72=TiltakstyperKostnadskalkyle!$B$14,($J72*TiltakstyperKostnadskalkyle!D$14)/100,
IF($F72=TiltakstyperKostnadskalkyle!$B$15,($J72*TiltakstyperKostnadskalkyle!D$15)/100,
"0")))))))))))</f>
        <v>19740</v>
      </c>
      <c r="L72" s="18">
        <f>IF($F72=TiltakstyperKostnadskalkyle!$B$5,($J72*TiltakstyperKostnadskalkyle!E$5)/100,
IF($F72=TiltakstyperKostnadskalkyle!$B$6,($J72*TiltakstyperKostnadskalkyle!E$6)/100,
IF($F72=TiltakstyperKostnadskalkyle!$B$7,($J72*TiltakstyperKostnadskalkyle!E$7)/100,
IF($F72=TiltakstyperKostnadskalkyle!$B$8,($J72*TiltakstyperKostnadskalkyle!E$8)/100,
IF($F72=TiltakstyperKostnadskalkyle!$B$9,($J72*TiltakstyperKostnadskalkyle!E$9)/100,
IF($F72=TiltakstyperKostnadskalkyle!$B$10,($J72*TiltakstyperKostnadskalkyle!E$10)/100,
IF($F72=TiltakstyperKostnadskalkyle!$B$11,($J72*TiltakstyperKostnadskalkyle!E$11)/100,
IF($F72=TiltakstyperKostnadskalkyle!$B$12,($J72*TiltakstyperKostnadskalkyle!E$12)/100,
IF($F72=TiltakstyperKostnadskalkyle!$B$13,($J72*TiltakstyperKostnadskalkyle!E$13)/100,
IF($F72=TiltakstyperKostnadskalkyle!$B$14,($J72*TiltakstyperKostnadskalkyle!E$14)/100,
IF($F72=TiltakstyperKostnadskalkyle!$B$15,($J72*TiltakstyperKostnadskalkyle!E$15)/100,
"0")))))))))))</f>
        <v>33840</v>
      </c>
      <c r="M72" s="18">
        <f>IF($F72=TiltakstyperKostnadskalkyle!$B$5,($J72*TiltakstyperKostnadskalkyle!F$5)/100,
IF($F72=TiltakstyperKostnadskalkyle!$B$6,($J72*TiltakstyperKostnadskalkyle!F$6)/100,
IF($F72=TiltakstyperKostnadskalkyle!$B$7,($J72*TiltakstyperKostnadskalkyle!F$7)/100,
IF($F72=TiltakstyperKostnadskalkyle!$B$8,($J72*TiltakstyperKostnadskalkyle!F$8)/100,
IF($F72=TiltakstyperKostnadskalkyle!$B$9,($J72*TiltakstyperKostnadskalkyle!F$9)/100,
IF($F72=TiltakstyperKostnadskalkyle!$B$10,($J72*TiltakstyperKostnadskalkyle!F$10)/100,
IF($F72=TiltakstyperKostnadskalkyle!$B$11,($J72*TiltakstyperKostnadskalkyle!F$11)/100,
IF($F72=TiltakstyperKostnadskalkyle!$B$12,($J72*TiltakstyperKostnadskalkyle!F$12)/100,
IF($F72=TiltakstyperKostnadskalkyle!$B$13,($J72*TiltakstyperKostnadskalkyle!F$13)/100,
IF($F72=TiltakstyperKostnadskalkyle!$B$14,($J72*TiltakstyperKostnadskalkyle!F$14)/100,
IF($F72=TiltakstyperKostnadskalkyle!$B$15,($J72*TiltakstyperKostnadskalkyle!F$15)/100,
"0")))))))))))</f>
        <v>180480</v>
      </c>
      <c r="N72" s="18">
        <f>IF($F72=TiltakstyperKostnadskalkyle!$B$5,($J72*TiltakstyperKostnadskalkyle!G$5)/100,
IF($F72=TiltakstyperKostnadskalkyle!$B$6,($J72*TiltakstyperKostnadskalkyle!G$6)/100,
IF($F72=TiltakstyperKostnadskalkyle!$B$7,($J72*TiltakstyperKostnadskalkyle!G$7)/100,
IF($F72=TiltakstyperKostnadskalkyle!$B$8,($J72*TiltakstyperKostnadskalkyle!G$8)/100,
IF($F72=TiltakstyperKostnadskalkyle!$B$9,($J72*TiltakstyperKostnadskalkyle!G$9)/100,
IF($F72=TiltakstyperKostnadskalkyle!$B$10,($J72*TiltakstyperKostnadskalkyle!G$10)/100,
IF($F72=TiltakstyperKostnadskalkyle!$B$11,($J72*TiltakstyperKostnadskalkyle!G$11)/100,
IF($F72=TiltakstyperKostnadskalkyle!$B$12,($J72*TiltakstyperKostnadskalkyle!G$12)/100,
IF($F72=TiltakstyperKostnadskalkyle!$B$13,($J72*TiltakstyperKostnadskalkyle!G$13)/100,
IF($F72=TiltakstyperKostnadskalkyle!$B$14,($J72*TiltakstyperKostnadskalkyle!G$14)/100,
IF($F72=TiltakstyperKostnadskalkyle!$B$15,($J72*TiltakstyperKostnadskalkyle!G$15)/100,
"0")))))))))))</f>
        <v>186120</v>
      </c>
      <c r="O72" s="18">
        <f>IF($F72=TiltakstyperKostnadskalkyle!$B$5,($J72*TiltakstyperKostnadskalkyle!H$5)/100,
IF($F72=TiltakstyperKostnadskalkyle!$B$6,($J72*TiltakstyperKostnadskalkyle!H$6)/100,
IF($F72=TiltakstyperKostnadskalkyle!$B$7,($J72*TiltakstyperKostnadskalkyle!H$7)/100,
IF($F72=TiltakstyperKostnadskalkyle!$B$8,($J72*TiltakstyperKostnadskalkyle!H$8)/100,
IF($F72=TiltakstyperKostnadskalkyle!$B$9,($J72*TiltakstyperKostnadskalkyle!H$9)/100,
IF($F72=TiltakstyperKostnadskalkyle!$B$10,($J72*TiltakstyperKostnadskalkyle!H$10)/100,
IF($F72=TiltakstyperKostnadskalkyle!$B$11,($J72*TiltakstyperKostnadskalkyle!H$11)/100,
IF($F72=TiltakstyperKostnadskalkyle!$B$12,($J72*TiltakstyperKostnadskalkyle!H$12)/100,
IF($F72=TiltakstyperKostnadskalkyle!$B$13,($J72*TiltakstyperKostnadskalkyle!H$13)/100,
IF($F72=TiltakstyperKostnadskalkyle!$B$14,($J72*TiltakstyperKostnadskalkyle!H$14)/100,
IF($F72=TiltakstyperKostnadskalkyle!$B$15,($J72*TiltakstyperKostnadskalkyle!H$15)/100,
"0")))))))))))</f>
        <v>33840</v>
      </c>
      <c r="P72" s="18">
        <f>IF($F72=TiltakstyperKostnadskalkyle!$B$5,($J72*TiltakstyperKostnadskalkyle!I$5)/100,
IF($F72=TiltakstyperKostnadskalkyle!$B$6,($J72*TiltakstyperKostnadskalkyle!I$6)/100,
IF($F72=TiltakstyperKostnadskalkyle!$B$7,($J72*TiltakstyperKostnadskalkyle!I$7)/100,
IF($F72=TiltakstyperKostnadskalkyle!$B$8,($J72*TiltakstyperKostnadskalkyle!I$8)/100,
IF($F72=TiltakstyperKostnadskalkyle!$B$9,($J72*TiltakstyperKostnadskalkyle!I$9)/100,
IF($F72=TiltakstyperKostnadskalkyle!$B$10,($J72*TiltakstyperKostnadskalkyle!I$10)/100,
IF($F72=TiltakstyperKostnadskalkyle!$B$11,($J72*TiltakstyperKostnadskalkyle!I$11)/100,
IF($F72=TiltakstyperKostnadskalkyle!$B$12,($J72*TiltakstyperKostnadskalkyle!I$12)/100,
IF($F72=TiltakstyperKostnadskalkyle!$B$13,($J72*TiltakstyperKostnadskalkyle!I$13)/100,
IF($F72=TiltakstyperKostnadskalkyle!$B$14,($J72*TiltakstyperKostnadskalkyle!I$14)/100,
IF($F72=TiltakstyperKostnadskalkyle!$B$15,($J72*TiltakstyperKostnadskalkyle!I$15)/100,
"0")))))))))))</f>
        <v>90240</v>
      </c>
      <c r="Q72" s="18">
        <f t="shared" si="4"/>
        <v>5640</v>
      </c>
      <c r="R72" s="18">
        <f>IF($F72=TiltakstyperKostnadskalkyle!$B$5,($J72*TiltakstyperKostnadskalkyle!K$5)/100,
IF($F72=TiltakstyperKostnadskalkyle!$B$6,($J72*TiltakstyperKostnadskalkyle!K$6)/100,
IF($F72=TiltakstyperKostnadskalkyle!$B$8,($J72*TiltakstyperKostnadskalkyle!K$8)/100,
IF($F72=TiltakstyperKostnadskalkyle!$B$9,($J72*TiltakstyperKostnadskalkyle!K$9)/100,
IF($F72=TiltakstyperKostnadskalkyle!$B$10,($J72*TiltakstyperKostnadskalkyle!K$10)/100,
IF($F72=TiltakstyperKostnadskalkyle!$B$11,($J72*TiltakstyperKostnadskalkyle!K$11)/100,
IF($F72=TiltakstyperKostnadskalkyle!$B$12,($J72*TiltakstyperKostnadskalkyle!K$12)/100,
IF($F72=TiltakstyperKostnadskalkyle!$B$13,($J72*TiltakstyperKostnadskalkyle!K$13)/100,
IF($F72=TiltakstyperKostnadskalkyle!$B$14,($J72*TiltakstyperKostnadskalkyle!K$14)/100,
"0")))))))))</f>
        <v>19740</v>
      </c>
      <c r="S72" s="18"/>
      <c r="T72" s="18">
        <f>IF($F72=TiltakstyperKostnadskalkyle!$B$5,($J72*TiltakstyperKostnadskalkyle!M$5)/100,
IF($F72=TiltakstyperKostnadskalkyle!$B$6,($J72*TiltakstyperKostnadskalkyle!M$6)/100,
IF($F72=TiltakstyperKostnadskalkyle!$B$7,($J72*TiltakstyperKostnadskalkyle!M$7)/100,
IF($F72=TiltakstyperKostnadskalkyle!$B$8,($J72*TiltakstyperKostnadskalkyle!M$8)/100,
IF($F72=TiltakstyperKostnadskalkyle!$B$9,($J72*TiltakstyperKostnadskalkyle!M$9)/100,
IF($F72=TiltakstyperKostnadskalkyle!$B$10,($J72*TiltakstyperKostnadskalkyle!M$10)/100,
IF($F72=TiltakstyperKostnadskalkyle!$B$11,($J72*TiltakstyperKostnadskalkyle!M$11)/100,
IF($F72=TiltakstyperKostnadskalkyle!$B$12,($J72*TiltakstyperKostnadskalkyle!M$12)/100,
IF($F72=TiltakstyperKostnadskalkyle!$B$13,($J72*TiltakstyperKostnadskalkyle!M$13)/100,
IF($F72=TiltakstyperKostnadskalkyle!$B$14,($J72*TiltakstyperKostnadskalkyle!M$14)/100,
IF($F72=TiltakstyperKostnadskalkyle!$B$15,($J72*TiltakstyperKostnadskalkyle!M$15)/100,
"0")))))))))))</f>
        <v>0</v>
      </c>
      <c r="U72" s="32"/>
      <c r="V72" s="32"/>
      <c r="W72" s="18">
        <f>IF($F72=TiltakstyperKostnadskalkyle!$B$5,($J72*TiltakstyperKostnadskalkyle!P$5)/100,
IF($F72=TiltakstyperKostnadskalkyle!$B$6,($J72*TiltakstyperKostnadskalkyle!P$6)/100,
IF($F72=TiltakstyperKostnadskalkyle!$B$7,($J72*TiltakstyperKostnadskalkyle!P$7)/100,
IF($F72=TiltakstyperKostnadskalkyle!$B$8,($J72*TiltakstyperKostnadskalkyle!P$8)/100,
IF($F72=TiltakstyperKostnadskalkyle!$B$9,($J72*TiltakstyperKostnadskalkyle!P$9)/100,
IF($F72=TiltakstyperKostnadskalkyle!$B$10,($J72*TiltakstyperKostnadskalkyle!P$10)/100,
IF($F72=TiltakstyperKostnadskalkyle!$B$11,($J72*TiltakstyperKostnadskalkyle!P$11)/100,
IF($F72=TiltakstyperKostnadskalkyle!$B$12,($J72*TiltakstyperKostnadskalkyle!P$12)/100,
IF($F72=TiltakstyperKostnadskalkyle!$B$13,($J72*TiltakstyperKostnadskalkyle!P$13)/100,
IF($F72=TiltakstyperKostnadskalkyle!$B$14,($J72*TiltakstyperKostnadskalkyle!P$14)/100,
IF($F72=TiltakstyperKostnadskalkyle!$B$15,($J72*TiltakstyperKostnadskalkyle!P$15)/100,
"0")))))))))))</f>
        <v>0</v>
      </c>
      <c r="Y72" s="151"/>
    </row>
    <row r="73" spans="2:25" ht="14.45" customHeight="1" x14ac:dyDescent="0.25">
      <c r="B73" s="20" t="s">
        <v>25</v>
      </c>
      <c r="C73" s="22" t="s">
        <v>68</v>
      </c>
      <c r="D73" s="22" t="s">
        <v>69</v>
      </c>
      <c r="E73" s="22" t="s">
        <v>73</v>
      </c>
      <c r="F73" s="39" t="s">
        <v>29</v>
      </c>
      <c r="G73" s="22">
        <v>2032</v>
      </c>
      <c r="H73" s="23">
        <v>943</v>
      </c>
      <c r="I73" s="27" t="s">
        <v>30</v>
      </c>
      <c r="J73" s="18">
        <f>IF(F73=TiltakstyperKostnadskalkyle!$B$5,TiltakstyperKostnadskalkyle!$R$5*Handlingsplan!H73,
IF(F73=TiltakstyperKostnadskalkyle!$B$6,TiltakstyperKostnadskalkyle!$R$6*Handlingsplan!H73,
IF(F73=TiltakstyperKostnadskalkyle!$B$7,TiltakstyperKostnadskalkyle!$R$7*Handlingsplan!H73,
IF(F73=TiltakstyperKostnadskalkyle!$B$8,TiltakstyperKostnadskalkyle!$R$8*Handlingsplan!H73,
IF(F73=TiltakstyperKostnadskalkyle!$B$9,TiltakstyperKostnadskalkyle!$R$9*Handlingsplan!H73,
IF(F73=TiltakstyperKostnadskalkyle!$B$10,TiltakstyperKostnadskalkyle!$R$10*Handlingsplan!H73,
IF(F73=TiltakstyperKostnadskalkyle!$B$11,TiltakstyperKostnadskalkyle!$R$11*Handlingsplan!H73,
IF(F73=TiltakstyperKostnadskalkyle!$B$12,TiltakstyperKostnadskalkyle!$R$12*Handlingsplan!H73,
IF(F73=TiltakstyperKostnadskalkyle!$B$13,TiltakstyperKostnadskalkyle!$R$13*Handlingsplan!H73,
IF(F73=TiltakstyperKostnadskalkyle!$B$14,TiltakstyperKostnadskalkyle!$R$14*Handlingsplan!H73,
IF(F73=TiltakstyperKostnadskalkyle!$B$15,TiltakstyperKostnadskalkyle!$R$15*Handlingsplan!H73,
0)))))))))))</f>
        <v>282900</v>
      </c>
      <c r="K73" s="18">
        <f>IF($F73=TiltakstyperKostnadskalkyle!$B$5,($J73*TiltakstyperKostnadskalkyle!D$5)/100,
IF($F73=TiltakstyperKostnadskalkyle!$B$6,($J73*TiltakstyperKostnadskalkyle!D$6)/100,
IF($F73=TiltakstyperKostnadskalkyle!$B$7,($J73*TiltakstyperKostnadskalkyle!D$7)/100,
IF($F73=TiltakstyperKostnadskalkyle!$B$8,($J73*TiltakstyperKostnadskalkyle!D$8)/100,
IF($F73=TiltakstyperKostnadskalkyle!$B$9,($J73*TiltakstyperKostnadskalkyle!D$9)/100,
IF($F73=TiltakstyperKostnadskalkyle!$B$10,($J73*TiltakstyperKostnadskalkyle!D$10)/100,
IF($F73=TiltakstyperKostnadskalkyle!$B$11,($J73*TiltakstyperKostnadskalkyle!D$11)/100,
IF($F73=TiltakstyperKostnadskalkyle!$B$12,($J73*TiltakstyperKostnadskalkyle!D$12)/100,
IF($F73=TiltakstyperKostnadskalkyle!$B$13,($J73*TiltakstyperKostnadskalkyle!D$13)/100,
IF($F73=TiltakstyperKostnadskalkyle!$B$14,($J73*TiltakstyperKostnadskalkyle!D$14)/100,
IF($F73=TiltakstyperKostnadskalkyle!$B$15,($J73*TiltakstyperKostnadskalkyle!D$15)/100,
"0")))))))))))</f>
        <v>9901.5</v>
      </c>
      <c r="L73" s="18">
        <f>IF($F73=TiltakstyperKostnadskalkyle!$B$5,($J73*TiltakstyperKostnadskalkyle!E$5)/100,
IF($F73=TiltakstyperKostnadskalkyle!$B$6,($J73*TiltakstyperKostnadskalkyle!E$6)/100,
IF($F73=TiltakstyperKostnadskalkyle!$B$7,($J73*TiltakstyperKostnadskalkyle!E$7)/100,
IF($F73=TiltakstyperKostnadskalkyle!$B$8,($J73*TiltakstyperKostnadskalkyle!E$8)/100,
IF($F73=TiltakstyperKostnadskalkyle!$B$9,($J73*TiltakstyperKostnadskalkyle!E$9)/100,
IF($F73=TiltakstyperKostnadskalkyle!$B$10,($J73*TiltakstyperKostnadskalkyle!E$10)/100,
IF($F73=TiltakstyperKostnadskalkyle!$B$11,($J73*TiltakstyperKostnadskalkyle!E$11)/100,
IF($F73=TiltakstyperKostnadskalkyle!$B$12,($J73*TiltakstyperKostnadskalkyle!E$12)/100,
IF($F73=TiltakstyperKostnadskalkyle!$B$13,($J73*TiltakstyperKostnadskalkyle!E$13)/100,
IF($F73=TiltakstyperKostnadskalkyle!$B$14,($J73*TiltakstyperKostnadskalkyle!E$14)/100,
IF($F73=TiltakstyperKostnadskalkyle!$B$15,($J73*TiltakstyperKostnadskalkyle!E$15)/100,
"0")))))))))))</f>
        <v>16974</v>
      </c>
      <c r="M73" s="18">
        <f>IF($F73=TiltakstyperKostnadskalkyle!$B$5,($J73*TiltakstyperKostnadskalkyle!F$5)/100,
IF($F73=TiltakstyperKostnadskalkyle!$B$6,($J73*TiltakstyperKostnadskalkyle!F$6)/100,
IF($F73=TiltakstyperKostnadskalkyle!$B$7,($J73*TiltakstyperKostnadskalkyle!F$7)/100,
IF($F73=TiltakstyperKostnadskalkyle!$B$8,($J73*TiltakstyperKostnadskalkyle!F$8)/100,
IF($F73=TiltakstyperKostnadskalkyle!$B$9,($J73*TiltakstyperKostnadskalkyle!F$9)/100,
IF($F73=TiltakstyperKostnadskalkyle!$B$10,($J73*TiltakstyperKostnadskalkyle!F$10)/100,
IF($F73=TiltakstyperKostnadskalkyle!$B$11,($J73*TiltakstyperKostnadskalkyle!F$11)/100,
IF($F73=TiltakstyperKostnadskalkyle!$B$12,($J73*TiltakstyperKostnadskalkyle!F$12)/100,
IF($F73=TiltakstyperKostnadskalkyle!$B$13,($J73*TiltakstyperKostnadskalkyle!F$13)/100,
IF($F73=TiltakstyperKostnadskalkyle!$B$14,($J73*TiltakstyperKostnadskalkyle!F$14)/100,
IF($F73=TiltakstyperKostnadskalkyle!$B$15,($J73*TiltakstyperKostnadskalkyle!F$15)/100,
"0")))))))))))</f>
        <v>90528</v>
      </c>
      <c r="N73" s="18">
        <f>IF($F73=TiltakstyperKostnadskalkyle!$B$5,($J73*TiltakstyperKostnadskalkyle!G$5)/100,
IF($F73=TiltakstyperKostnadskalkyle!$B$6,($J73*TiltakstyperKostnadskalkyle!G$6)/100,
IF($F73=TiltakstyperKostnadskalkyle!$B$7,($J73*TiltakstyperKostnadskalkyle!G$7)/100,
IF($F73=TiltakstyperKostnadskalkyle!$B$8,($J73*TiltakstyperKostnadskalkyle!G$8)/100,
IF($F73=TiltakstyperKostnadskalkyle!$B$9,($J73*TiltakstyperKostnadskalkyle!G$9)/100,
IF($F73=TiltakstyperKostnadskalkyle!$B$10,($J73*TiltakstyperKostnadskalkyle!G$10)/100,
IF($F73=TiltakstyperKostnadskalkyle!$B$11,($J73*TiltakstyperKostnadskalkyle!G$11)/100,
IF($F73=TiltakstyperKostnadskalkyle!$B$12,($J73*TiltakstyperKostnadskalkyle!G$12)/100,
IF($F73=TiltakstyperKostnadskalkyle!$B$13,($J73*TiltakstyperKostnadskalkyle!G$13)/100,
IF($F73=TiltakstyperKostnadskalkyle!$B$14,($J73*TiltakstyperKostnadskalkyle!G$14)/100,
IF($F73=TiltakstyperKostnadskalkyle!$B$15,($J73*TiltakstyperKostnadskalkyle!G$15)/100,
"0")))))))))))</f>
        <v>93357</v>
      </c>
      <c r="O73" s="18">
        <f>IF($F73=TiltakstyperKostnadskalkyle!$B$5,($J73*TiltakstyperKostnadskalkyle!H$5)/100,
IF($F73=TiltakstyperKostnadskalkyle!$B$6,($J73*TiltakstyperKostnadskalkyle!H$6)/100,
IF($F73=TiltakstyperKostnadskalkyle!$B$7,($J73*TiltakstyperKostnadskalkyle!H$7)/100,
IF($F73=TiltakstyperKostnadskalkyle!$B$8,($J73*TiltakstyperKostnadskalkyle!H$8)/100,
IF($F73=TiltakstyperKostnadskalkyle!$B$9,($J73*TiltakstyperKostnadskalkyle!H$9)/100,
IF($F73=TiltakstyperKostnadskalkyle!$B$10,($J73*TiltakstyperKostnadskalkyle!H$10)/100,
IF($F73=TiltakstyperKostnadskalkyle!$B$11,($J73*TiltakstyperKostnadskalkyle!H$11)/100,
IF($F73=TiltakstyperKostnadskalkyle!$B$12,($J73*TiltakstyperKostnadskalkyle!H$12)/100,
IF($F73=TiltakstyperKostnadskalkyle!$B$13,($J73*TiltakstyperKostnadskalkyle!H$13)/100,
IF($F73=TiltakstyperKostnadskalkyle!$B$14,($J73*TiltakstyperKostnadskalkyle!H$14)/100,
IF($F73=TiltakstyperKostnadskalkyle!$B$15,($J73*TiltakstyperKostnadskalkyle!H$15)/100,
"0")))))))))))</f>
        <v>16974</v>
      </c>
      <c r="P73" s="18">
        <f>IF($F73=TiltakstyperKostnadskalkyle!$B$5,($J73*TiltakstyperKostnadskalkyle!I$5)/100,
IF($F73=TiltakstyperKostnadskalkyle!$B$6,($J73*TiltakstyperKostnadskalkyle!I$6)/100,
IF($F73=TiltakstyperKostnadskalkyle!$B$7,($J73*TiltakstyperKostnadskalkyle!I$7)/100,
IF($F73=TiltakstyperKostnadskalkyle!$B$8,($J73*TiltakstyperKostnadskalkyle!I$8)/100,
IF($F73=TiltakstyperKostnadskalkyle!$B$9,($J73*TiltakstyperKostnadskalkyle!I$9)/100,
IF($F73=TiltakstyperKostnadskalkyle!$B$10,($J73*TiltakstyperKostnadskalkyle!I$10)/100,
IF($F73=TiltakstyperKostnadskalkyle!$B$11,($J73*TiltakstyperKostnadskalkyle!I$11)/100,
IF($F73=TiltakstyperKostnadskalkyle!$B$12,($J73*TiltakstyperKostnadskalkyle!I$12)/100,
IF($F73=TiltakstyperKostnadskalkyle!$B$13,($J73*TiltakstyperKostnadskalkyle!I$13)/100,
IF($F73=TiltakstyperKostnadskalkyle!$B$14,($J73*TiltakstyperKostnadskalkyle!I$14)/100,
IF($F73=TiltakstyperKostnadskalkyle!$B$15,($J73*TiltakstyperKostnadskalkyle!I$15)/100,
"0")))))))))))</f>
        <v>45264</v>
      </c>
      <c r="Q73" s="18">
        <f t="shared" si="4"/>
        <v>2829</v>
      </c>
      <c r="R73" s="18">
        <f>IF($F73=TiltakstyperKostnadskalkyle!$B$5,($J73*TiltakstyperKostnadskalkyle!K$5)/100,
IF($F73=TiltakstyperKostnadskalkyle!$B$6,($J73*TiltakstyperKostnadskalkyle!K$6)/100,
IF($F73=TiltakstyperKostnadskalkyle!$B$8,($J73*TiltakstyperKostnadskalkyle!K$8)/100,
IF($F73=TiltakstyperKostnadskalkyle!$B$9,($J73*TiltakstyperKostnadskalkyle!K$9)/100,
IF($F73=TiltakstyperKostnadskalkyle!$B$10,($J73*TiltakstyperKostnadskalkyle!K$10)/100,
IF($F73=TiltakstyperKostnadskalkyle!$B$11,($J73*TiltakstyperKostnadskalkyle!K$11)/100,
IF($F73=TiltakstyperKostnadskalkyle!$B$12,($J73*TiltakstyperKostnadskalkyle!K$12)/100,
IF($F73=TiltakstyperKostnadskalkyle!$B$13,($J73*TiltakstyperKostnadskalkyle!K$13)/100,
IF($F73=TiltakstyperKostnadskalkyle!$B$14,($J73*TiltakstyperKostnadskalkyle!K$14)/100,
"0")))))))))</f>
        <v>9901.5</v>
      </c>
      <c r="S73" s="18"/>
      <c r="T73" s="18">
        <f>IF($F73=TiltakstyperKostnadskalkyle!$B$5,($J73*TiltakstyperKostnadskalkyle!M$5)/100,
IF($F73=TiltakstyperKostnadskalkyle!$B$6,($J73*TiltakstyperKostnadskalkyle!M$6)/100,
IF($F73=TiltakstyperKostnadskalkyle!$B$7,($J73*TiltakstyperKostnadskalkyle!M$7)/100,
IF($F73=TiltakstyperKostnadskalkyle!$B$8,($J73*TiltakstyperKostnadskalkyle!M$8)/100,
IF($F73=TiltakstyperKostnadskalkyle!$B$9,($J73*TiltakstyperKostnadskalkyle!M$9)/100,
IF($F73=TiltakstyperKostnadskalkyle!$B$10,($J73*TiltakstyperKostnadskalkyle!M$10)/100,
IF($F73=TiltakstyperKostnadskalkyle!$B$11,($J73*TiltakstyperKostnadskalkyle!M$11)/100,
IF($F73=TiltakstyperKostnadskalkyle!$B$12,($J73*TiltakstyperKostnadskalkyle!M$12)/100,
IF($F73=TiltakstyperKostnadskalkyle!$B$13,($J73*TiltakstyperKostnadskalkyle!M$13)/100,
IF($F73=TiltakstyperKostnadskalkyle!$B$14,($J73*TiltakstyperKostnadskalkyle!M$14)/100,
IF($F73=TiltakstyperKostnadskalkyle!$B$15,($J73*TiltakstyperKostnadskalkyle!M$15)/100,
"0")))))))))))</f>
        <v>0</v>
      </c>
      <c r="U73" s="32"/>
      <c r="V73" s="32"/>
      <c r="W73" s="18">
        <f>IF($F73=TiltakstyperKostnadskalkyle!$B$5,($J73*TiltakstyperKostnadskalkyle!P$5)/100,
IF($F73=TiltakstyperKostnadskalkyle!$B$6,($J73*TiltakstyperKostnadskalkyle!P$6)/100,
IF($F73=TiltakstyperKostnadskalkyle!$B$7,($J73*TiltakstyperKostnadskalkyle!P$7)/100,
IF($F73=TiltakstyperKostnadskalkyle!$B$8,($J73*TiltakstyperKostnadskalkyle!P$8)/100,
IF($F73=TiltakstyperKostnadskalkyle!$B$9,($J73*TiltakstyperKostnadskalkyle!P$9)/100,
IF($F73=TiltakstyperKostnadskalkyle!$B$10,($J73*TiltakstyperKostnadskalkyle!P$10)/100,
IF($F73=TiltakstyperKostnadskalkyle!$B$11,($J73*TiltakstyperKostnadskalkyle!P$11)/100,
IF($F73=TiltakstyperKostnadskalkyle!$B$12,($J73*TiltakstyperKostnadskalkyle!P$12)/100,
IF($F73=TiltakstyperKostnadskalkyle!$B$13,($J73*TiltakstyperKostnadskalkyle!P$13)/100,
IF($F73=TiltakstyperKostnadskalkyle!$B$14,($J73*TiltakstyperKostnadskalkyle!P$14)/100,
IF($F73=TiltakstyperKostnadskalkyle!$B$15,($J73*TiltakstyperKostnadskalkyle!P$15)/100,
"0")))))))))))</f>
        <v>0</v>
      </c>
      <c r="Y73" s="151"/>
    </row>
    <row r="74" spans="2:25" ht="14.45" customHeight="1" x14ac:dyDescent="0.25">
      <c r="B74" s="20" t="s">
        <v>25</v>
      </c>
      <c r="C74" s="22" t="s">
        <v>68</v>
      </c>
      <c r="D74" s="22" t="s">
        <v>69</v>
      </c>
      <c r="E74" s="22" t="s">
        <v>74</v>
      </c>
      <c r="F74" s="39" t="s">
        <v>29</v>
      </c>
      <c r="G74" s="22">
        <v>2032</v>
      </c>
      <c r="H74" s="23">
        <v>1278</v>
      </c>
      <c r="I74" s="27" t="s">
        <v>30</v>
      </c>
      <c r="J74" s="18">
        <f>IF(F74=TiltakstyperKostnadskalkyle!$B$5,TiltakstyperKostnadskalkyle!$R$5*Handlingsplan!H74,
IF(F74=TiltakstyperKostnadskalkyle!$B$6,TiltakstyperKostnadskalkyle!$R$6*Handlingsplan!H74,
IF(F74=TiltakstyperKostnadskalkyle!$B$7,TiltakstyperKostnadskalkyle!$R$7*Handlingsplan!H74,
IF(F74=TiltakstyperKostnadskalkyle!$B$8,TiltakstyperKostnadskalkyle!$R$8*Handlingsplan!H74,
IF(F74=TiltakstyperKostnadskalkyle!$B$9,TiltakstyperKostnadskalkyle!$R$9*Handlingsplan!H74,
IF(F74=TiltakstyperKostnadskalkyle!$B$10,TiltakstyperKostnadskalkyle!$R$10*Handlingsplan!H74,
IF(F74=TiltakstyperKostnadskalkyle!$B$11,TiltakstyperKostnadskalkyle!$R$11*Handlingsplan!H74,
IF(F74=TiltakstyperKostnadskalkyle!$B$12,TiltakstyperKostnadskalkyle!$R$12*Handlingsplan!H74,
IF(F74=TiltakstyperKostnadskalkyle!$B$13,TiltakstyperKostnadskalkyle!$R$13*Handlingsplan!H74,
IF(F74=TiltakstyperKostnadskalkyle!$B$14,TiltakstyperKostnadskalkyle!$R$14*Handlingsplan!H74,
IF(F74=TiltakstyperKostnadskalkyle!$B$15,TiltakstyperKostnadskalkyle!$R$15*Handlingsplan!H74,
0)))))))))))</f>
        <v>383400</v>
      </c>
      <c r="K74" s="18">
        <f>IF($F74=TiltakstyperKostnadskalkyle!$B$5,($J74*TiltakstyperKostnadskalkyle!D$5)/100,
IF($F74=TiltakstyperKostnadskalkyle!$B$6,($J74*TiltakstyperKostnadskalkyle!D$6)/100,
IF($F74=TiltakstyperKostnadskalkyle!$B$7,($J74*TiltakstyperKostnadskalkyle!D$7)/100,
IF($F74=TiltakstyperKostnadskalkyle!$B$8,($J74*TiltakstyperKostnadskalkyle!D$8)/100,
IF($F74=TiltakstyperKostnadskalkyle!$B$9,($J74*TiltakstyperKostnadskalkyle!D$9)/100,
IF($F74=TiltakstyperKostnadskalkyle!$B$10,($J74*TiltakstyperKostnadskalkyle!D$10)/100,
IF($F74=TiltakstyperKostnadskalkyle!$B$11,($J74*TiltakstyperKostnadskalkyle!D$11)/100,
IF($F74=TiltakstyperKostnadskalkyle!$B$12,($J74*TiltakstyperKostnadskalkyle!D$12)/100,
IF($F74=TiltakstyperKostnadskalkyle!$B$13,($J74*TiltakstyperKostnadskalkyle!D$13)/100,
IF($F74=TiltakstyperKostnadskalkyle!$B$14,($J74*TiltakstyperKostnadskalkyle!D$14)/100,
IF($F74=TiltakstyperKostnadskalkyle!$B$15,($J74*TiltakstyperKostnadskalkyle!D$15)/100,
"0")))))))))))</f>
        <v>13419</v>
      </c>
      <c r="L74" s="18">
        <f>IF($F74=TiltakstyperKostnadskalkyle!$B$5,($J74*TiltakstyperKostnadskalkyle!E$5)/100,
IF($F74=TiltakstyperKostnadskalkyle!$B$6,($J74*TiltakstyperKostnadskalkyle!E$6)/100,
IF($F74=TiltakstyperKostnadskalkyle!$B$7,($J74*TiltakstyperKostnadskalkyle!E$7)/100,
IF($F74=TiltakstyperKostnadskalkyle!$B$8,($J74*TiltakstyperKostnadskalkyle!E$8)/100,
IF($F74=TiltakstyperKostnadskalkyle!$B$9,($J74*TiltakstyperKostnadskalkyle!E$9)/100,
IF($F74=TiltakstyperKostnadskalkyle!$B$10,($J74*TiltakstyperKostnadskalkyle!E$10)/100,
IF($F74=TiltakstyperKostnadskalkyle!$B$11,($J74*TiltakstyperKostnadskalkyle!E$11)/100,
IF($F74=TiltakstyperKostnadskalkyle!$B$12,($J74*TiltakstyperKostnadskalkyle!E$12)/100,
IF($F74=TiltakstyperKostnadskalkyle!$B$13,($J74*TiltakstyperKostnadskalkyle!E$13)/100,
IF($F74=TiltakstyperKostnadskalkyle!$B$14,($J74*TiltakstyperKostnadskalkyle!E$14)/100,
IF($F74=TiltakstyperKostnadskalkyle!$B$15,($J74*TiltakstyperKostnadskalkyle!E$15)/100,
"0")))))))))))</f>
        <v>23004</v>
      </c>
      <c r="M74" s="18">
        <f>IF($F74=TiltakstyperKostnadskalkyle!$B$5,($J74*TiltakstyperKostnadskalkyle!F$5)/100,
IF($F74=TiltakstyperKostnadskalkyle!$B$6,($J74*TiltakstyperKostnadskalkyle!F$6)/100,
IF($F74=TiltakstyperKostnadskalkyle!$B$7,($J74*TiltakstyperKostnadskalkyle!F$7)/100,
IF($F74=TiltakstyperKostnadskalkyle!$B$8,($J74*TiltakstyperKostnadskalkyle!F$8)/100,
IF($F74=TiltakstyperKostnadskalkyle!$B$9,($J74*TiltakstyperKostnadskalkyle!F$9)/100,
IF($F74=TiltakstyperKostnadskalkyle!$B$10,($J74*TiltakstyperKostnadskalkyle!F$10)/100,
IF($F74=TiltakstyperKostnadskalkyle!$B$11,($J74*TiltakstyperKostnadskalkyle!F$11)/100,
IF($F74=TiltakstyperKostnadskalkyle!$B$12,($J74*TiltakstyperKostnadskalkyle!F$12)/100,
IF($F74=TiltakstyperKostnadskalkyle!$B$13,($J74*TiltakstyperKostnadskalkyle!F$13)/100,
IF($F74=TiltakstyperKostnadskalkyle!$B$14,($J74*TiltakstyperKostnadskalkyle!F$14)/100,
IF($F74=TiltakstyperKostnadskalkyle!$B$15,($J74*TiltakstyperKostnadskalkyle!F$15)/100,
"0")))))))))))</f>
        <v>122688</v>
      </c>
      <c r="N74" s="18">
        <f>IF($F74=TiltakstyperKostnadskalkyle!$B$5,($J74*TiltakstyperKostnadskalkyle!G$5)/100,
IF($F74=TiltakstyperKostnadskalkyle!$B$6,($J74*TiltakstyperKostnadskalkyle!G$6)/100,
IF($F74=TiltakstyperKostnadskalkyle!$B$7,($J74*TiltakstyperKostnadskalkyle!G$7)/100,
IF($F74=TiltakstyperKostnadskalkyle!$B$8,($J74*TiltakstyperKostnadskalkyle!G$8)/100,
IF($F74=TiltakstyperKostnadskalkyle!$B$9,($J74*TiltakstyperKostnadskalkyle!G$9)/100,
IF($F74=TiltakstyperKostnadskalkyle!$B$10,($J74*TiltakstyperKostnadskalkyle!G$10)/100,
IF($F74=TiltakstyperKostnadskalkyle!$B$11,($J74*TiltakstyperKostnadskalkyle!G$11)/100,
IF($F74=TiltakstyperKostnadskalkyle!$B$12,($J74*TiltakstyperKostnadskalkyle!G$12)/100,
IF($F74=TiltakstyperKostnadskalkyle!$B$13,($J74*TiltakstyperKostnadskalkyle!G$13)/100,
IF($F74=TiltakstyperKostnadskalkyle!$B$14,($J74*TiltakstyperKostnadskalkyle!G$14)/100,
IF($F74=TiltakstyperKostnadskalkyle!$B$15,($J74*TiltakstyperKostnadskalkyle!G$15)/100,
"0")))))))))))</f>
        <v>126522</v>
      </c>
      <c r="O74" s="18">
        <f>IF($F74=TiltakstyperKostnadskalkyle!$B$5,($J74*TiltakstyperKostnadskalkyle!H$5)/100,
IF($F74=TiltakstyperKostnadskalkyle!$B$6,($J74*TiltakstyperKostnadskalkyle!H$6)/100,
IF($F74=TiltakstyperKostnadskalkyle!$B$7,($J74*TiltakstyperKostnadskalkyle!H$7)/100,
IF($F74=TiltakstyperKostnadskalkyle!$B$8,($J74*TiltakstyperKostnadskalkyle!H$8)/100,
IF($F74=TiltakstyperKostnadskalkyle!$B$9,($J74*TiltakstyperKostnadskalkyle!H$9)/100,
IF($F74=TiltakstyperKostnadskalkyle!$B$10,($J74*TiltakstyperKostnadskalkyle!H$10)/100,
IF($F74=TiltakstyperKostnadskalkyle!$B$11,($J74*TiltakstyperKostnadskalkyle!H$11)/100,
IF($F74=TiltakstyperKostnadskalkyle!$B$12,($J74*TiltakstyperKostnadskalkyle!H$12)/100,
IF($F74=TiltakstyperKostnadskalkyle!$B$13,($J74*TiltakstyperKostnadskalkyle!H$13)/100,
IF($F74=TiltakstyperKostnadskalkyle!$B$14,($J74*TiltakstyperKostnadskalkyle!H$14)/100,
IF($F74=TiltakstyperKostnadskalkyle!$B$15,($J74*TiltakstyperKostnadskalkyle!H$15)/100,
"0")))))))))))</f>
        <v>23004</v>
      </c>
      <c r="P74" s="18">
        <f>IF($F74=TiltakstyperKostnadskalkyle!$B$5,($J74*TiltakstyperKostnadskalkyle!I$5)/100,
IF($F74=TiltakstyperKostnadskalkyle!$B$6,($J74*TiltakstyperKostnadskalkyle!I$6)/100,
IF($F74=TiltakstyperKostnadskalkyle!$B$7,($J74*TiltakstyperKostnadskalkyle!I$7)/100,
IF($F74=TiltakstyperKostnadskalkyle!$B$8,($J74*TiltakstyperKostnadskalkyle!I$8)/100,
IF($F74=TiltakstyperKostnadskalkyle!$B$9,($J74*TiltakstyperKostnadskalkyle!I$9)/100,
IF($F74=TiltakstyperKostnadskalkyle!$B$10,($J74*TiltakstyperKostnadskalkyle!I$10)/100,
IF($F74=TiltakstyperKostnadskalkyle!$B$11,($J74*TiltakstyperKostnadskalkyle!I$11)/100,
IF($F74=TiltakstyperKostnadskalkyle!$B$12,($J74*TiltakstyperKostnadskalkyle!I$12)/100,
IF($F74=TiltakstyperKostnadskalkyle!$B$13,($J74*TiltakstyperKostnadskalkyle!I$13)/100,
IF($F74=TiltakstyperKostnadskalkyle!$B$14,($J74*TiltakstyperKostnadskalkyle!I$14)/100,
IF($F74=TiltakstyperKostnadskalkyle!$B$15,($J74*TiltakstyperKostnadskalkyle!I$15)/100,
"0")))))))))))</f>
        <v>61344</v>
      </c>
      <c r="Q74" s="18">
        <f t="shared" si="4"/>
        <v>3834</v>
      </c>
      <c r="R74" s="18">
        <f>IF($F74=TiltakstyperKostnadskalkyle!$B$5,($J74*TiltakstyperKostnadskalkyle!K$5)/100,
IF($F74=TiltakstyperKostnadskalkyle!$B$6,($J74*TiltakstyperKostnadskalkyle!K$6)/100,
IF($F74=TiltakstyperKostnadskalkyle!$B$8,($J74*TiltakstyperKostnadskalkyle!K$8)/100,
IF($F74=TiltakstyperKostnadskalkyle!$B$9,($J74*TiltakstyperKostnadskalkyle!K$9)/100,
IF($F74=TiltakstyperKostnadskalkyle!$B$10,($J74*TiltakstyperKostnadskalkyle!K$10)/100,
IF($F74=TiltakstyperKostnadskalkyle!$B$11,($J74*TiltakstyperKostnadskalkyle!K$11)/100,
IF($F74=TiltakstyperKostnadskalkyle!$B$12,($J74*TiltakstyperKostnadskalkyle!K$12)/100,
IF($F74=TiltakstyperKostnadskalkyle!$B$13,($J74*TiltakstyperKostnadskalkyle!K$13)/100,
IF($F74=TiltakstyperKostnadskalkyle!$B$14,($J74*TiltakstyperKostnadskalkyle!K$14)/100,
"0")))))))))</f>
        <v>13419</v>
      </c>
      <c r="S74" s="18"/>
      <c r="T74" s="18">
        <f>IF($F74=TiltakstyperKostnadskalkyle!$B$5,($J74*TiltakstyperKostnadskalkyle!M$5)/100,
IF($F74=TiltakstyperKostnadskalkyle!$B$6,($J74*TiltakstyperKostnadskalkyle!M$6)/100,
IF($F74=TiltakstyperKostnadskalkyle!$B$7,($J74*TiltakstyperKostnadskalkyle!M$7)/100,
IF($F74=TiltakstyperKostnadskalkyle!$B$8,($J74*TiltakstyperKostnadskalkyle!M$8)/100,
IF($F74=TiltakstyperKostnadskalkyle!$B$9,($J74*TiltakstyperKostnadskalkyle!M$9)/100,
IF($F74=TiltakstyperKostnadskalkyle!$B$10,($J74*TiltakstyperKostnadskalkyle!M$10)/100,
IF($F74=TiltakstyperKostnadskalkyle!$B$11,($J74*TiltakstyperKostnadskalkyle!M$11)/100,
IF($F74=TiltakstyperKostnadskalkyle!$B$12,($J74*TiltakstyperKostnadskalkyle!M$12)/100,
IF($F74=TiltakstyperKostnadskalkyle!$B$13,($J74*TiltakstyperKostnadskalkyle!M$13)/100,
IF($F74=TiltakstyperKostnadskalkyle!$B$14,($J74*TiltakstyperKostnadskalkyle!M$14)/100,
IF($F74=TiltakstyperKostnadskalkyle!$B$15,($J74*TiltakstyperKostnadskalkyle!M$15)/100,
"0")))))))))))</f>
        <v>0</v>
      </c>
      <c r="U74" s="32"/>
      <c r="V74" s="32"/>
      <c r="W74" s="18">
        <f>IF($F74=TiltakstyperKostnadskalkyle!$B$5,($J74*TiltakstyperKostnadskalkyle!P$5)/100,
IF($F74=TiltakstyperKostnadskalkyle!$B$6,($J74*TiltakstyperKostnadskalkyle!P$6)/100,
IF($F74=TiltakstyperKostnadskalkyle!$B$7,($J74*TiltakstyperKostnadskalkyle!P$7)/100,
IF($F74=TiltakstyperKostnadskalkyle!$B$8,($J74*TiltakstyperKostnadskalkyle!P$8)/100,
IF($F74=TiltakstyperKostnadskalkyle!$B$9,($J74*TiltakstyperKostnadskalkyle!P$9)/100,
IF($F74=TiltakstyperKostnadskalkyle!$B$10,($J74*TiltakstyperKostnadskalkyle!P$10)/100,
IF($F74=TiltakstyperKostnadskalkyle!$B$11,($J74*TiltakstyperKostnadskalkyle!P$11)/100,
IF($F74=TiltakstyperKostnadskalkyle!$B$12,($J74*TiltakstyperKostnadskalkyle!P$12)/100,
IF($F74=TiltakstyperKostnadskalkyle!$B$13,($J74*TiltakstyperKostnadskalkyle!P$13)/100,
IF($F74=TiltakstyperKostnadskalkyle!$B$14,($J74*TiltakstyperKostnadskalkyle!P$14)/100,
IF($F74=TiltakstyperKostnadskalkyle!$B$15,($J74*TiltakstyperKostnadskalkyle!P$15)/100,
"0")))))))))))</f>
        <v>0</v>
      </c>
      <c r="Y74" s="151"/>
    </row>
    <row r="75" spans="2:25" ht="14.45" customHeight="1" x14ac:dyDescent="0.25">
      <c r="B75" s="20" t="s">
        <v>25</v>
      </c>
      <c r="C75" s="22" t="s">
        <v>68</v>
      </c>
      <c r="D75" s="22" t="s">
        <v>69</v>
      </c>
      <c r="E75" s="22" t="s">
        <v>75</v>
      </c>
      <c r="F75" s="39" t="s">
        <v>29</v>
      </c>
      <c r="G75" s="22">
        <v>2032</v>
      </c>
      <c r="H75" s="23">
        <v>1040</v>
      </c>
      <c r="I75" s="27" t="s">
        <v>30</v>
      </c>
      <c r="J75" s="18">
        <f>IF(F75=TiltakstyperKostnadskalkyle!$B$5,TiltakstyperKostnadskalkyle!$R$5*Handlingsplan!H75,
IF(F75=TiltakstyperKostnadskalkyle!$B$6,TiltakstyperKostnadskalkyle!$R$6*Handlingsplan!H75,
IF(F75=TiltakstyperKostnadskalkyle!$B$7,TiltakstyperKostnadskalkyle!$R$7*Handlingsplan!H75,
IF(F75=TiltakstyperKostnadskalkyle!$B$8,TiltakstyperKostnadskalkyle!$R$8*Handlingsplan!H75,
IF(F75=TiltakstyperKostnadskalkyle!$B$9,TiltakstyperKostnadskalkyle!$R$9*Handlingsplan!H75,
IF(F75=TiltakstyperKostnadskalkyle!$B$10,TiltakstyperKostnadskalkyle!$R$10*Handlingsplan!H75,
IF(F75=TiltakstyperKostnadskalkyle!$B$11,TiltakstyperKostnadskalkyle!$R$11*Handlingsplan!H75,
IF(F75=TiltakstyperKostnadskalkyle!$B$12,TiltakstyperKostnadskalkyle!$R$12*Handlingsplan!H75,
IF(F75=TiltakstyperKostnadskalkyle!$B$13,TiltakstyperKostnadskalkyle!$R$13*Handlingsplan!H75,
IF(F75=TiltakstyperKostnadskalkyle!$B$14,TiltakstyperKostnadskalkyle!$R$14*Handlingsplan!H75,
IF(F75=TiltakstyperKostnadskalkyle!$B$15,TiltakstyperKostnadskalkyle!$R$15*Handlingsplan!H75,
0)))))))))))</f>
        <v>312000</v>
      </c>
      <c r="K75" s="18">
        <f>IF($F75=TiltakstyperKostnadskalkyle!$B$5,($J75*TiltakstyperKostnadskalkyle!D$5)/100,
IF($F75=TiltakstyperKostnadskalkyle!$B$6,($J75*TiltakstyperKostnadskalkyle!D$6)/100,
IF($F75=TiltakstyperKostnadskalkyle!$B$7,($J75*TiltakstyperKostnadskalkyle!D$7)/100,
IF($F75=TiltakstyperKostnadskalkyle!$B$8,($J75*TiltakstyperKostnadskalkyle!D$8)/100,
IF($F75=TiltakstyperKostnadskalkyle!$B$9,($J75*TiltakstyperKostnadskalkyle!D$9)/100,
IF($F75=TiltakstyperKostnadskalkyle!$B$10,($J75*TiltakstyperKostnadskalkyle!D$10)/100,
IF($F75=TiltakstyperKostnadskalkyle!$B$11,($J75*TiltakstyperKostnadskalkyle!D$11)/100,
IF($F75=TiltakstyperKostnadskalkyle!$B$12,($J75*TiltakstyperKostnadskalkyle!D$12)/100,
IF($F75=TiltakstyperKostnadskalkyle!$B$13,($J75*TiltakstyperKostnadskalkyle!D$13)/100,
IF($F75=TiltakstyperKostnadskalkyle!$B$14,($J75*TiltakstyperKostnadskalkyle!D$14)/100,
IF($F75=TiltakstyperKostnadskalkyle!$B$15,($J75*TiltakstyperKostnadskalkyle!D$15)/100,
"0")))))))))))</f>
        <v>10920</v>
      </c>
      <c r="L75" s="18">
        <f>IF($F75=TiltakstyperKostnadskalkyle!$B$5,($J75*TiltakstyperKostnadskalkyle!E$5)/100,
IF($F75=TiltakstyperKostnadskalkyle!$B$6,($J75*TiltakstyperKostnadskalkyle!E$6)/100,
IF($F75=TiltakstyperKostnadskalkyle!$B$7,($J75*TiltakstyperKostnadskalkyle!E$7)/100,
IF($F75=TiltakstyperKostnadskalkyle!$B$8,($J75*TiltakstyperKostnadskalkyle!E$8)/100,
IF($F75=TiltakstyperKostnadskalkyle!$B$9,($J75*TiltakstyperKostnadskalkyle!E$9)/100,
IF($F75=TiltakstyperKostnadskalkyle!$B$10,($J75*TiltakstyperKostnadskalkyle!E$10)/100,
IF($F75=TiltakstyperKostnadskalkyle!$B$11,($J75*TiltakstyperKostnadskalkyle!E$11)/100,
IF($F75=TiltakstyperKostnadskalkyle!$B$12,($J75*TiltakstyperKostnadskalkyle!E$12)/100,
IF($F75=TiltakstyperKostnadskalkyle!$B$13,($J75*TiltakstyperKostnadskalkyle!E$13)/100,
IF($F75=TiltakstyperKostnadskalkyle!$B$14,($J75*TiltakstyperKostnadskalkyle!E$14)/100,
IF($F75=TiltakstyperKostnadskalkyle!$B$15,($J75*TiltakstyperKostnadskalkyle!E$15)/100,
"0")))))))))))</f>
        <v>18720</v>
      </c>
      <c r="M75" s="18">
        <f>IF($F75=TiltakstyperKostnadskalkyle!$B$5,($J75*TiltakstyperKostnadskalkyle!F$5)/100,
IF($F75=TiltakstyperKostnadskalkyle!$B$6,($J75*TiltakstyperKostnadskalkyle!F$6)/100,
IF($F75=TiltakstyperKostnadskalkyle!$B$7,($J75*TiltakstyperKostnadskalkyle!F$7)/100,
IF($F75=TiltakstyperKostnadskalkyle!$B$8,($J75*TiltakstyperKostnadskalkyle!F$8)/100,
IF($F75=TiltakstyperKostnadskalkyle!$B$9,($J75*TiltakstyperKostnadskalkyle!F$9)/100,
IF($F75=TiltakstyperKostnadskalkyle!$B$10,($J75*TiltakstyperKostnadskalkyle!F$10)/100,
IF($F75=TiltakstyperKostnadskalkyle!$B$11,($J75*TiltakstyperKostnadskalkyle!F$11)/100,
IF($F75=TiltakstyperKostnadskalkyle!$B$12,($J75*TiltakstyperKostnadskalkyle!F$12)/100,
IF($F75=TiltakstyperKostnadskalkyle!$B$13,($J75*TiltakstyperKostnadskalkyle!F$13)/100,
IF($F75=TiltakstyperKostnadskalkyle!$B$14,($J75*TiltakstyperKostnadskalkyle!F$14)/100,
IF($F75=TiltakstyperKostnadskalkyle!$B$15,($J75*TiltakstyperKostnadskalkyle!F$15)/100,
"0")))))))))))</f>
        <v>99840</v>
      </c>
      <c r="N75" s="18">
        <f>IF($F75=TiltakstyperKostnadskalkyle!$B$5,($J75*TiltakstyperKostnadskalkyle!G$5)/100,
IF($F75=TiltakstyperKostnadskalkyle!$B$6,($J75*TiltakstyperKostnadskalkyle!G$6)/100,
IF($F75=TiltakstyperKostnadskalkyle!$B$7,($J75*TiltakstyperKostnadskalkyle!G$7)/100,
IF($F75=TiltakstyperKostnadskalkyle!$B$8,($J75*TiltakstyperKostnadskalkyle!G$8)/100,
IF($F75=TiltakstyperKostnadskalkyle!$B$9,($J75*TiltakstyperKostnadskalkyle!G$9)/100,
IF($F75=TiltakstyperKostnadskalkyle!$B$10,($J75*TiltakstyperKostnadskalkyle!G$10)/100,
IF($F75=TiltakstyperKostnadskalkyle!$B$11,($J75*TiltakstyperKostnadskalkyle!G$11)/100,
IF($F75=TiltakstyperKostnadskalkyle!$B$12,($J75*TiltakstyperKostnadskalkyle!G$12)/100,
IF($F75=TiltakstyperKostnadskalkyle!$B$13,($J75*TiltakstyperKostnadskalkyle!G$13)/100,
IF($F75=TiltakstyperKostnadskalkyle!$B$14,($J75*TiltakstyperKostnadskalkyle!G$14)/100,
IF($F75=TiltakstyperKostnadskalkyle!$B$15,($J75*TiltakstyperKostnadskalkyle!G$15)/100,
"0")))))))))))</f>
        <v>102960</v>
      </c>
      <c r="O75" s="18">
        <f>IF($F75=TiltakstyperKostnadskalkyle!$B$5,($J75*TiltakstyperKostnadskalkyle!H$5)/100,
IF($F75=TiltakstyperKostnadskalkyle!$B$6,($J75*TiltakstyperKostnadskalkyle!H$6)/100,
IF($F75=TiltakstyperKostnadskalkyle!$B$7,($J75*TiltakstyperKostnadskalkyle!H$7)/100,
IF($F75=TiltakstyperKostnadskalkyle!$B$8,($J75*TiltakstyperKostnadskalkyle!H$8)/100,
IF($F75=TiltakstyperKostnadskalkyle!$B$9,($J75*TiltakstyperKostnadskalkyle!H$9)/100,
IF($F75=TiltakstyperKostnadskalkyle!$B$10,($J75*TiltakstyperKostnadskalkyle!H$10)/100,
IF($F75=TiltakstyperKostnadskalkyle!$B$11,($J75*TiltakstyperKostnadskalkyle!H$11)/100,
IF($F75=TiltakstyperKostnadskalkyle!$B$12,($J75*TiltakstyperKostnadskalkyle!H$12)/100,
IF($F75=TiltakstyperKostnadskalkyle!$B$13,($J75*TiltakstyperKostnadskalkyle!H$13)/100,
IF($F75=TiltakstyperKostnadskalkyle!$B$14,($J75*TiltakstyperKostnadskalkyle!H$14)/100,
IF($F75=TiltakstyperKostnadskalkyle!$B$15,($J75*TiltakstyperKostnadskalkyle!H$15)/100,
"0")))))))))))</f>
        <v>18720</v>
      </c>
      <c r="P75" s="18">
        <f>IF($F75=TiltakstyperKostnadskalkyle!$B$5,($J75*TiltakstyperKostnadskalkyle!I$5)/100,
IF($F75=TiltakstyperKostnadskalkyle!$B$6,($J75*TiltakstyperKostnadskalkyle!I$6)/100,
IF($F75=TiltakstyperKostnadskalkyle!$B$7,($J75*TiltakstyperKostnadskalkyle!I$7)/100,
IF($F75=TiltakstyperKostnadskalkyle!$B$8,($J75*TiltakstyperKostnadskalkyle!I$8)/100,
IF($F75=TiltakstyperKostnadskalkyle!$B$9,($J75*TiltakstyperKostnadskalkyle!I$9)/100,
IF($F75=TiltakstyperKostnadskalkyle!$B$10,($J75*TiltakstyperKostnadskalkyle!I$10)/100,
IF($F75=TiltakstyperKostnadskalkyle!$B$11,($J75*TiltakstyperKostnadskalkyle!I$11)/100,
IF($F75=TiltakstyperKostnadskalkyle!$B$12,($J75*TiltakstyperKostnadskalkyle!I$12)/100,
IF($F75=TiltakstyperKostnadskalkyle!$B$13,($J75*TiltakstyperKostnadskalkyle!I$13)/100,
IF($F75=TiltakstyperKostnadskalkyle!$B$14,($J75*TiltakstyperKostnadskalkyle!I$14)/100,
IF($F75=TiltakstyperKostnadskalkyle!$B$15,($J75*TiltakstyperKostnadskalkyle!I$15)/100,
"0")))))))))))</f>
        <v>49920</v>
      </c>
      <c r="Q75" s="18">
        <f t="shared" si="4"/>
        <v>3120</v>
      </c>
      <c r="R75" s="18">
        <f>IF($F75=TiltakstyperKostnadskalkyle!$B$5,($J75*TiltakstyperKostnadskalkyle!K$5)/100,
IF($F75=TiltakstyperKostnadskalkyle!$B$6,($J75*TiltakstyperKostnadskalkyle!K$6)/100,
IF($F75=TiltakstyperKostnadskalkyle!$B$8,($J75*TiltakstyperKostnadskalkyle!K$8)/100,
IF($F75=TiltakstyperKostnadskalkyle!$B$9,($J75*TiltakstyperKostnadskalkyle!K$9)/100,
IF($F75=TiltakstyperKostnadskalkyle!$B$10,($J75*TiltakstyperKostnadskalkyle!K$10)/100,
IF($F75=TiltakstyperKostnadskalkyle!$B$11,($J75*TiltakstyperKostnadskalkyle!K$11)/100,
IF($F75=TiltakstyperKostnadskalkyle!$B$12,($J75*TiltakstyperKostnadskalkyle!K$12)/100,
IF($F75=TiltakstyperKostnadskalkyle!$B$13,($J75*TiltakstyperKostnadskalkyle!K$13)/100,
IF($F75=TiltakstyperKostnadskalkyle!$B$14,($J75*TiltakstyperKostnadskalkyle!K$14)/100,
"0")))))))))</f>
        <v>10920</v>
      </c>
      <c r="S75" s="18"/>
      <c r="T75" s="18">
        <f>IF($F75=TiltakstyperKostnadskalkyle!$B$5,($J75*TiltakstyperKostnadskalkyle!M$5)/100,
IF($F75=TiltakstyperKostnadskalkyle!$B$6,($J75*TiltakstyperKostnadskalkyle!M$6)/100,
IF($F75=TiltakstyperKostnadskalkyle!$B$7,($J75*TiltakstyperKostnadskalkyle!M$7)/100,
IF($F75=TiltakstyperKostnadskalkyle!$B$8,($J75*TiltakstyperKostnadskalkyle!M$8)/100,
IF($F75=TiltakstyperKostnadskalkyle!$B$9,($J75*TiltakstyperKostnadskalkyle!M$9)/100,
IF($F75=TiltakstyperKostnadskalkyle!$B$10,($J75*TiltakstyperKostnadskalkyle!M$10)/100,
IF($F75=TiltakstyperKostnadskalkyle!$B$11,($J75*TiltakstyperKostnadskalkyle!M$11)/100,
IF($F75=TiltakstyperKostnadskalkyle!$B$12,($J75*TiltakstyperKostnadskalkyle!M$12)/100,
IF($F75=TiltakstyperKostnadskalkyle!$B$13,($J75*TiltakstyperKostnadskalkyle!M$13)/100,
IF($F75=TiltakstyperKostnadskalkyle!$B$14,($J75*TiltakstyperKostnadskalkyle!M$14)/100,
IF($F75=TiltakstyperKostnadskalkyle!$B$15,($J75*TiltakstyperKostnadskalkyle!M$15)/100,
"0")))))))))))</f>
        <v>0</v>
      </c>
      <c r="U75" s="32"/>
      <c r="V75" s="32"/>
      <c r="W75" s="18">
        <f>IF($F75=TiltakstyperKostnadskalkyle!$B$5,($J75*TiltakstyperKostnadskalkyle!P$5)/100,
IF($F75=TiltakstyperKostnadskalkyle!$B$6,($J75*TiltakstyperKostnadskalkyle!P$6)/100,
IF($F75=TiltakstyperKostnadskalkyle!$B$7,($J75*TiltakstyperKostnadskalkyle!P$7)/100,
IF($F75=TiltakstyperKostnadskalkyle!$B$8,($J75*TiltakstyperKostnadskalkyle!P$8)/100,
IF($F75=TiltakstyperKostnadskalkyle!$B$9,($J75*TiltakstyperKostnadskalkyle!P$9)/100,
IF($F75=TiltakstyperKostnadskalkyle!$B$10,($J75*TiltakstyperKostnadskalkyle!P$10)/100,
IF($F75=TiltakstyperKostnadskalkyle!$B$11,($J75*TiltakstyperKostnadskalkyle!P$11)/100,
IF($F75=TiltakstyperKostnadskalkyle!$B$12,($J75*TiltakstyperKostnadskalkyle!P$12)/100,
IF($F75=TiltakstyperKostnadskalkyle!$B$13,($J75*TiltakstyperKostnadskalkyle!P$13)/100,
IF($F75=TiltakstyperKostnadskalkyle!$B$14,($J75*TiltakstyperKostnadskalkyle!P$14)/100,
IF($F75=TiltakstyperKostnadskalkyle!$B$15,($J75*TiltakstyperKostnadskalkyle!P$15)/100,
"0")))))))))))</f>
        <v>0</v>
      </c>
      <c r="Y75" s="151"/>
    </row>
    <row r="76" spans="2:25" ht="14.45" customHeight="1" x14ac:dyDescent="0.25">
      <c r="B76" s="20" t="s">
        <v>25</v>
      </c>
      <c r="C76" s="22" t="s">
        <v>68</v>
      </c>
      <c r="D76" s="22" t="s">
        <v>76</v>
      </c>
      <c r="E76" s="22" t="s">
        <v>70</v>
      </c>
      <c r="F76" s="39" t="s">
        <v>37</v>
      </c>
      <c r="G76" s="22">
        <v>2032</v>
      </c>
      <c r="H76" s="23">
        <v>273</v>
      </c>
      <c r="I76" s="27" t="s">
        <v>30</v>
      </c>
      <c r="J76" s="18">
        <f>IF(F76=TiltakstyperKostnadskalkyle!$B$5,TiltakstyperKostnadskalkyle!$R$5*Handlingsplan!H76,
IF(F76=TiltakstyperKostnadskalkyle!$B$6,TiltakstyperKostnadskalkyle!$R$6*Handlingsplan!H76,
IF(F76=TiltakstyperKostnadskalkyle!$B$7,TiltakstyperKostnadskalkyle!$R$7*Handlingsplan!H76,
IF(F76=TiltakstyperKostnadskalkyle!$B$8,TiltakstyperKostnadskalkyle!$R$8*Handlingsplan!H76,
IF(F76=TiltakstyperKostnadskalkyle!$B$9,TiltakstyperKostnadskalkyle!$R$9*Handlingsplan!H76,
IF(F76=TiltakstyperKostnadskalkyle!$B$10,TiltakstyperKostnadskalkyle!$R$10*Handlingsplan!H76,
IF(F76=TiltakstyperKostnadskalkyle!$B$11,TiltakstyperKostnadskalkyle!$R$11*Handlingsplan!H76,
IF(F76=TiltakstyperKostnadskalkyle!$B$12,TiltakstyperKostnadskalkyle!$R$12*Handlingsplan!H76,
IF(F76=TiltakstyperKostnadskalkyle!$B$13,TiltakstyperKostnadskalkyle!$R$13*Handlingsplan!H76,
IF(F76=TiltakstyperKostnadskalkyle!$B$14,TiltakstyperKostnadskalkyle!$R$14*Handlingsplan!H76,
IF(F76=TiltakstyperKostnadskalkyle!$B$15,TiltakstyperKostnadskalkyle!$R$15*Handlingsplan!H76,
0)))))))))))</f>
        <v>303030</v>
      </c>
      <c r="K76" s="18">
        <f>IF($F76=TiltakstyperKostnadskalkyle!$B$5,($J76*TiltakstyperKostnadskalkyle!D$5)/100,
IF($F76=TiltakstyperKostnadskalkyle!$B$6,($J76*TiltakstyperKostnadskalkyle!D$6)/100,
IF($F76=TiltakstyperKostnadskalkyle!$B$7,($J76*TiltakstyperKostnadskalkyle!D$7)/100,
IF($F76=TiltakstyperKostnadskalkyle!$B$8,($J76*TiltakstyperKostnadskalkyle!D$8)/100,
IF($F76=TiltakstyperKostnadskalkyle!$B$9,($J76*TiltakstyperKostnadskalkyle!D$9)/100,
IF($F76=TiltakstyperKostnadskalkyle!$B$10,($J76*TiltakstyperKostnadskalkyle!D$10)/100,
IF($F76=TiltakstyperKostnadskalkyle!$B$11,($J76*TiltakstyperKostnadskalkyle!D$11)/100,
IF($F76=TiltakstyperKostnadskalkyle!$B$12,($J76*TiltakstyperKostnadskalkyle!D$12)/100,
IF($F76=TiltakstyperKostnadskalkyle!$B$13,($J76*TiltakstyperKostnadskalkyle!D$13)/100,
IF($F76=TiltakstyperKostnadskalkyle!$B$14,($J76*TiltakstyperKostnadskalkyle!D$14)/100,
IF($F76=TiltakstyperKostnadskalkyle!$B$15,($J76*TiltakstyperKostnadskalkyle!D$15)/100,
"0")))))))))))</f>
        <v>4545.45</v>
      </c>
      <c r="L76" s="18">
        <f>IF($F76=TiltakstyperKostnadskalkyle!$B$5,($J76*TiltakstyperKostnadskalkyle!E$5)/100,
IF($F76=TiltakstyperKostnadskalkyle!$B$6,($J76*TiltakstyperKostnadskalkyle!E$6)/100,
IF($F76=TiltakstyperKostnadskalkyle!$B$7,($J76*TiltakstyperKostnadskalkyle!E$7)/100,
IF($F76=TiltakstyperKostnadskalkyle!$B$8,($J76*TiltakstyperKostnadskalkyle!E$8)/100,
IF($F76=TiltakstyperKostnadskalkyle!$B$9,($J76*TiltakstyperKostnadskalkyle!E$9)/100,
IF($F76=TiltakstyperKostnadskalkyle!$B$10,($J76*TiltakstyperKostnadskalkyle!E$10)/100,
IF($F76=TiltakstyperKostnadskalkyle!$B$11,($J76*TiltakstyperKostnadskalkyle!E$11)/100,
IF($F76=TiltakstyperKostnadskalkyle!$B$12,($J76*TiltakstyperKostnadskalkyle!E$12)/100,
IF($F76=TiltakstyperKostnadskalkyle!$B$13,($J76*TiltakstyperKostnadskalkyle!E$13)/100,
IF($F76=TiltakstyperKostnadskalkyle!$B$14,($J76*TiltakstyperKostnadskalkyle!E$14)/100,
IF($F76=TiltakstyperKostnadskalkyle!$B$15,($J76*TiltakstyperKostnadskalkyle!E$15)/100,
"0")))))))))))</f>
        <v>9090.9</v>
      </c>
      <c r="M76" s="18">
        <f>IF($F76=TiltakstyperKostnadskalkyle!$B$5,($J76*TiltakstyperKostnadskalkyle!F$5)/100,
IF($F76=TiltakstyperKostnadskalkyle!$B$6,($J76*TiltakstyperKostnadskalkyle!F$6)/100,
IF($F76=TiltakstyperKostnadskalkyle!$B$7,($J76*TiltakstyperKostnadskalkyle!F$7)/100,
IF($F76=TiltakstyperKostnadskalkyle!$B$8,($J76*TiltakstyperKostnadskalkyle!F$8)/100,
IF($F76=TiltakstyperKostnadskalkyle!$B$9,($J76*TiltakstyperKostnadskalkyle!F$9)/100,
IF($F76=TiltakstyperKostnadskalkyle!$B$10,($J76*TiltakstyperKostnadskalkyle!F$10)/100,
IF($F76=TiltakstyperKostnadskalkyle!$B$11,($J76*TiltakstyperKostnadskalkyle!F$11)/100,
IF($F76=TiltakstyperKostnadskalkyle!$B$12,($J76*TiltakstyperKostnadskalkyle!F$12)/100,
IF($F76=TiltakstyperKostnadskalkyle!$B$13,($J76*TiltakstyperKostnadskalkyle!F$13)/100,
IF($F76=TiltakstyperKostnadskalkyle!$B$14,($J76*TiltakstyperKostnadskalkyle!F$14)/100,
IF($F76=TiltakstyperKostnadskalkyle!$B$15,($J76*TiltakstyperKostnadskalkyle!F$15)/100,
"0")))))))))))</f>
        <v>60606</v>
      </c>
      <c r="N76" s="18">
        <f>IF($F76=TiltakstyperKostnadskalkyle!$B$5,($J76*TiltakstyperKostnadskalkyle!G$5)/100,
IF($F76=TiltakstyperKostnadskalkyle!$B$6,($J76*TiltakstyperKostnadskalkyle!G$6)/100,
IF($F76=TiltakstyperKostnadskalkyle!$B$7,($J76*TiltakstyperKostnadskalkyle!G$7)/100,
IF($F76=TiltakstyperKostnadskalkyle!$B$8,($J76*TiltakstyperKostnadskalkyle!G$8)/100,
IF($F76=TiltakstyperKostnadskalkyle!$B$9,($J76*TiltakstyperKostnadskalkyle!G$9)/100,
IF($F76=TiltakstyperKostnadskalkyle!$B$10,($J76*TiltakstyperKostnadskalkyle!G$10)/100,
IF($F76=TiltakstyperKostnadskalkyle!$B$11,($J76*TiltakstyperKostnadskalkyle!G$11)/100,
IF($F76=TiltakstyperKostnadskalkyle!$B$12,($J76*TiltakstyperKostnadskalkyle!G$12)/100,
IF($F76=TiltakstyperKostnadskalkyle!$B$13,($J76*TiltakstyperKostnadskalkyle!G$13)/100,
IF($F76=TiltakstyperKostnadskalkyle!$B$14,($J76*TiltakstyperKostnadskalkyle!G$14)/100,
IF($F76=TiltakstyperKostnadskalkyle!$B$15,($J76*TiltakstyperKostnadskalkyle!G$15)/100,
"0")))))))))))</f>
        <v>33333.300000000003</v>
      </c>
      <c r="O76" s="18">
        <f>IF($F76=TiltakstyperKostnadskalkyle!$B$5,($J76*TiltakstyperKostnadskalkyle!H$5)/100,
IF($F76=TiltakstyperKostnadskalkyle!$B$6,($J76*TiltakstyperKostnadskalkyle!H$6)/100,
IF($F76=TiltakstyperKostnadskalkyle!$B$7,($J76*TiltakstyperKostnadskalkyle!H$7)/100,
IF($F76=TiltakstyperKostnadskalkyle!$B$8,($J76*TiltakstyperKostnadskalkyle!H$8)/100,
IF($F76=TiltakstyperKostnadskalkyle!$B$9,($J76*TiltakstyperKostnadskalkyle!H$9)/100,
IF($F76=TiltakstyperKostnadskalkyle!$B$10,($J76*TiltakstyperKostnadskalkyle!H$10)/100,
IF($F76=TiltakstyperKostnadskalkyle!$B$11,($J76*TiltakstyperKostnadskalkyle!H$11)/100,
IF($F76=TiltakstyperKostnadskalkyle!$B$12,($J76*TiltakstyperKostnadskalkyle!H$12)/100,
IF($F76=TiltakstyperKostnadskalkyle!$B$13,($J76*TiltakstyperKostnadskalkyle!H$13)/100,
IF($F76=TiltakstyperKostnadskalkyle!$B$14,($J76*TiltakstyperKostnadskalkyle!H$14)/100,
IF($F76=TiltakstyperKostnadskalkyle!$B$15,($J76*TiltakstyperKostnadskalkyle!H$15)/100,
"0")))))))))))</f>
        <v>9090.9</v>
      </c>
      <c r="P76" s="18">
        <f>IF($F76=TiltakstyperKostnadskalkyle!$B$5,($J76*TiltakstyperKostnadskalkyle!I$5)/100,
IF($F76=TiltakstyperKostnadskalkyle!$B$6,($J76*TiltakstyperKostnadskalkyle!I$6)/100,
IF($F76=TiltakstyperKostnadskalkyle!$B$7,($J76*TiltakstyperKostnadskalkyle!I$7)/100,
IF($F76=TiltakstyperKostnadskalkyle!$B$8,($J76*TiltakstyperKostnadskalkyle!I$8)/100,
IF($F76=TiltakstyperKostnadskalkyle!$B$9,($J76*TiltakstyperKostnadskalkyle!I$9)/100,
IF($F76=TiltakstyperKostnadskalkyle!$B$10,($J76*TiltakstyperKostnadskalkyle!I$10)/100,
IF($F76=TiltakstyperKostnadskalkyle!$B$11,($J76*TiltakstyperKostnadskalkyle!I$11)/100,
IF($F76=TiltakstyperKostnadskalkyle!$B$12,($J76*TiltakstyperKostnadskalkyle!I$12)/100,
IF($F76=TiltakstyperKostnadskalkyle!$B$13,($J76*TiltakstyperKostnadskalkyle!I$13)/100,
IF($F76=TiltakstyperKostnadskalkyle!$B$14,($J76*TiltakstyperKostnadskalkyle!I$14)/100,
IF($F76=TiltakstyperKostnadskalkyle!$B$15,($J76*TiltakstyperKostnadskalkyle!I$15)/100,
"0")))))))))))</f>
        <v>181818</v>
      </c>
      <c r="Q76" s="18">
        <f t="shared" si="4"/>
        <v>3030.3</v>
      </c>
      <c r="R76" s="18">
        <f>IF($F76=TiltakstyperKostnadskalkyle!$B$5,($J76*TiltakstyperKostnadskalkyle!K$5)/100,
IF($F76=TiltakstyperKostnadskalkyle!$B$6,($J76*TiltakstyperKostnadskalkyle!K$6)/100,
IF($F76=TiltakstyperKostnadskalkyle!$B$8,($J76*TiltakstyperKostnadskalkyle!K$8)/100,
IF($F76=TiltakstyperKostnadskalkyle!$B$9,($J76*TiltakstyperKostnadskalkyle!K$9)/100,
IF($F76=TiltakstyperKostnadskalkyle!$B$10,($J76*TiltakstyperKostnadskalkyle!K$10)/100,
IF($F76=TiltakstyperKostnadskalkyle!$B$11,($J76*TiltakstyperKostnadskalkyle!K$11)/100,
IF($F76=TiltakstyperKostnadskalkyle!$B$12,($J76*TiltakstyperKostnadskalkyle!K$12)/100,
IF($F76=TiltakstyperKostnadskalkyle!$B$13,($J76*TiltakstyperKostnadskalkyle!K$13)/100,
IF($F76=TiltakstyperKostnadskalkyle!$B$14,($J76*TiltakstyperKostnadskalkyle!K$14)/100,
"0")))))))))</f>
        <v>4545.45</v>
      </c>
      <c r="S76" s="18"/>
      <c r="T76" s="18">
        <f>IF($F76=TiltakstyperKostnadskalkyle!$B$5,($J76*TiltakstyperKostnadskalkyle!M$5)/100,
IF($F76=TiltakstyperKostnadskalkyle!$B$6,($J76*TiltakstyperKostnadskalkyle!M$6)/100,
IF($F76=TiltakstyperKostnadskalkyle!$B$7,($J76*TiltakstyperKostnadskalkyle!M$7)/100,
IF($F76=TiltakstyperKostnadskalkyle!$B$8,($J76*TiltakstyperKostnadskalkyle!M$8)/100,
IF($F76=TiltakstyperKostnadskalkyle!$B$9,($J76*TiltakstyperKostnadskalkyle!M$9)/100,
IF($F76=TiltakstyperKostnadskalkyle!$B$10,($J76*TiltakstyperKostnadskalkyle!M$10)/100,
IF($F76=TiltakstyperKostnadskalkyle!$B$11,($J76*TiltakstyperKostnadskalkyle!M$11)/100,
IF($F76=TiltakstyperKostnadskalkyle!$B$12,($J76*TiltakstyperKostnadskalkyle!M$12)/100,
IF($F76=TiltakstyperKostnadskalkyle!$B$13,($J76*TiltakstyperKostnadskalkyle!M$13)/100,
IF($F76=TiltakstyperKostnadskalkyle!$B$14,($J76*TiltakstyperKostnadskalkyle!M$14)/100,
IF($F76=TiltakstyperKostnadskalkyle!$B$15,($J76*TiltakstyperKostnadskalkyle!M$15)/100,
"0")))))))))))</f>
        <v>0</v>
      </c>
      <c r="U76" s="32"/>
      <c r="V76" s="32"/>
      <c r="W76" s="18">
        <f>IF($F76=TiltakstyperKostnadskalkyle!$B$5,($J76*TiltakstyperKostnadskalkyle!P$5)/100,
IF($F76=TiltakstyperKostnadskalkyle!$B$6,($J76*TiltakstyperKostnadskalkyle!P$6)/100,
IF($F76=TiltakstyperKostnadskalkyle!$B$7,($J76*TiltakstyperKostnadskalkyle!P$7)/100,
IF($F76=TiltakstyperKostnadskalkyle!$B$8,($J76*TiltakstyperKostnadskalkyle!P$8)/100,
IF($F76=TiltakstyperKostnadskalkyle!$B$9,($J76*TiltakstyperKostnadskalkyle!P$9)/100,
IF($F76=TiltakstyperKostnadskalkyle!$B$10,($J76*TiltakstyperKostnadskalkyle!P$10)/100,
IF($F76=TiltakstyperKostnadskalkyle!$B$11,($J76*TiltakstyperKostnadskalkyle!P$11)/100,
IF($F76=TiltakstyperKostnadskalkyle!$B$12,($J76*TiltakstyperKostnadskalkyle!P$12)/100,
IF($F76=TiltakstyperKostnadskalkyle!$B$13,($J76*TiltakstyperKostnadskalkyle!P$13)/100,
IF($F76=TiltakstyperKostnadskalkyle!$B$14,($J76*TiltakstyperKostnadskalkyle!P$14)/100,
IF($F76=TiltakstyperKostnadskalkyle!$B$15,($J76*TiltakstyperKostnadskalkyle!P$15)/100,
"0")))))))))))</f>
        <v>0</v>
      </c>
      <c r="Y76" s="151"/>
    </row>
    <row r="77" spans="2:25" ht="14.45" customHeight="1" x14ac:dyDescent="0.25">
      <c r="B77" s="20" t="s">
        <v>25</v>
      </c>
      <c r="C77" s="22" t="s">
        <v>68</v>
      </c>
      <c r="D77" s="22" t="s">
        <v>76</v>
      </c>
      <c r="E77" s="22" t="s">
        <v>71</v>
      </c>
      <c r="F77" s="39" t="s">
        <v>37</v>
      </c>
      <c r="G77" s="22">
        <v>2032</v>
      </c>
      <c r="H77" s="23">
        <v>386</v>
      </c>
      <c r="I77" s="27" t="s">
        <v>30</v>
      </c>
      <c r="J77" s="18">
        <f>IF(F77=TiltakstyperKostnadskalkyle!$B$5,TiltakstyperKostnadskalkyle!$R$5*Handlingsplan!H77,
IF(F77=TiltakstyperKostnadskalkyle!$B$6,TiltakstyperKostnadskalkyle!$R$6*Handlingsplan!H77,
IF(F77=TiltakstyperKostnadskalkyle!$B$7,TiltakstyperKostnadskalkyle!$R$7*Handlingsplan!H77,
IF(F77=TiltakstyperKostnadskalkyle!$B$8,TiltakstyperKostnadskalkyle!$R$8*Handlingsplan!H77,
IF(F77=TiltakstyperKostnadskalkyle!$B$9,TiltakstyperKostnadskalkyle!$R$9*Handlingsplan!H77,
IF(F77=TiltakstyperKostnadskalkyle!$B$10,TiltakstyperKostnadskalkyle!$R$10*Handlingsplan!H77,
IF(F77=TiltakstyperKostnadskalkyle!$B$11,TiltakstyperKostnadskalkyle!$R$11*Handlingsplan!H77,
IF(F77=TiltakstyperKostnadskalkyle!$B$12,TiltakstyperKostnadskalkyle!$R$12*Handlingsplan!H77,
IF(F77=TiltakstyperKostnadskalkyle!$B$13,TiltakstyperKostnadskalkyle!$R$13*Handlingsplan!H77,
IF(F77=TiltakstyperKostnadskalkyle!$B$14,TiltakstyperKostnadskalkyle!$R$14*Handlingsplan!H77,
IF(F77=TiltakstyperKostnadskalkyle!$B$15,TiltakstyperKostnadskalkyle!$R$15*Handlingsplan!H77,
0)))))))))))</f>
        <v>428460</v>
      </c>
      <c r="K77" s="18">
        <f>IF($F77=TiltakstyperKostnadskalkyle!$B$5,($J77*TiltakstyperKostnadskalkyle!D$5)/100,
IF($F77=TiltakstyperKostnadskalkyle!$B$6,($J77*TiltakstyperKostnadskalkyle!D$6)/100,
IF($F77=TiltakstyperKostnadskalkyle!$B$7,($J77*TiltakstyperKostnadskalkyle!D$7)/100,
IF($F77=TiltakstyperKostnadskalkyle!$B$8,($J77*TiltakstyperKostnadskalkyle!D$8)/100,
IF($F77=TiltakstyperKostnadskalkyle!$B$9,($J77*TiltakstyperKostnadskalkyle!D$9)/100,
IF($F77=TiltakstyperKostnadskalkyle!$B$10,($J77*TiltakstyperKostnadskalkyle!D$10)/100,
IF($F77=TiltakstyperKostnadskalkyle!$B$11,($J77*TiltakstyperKostnadskalkyle!D$11)/100,
IF($F77=TiltakstyperKostnadskalkyle!$B$12,($J77*TiltakstyperKostnadskalkyle!D$12)/100,
IF($F77=TiltakstyperKostnadskalkyle!$B$13,($J77*TiltakstyperKostnadskalkyle!D$13)/100,
IF($F77=TiltakstyperKostnadskalkyle!$B$14,($J77*TiltakstyperKostnadskalkyle!D$14)/100,
IF($F77=TiltakstyperKostnadskalkyle!$B$15,($J77*TiltakstyperKostnadskalkyle!D$15)/100,
"0")))))))))))</f>
        <v>6426.9</v>
      </c>
      <c r="L77" s="18">
        <f>IF($F77=TiltakstyperKostnadskalkyle!$B$5,($J77*TiltakstyperKostnadskalkyle!E$5)/100,
IF($F77=TiltakstyperKostnadskalkyle!$B$6,($J77*TiltakstyperKostnadskalkyle!E$6)/100,
IF($F77=TiltakstyperKostnadskalkyle!$B$7,($J77*TiltakstyperKostnadskalkyle!E$7)/100,
IF($F77=TiltakstyperKostnadskalkyle!$B$8,($J77*TiltakstyperKostnadskalkyle!E$8)/100,
IF($F77=TiltakstyperKostnadskalkyle!$B$9,($J77*TiltakstyperKostnadskalkyle!E$9)/100,
IF($F77=TiltakstyperKostnadskalkyle!$B$10,($J77*TiltakstyperKostnadskalkyle!E$10)/100,
IF($F77=TiltakstyperKostnadskalkyle!$B$11,($J77*TiltakstyperKostnadskalkyle!E$11)/100,
IF($F77=TiltakstyperKostnadskalkyle!$B$12,($J77*TiltakstyperKostnadskalkyle!E$12)/100,
IF($F77=TiltakstyperKostnadskalkyle!$B$13,($J77*TiltakstyperKostnadskalkyle!E$13)/100,
IF($F77=TiltakstyperKostnadskalkyle!$B$14,($J77*TiltakstyperKostnadskalkyle!E$14)/100,
IF($F77=TiltakstyperKostnadskalkyle!$B$15,($J77*TiltakstyperKostnadskalkyle!E$15)/100,
"0")))))))))))</f>
        <v>12853.8</v>
      </c>
      <c r="M77" s="18">
        <f>IF($F77=TiltakstyperKostnadskalkyle!$B$5,($J77*TiltakstyperKostnadskalkyle!F$5)/100,
IF($F77=TiltakstyperKostnadskalkyle!$B$6,($J77*TiltakstyperKostnadskalkyle!F$6)/100,
IF($F77=TiltakstyperKostnadskalkyle!$B$7,($J77*TiltakstyperKostnadskalkyle!F$7)/100,
IF($F77=TiltakstyperKostnadskalkyle!$B$8,($J77*TiltakstyperKostnadskalkyle!F$8)/100,
IF($F77=TiltakstyperKostnadskalkyle!$B$9,($J77*TiltakstyperKostnadskalkyle!F$9)/100,
IF($F77=TiltakstyperKostnadskalkyle!$B$10,($J77*TiltakstyperKostnadskalkyle!F$10)/100,
IF($F77=TiltakstyperKostnadskalkyle!$B$11,($J77*TiltakstyperKostnadskalkyle!F$11)/100,
IF($F77=TiltakstyperKostnadskalkyle!$B$12,($J77*TiltakstyperKostnadskalkyle!F$12)/100,
IF($F77=TiltakstyperKostnadskalkyle!$B$13,($J77*TiltakstyperKostnadskalkyle!F$13)/100,
IF($F77=TiltakstyperKostnadskalkyle!$B$14,($J77*TiltakstyperKostnadskalkyle!F$14)/100,
IF($F77=TiltakstyperKostnadskalkyle!$B$15,($J77*TiltakstyperKostnadskalkyle!F$15)/100,
"0")))))))))))</f>
        <v>85692</v>
      </c>
      <c r="N77" s="18">
        <f>IF($F77=TiltakstyperKostnadskalkyle!$B$5,($J77*TiltakstyperKostnadskalkyle!G$5)/100,
IF($F77=TiltakstyperKostnadskalkyle!$B$6,($J77*TiltakstyperKostnadskalkyle!G$6)/100,
IF($F77=TiltakstyperKostnadskalkyle!$B$7,($J77*TiltakstyperKostnadskalkyle!G$7)/100,
IF($F77=TiltakstyperKostnadskalkyle!$B$8,($J77*TiltakstyperKostnadskalkyle!G$8)/100,
IF($F77=TiltakstyperKostnadskalkyle!$B$9,($J77*TiltakstyperKostnadskalkyle!G$9)/100,
IF($F77=TiltakstyperKostnadskalkyle!$B$10,($J77*TiltakstyperKostnadskalkyle!G$10)/100,
IF($F77=TiltakstyperKostnadskalkyle!$B$11,($J77*TiltakstyperKostnadskalkyle!G$11)/100,
IF($F77=TiltakstyperKostnadskalkyle!$B$12,($J77*TiltakstyperKostnadskalkyle!G$12)/100,
IF($F77=TiltakstyperKostnadskalkyle!$B$13,($J77*TiltakstyperKostnadskalkyle!G$13)/100,
IF($F77=TiltakstyperKostnadskalkyle!$B$14,($J77*TiltakstyperKostnadskalkyle!G$14)/100,
IF($F77=TiltakstyperKostnadskalkyle!$B$15,($J77*TiltakstyperKostnadskalkyle!G$15)/100,
"0")))))))))))</f>
        <v>47130.6</v>
      </c>
      <c r="O77" s="18">
        <f>IF($F77=TiltakstyperKostnadskalkyle!$B$5,($J77*TiltakstyperKostnadskalkyle!H$5)/100,
IF($F77=TiltakstyperKostnadskalkyle!$B$6,($J77*TiltakstyperKostnadskalkyle!H$6)/100,
IF($F77=TiltakstyperKostnadskalkyle!$B$7,($J77*TiltakstyperKostnadskalkyle!H$7)/100,
IF($F77=TiltakstyperKostnadskalkyle!$B$8,($J77*TiltakstyperKostnadskalkyle!H$8)/100,
IF($F77=TiltakstyperKostnadskalkyle!$B$9,($J77*TiltakstyperKostnadskalkyle!H$9)/100,
IF($F77=TiltakstyperKostnadskalkyle!$B$10,($J77*TiltakstyperKostnadskalkyle!H$10)/100,
IF($F77=TiltakstyperKostnadskalkyle!$B$11,($J77*TiltakstyperKostnadskalkyle!H$11)/100,
IF($F77=TiltakstyperKostnadskalkyle!$B$12,($J77*TiltakstyperKostnadskalkyle!H$12)/100,
IF($F77=TiltakstyperKostnadskalkyle!$B$13,($J77*TiltakstyperKostnadskalkyle!H$13)/100,
IF($F77=TiltakstyperKostnadskalkyle!$B$14,($J77*TiltakstyperKostnadskalkyle!H$14)/100,
IF($F77=TiltakstyperKostnadskalkyle!$B$15,($J77*TiltakstyperKostnadskalkyle!H$15)/100,
"0")))))))))))</f>
        <v>12853.8</v>
      </c>
      <c r="P77" s="18">
        <f>IF($F77=TiltakstyperKostnadskalkyle!$B$5,($J77*TiltakstyperKostnadskalkyle!I$5)/100,
IF($F77=TiltakstyperKostnadskalkyle!$B$6,($J77*TiltakstyperKostnadskalkyle!I$6)/100,
IF($F77=TiltakstyperKostnadskalkyle!$B$7,($J77*TiltakstyperKostnadskalkyle!I$7)/100,
IF($F77=TiltakstyperKostnadskalkyle!$B$8,($J77*TiltakstyperKostnadskalkyle!I$8)/100,
IF($F77=TiltakstyperKostnadskalkyle!$B$9,($J77*TiltakstyperKostnadskalkyle!I$9)/100,
IF($F77=TiltakstyperKostnadskalkyle!$B$10,($J77*TiltakstyperKostnadskalkyle!I$10)/100,
IF($F77=TiltakstyperKostnadskalkyle!$B$11,($J77*TiltakstyperKostnadskalkyle!I$11)/100,
IF($F77=TiltakstyperKostnadskalkyle!$B$12,($J77*TiltakstyperKostnadskalkyle!I$12)/100,
IF($F77=TiltakstyperKostnadskalkyle!$B$13,($J77*TiltakstyperKostnadskalkyle!I$13)/100,
IF($F77=TiltakstyperKostnadskalkyle!$B$14,($J77*TiltakstyperKostnadskalkyle!I$14)/100,
IF($F77=TiltakstyperKostnadskalkyle!$B$15,($J77*TiltakstyperKostnadskalkyle!I$15)/100,
"0")))))))))))</f>
        <v>257076</v>
      </c>
      <c r="Q77" s="18">
        <f t="shared" si="4"/>
        <v>4284.6000000000004</v>
      </c>
      <c r="R77" s="18">
        <f>IF($F77=TiltakstyperKostnadskalkyle!$B$5,($J77*TiltakstyperKostnadskalkyle!K$5)/100,
IF($F77=TiltakstyperKostnadskalkyle!$B$6,($J77*TiltakstyperKostnadskalkyle!K$6)/100,
IF($F77=TiltakstyperKostnadskalkyle!$B$8,($J77*TiltakstyperKostnadskalkyle!K$8)/100,
IF($F77=TiltakstyperKostnadskalkyle!$B$9,($J77*TiltakstyperKostnadskalkyle!K$9)/100,
IF($F77=TiltakstyperKostnadskalkyle!$B$10,($J77*TiltakstyperKostnadskalkyle!K$10)/100,
IF($F77=TiltakstyperKostnadskalkyle!$B$11,($J77*TiltakstyperKostnadskalkyle!K$11)/100,
IF($F77=TiltakstyperKostnadskalkyle!$B$12,($J77*TiltakstyperKostnadskalkyle!K$12)/100,
IF($F77=TiltakstyperKostnadskalkyle!$B$13,($J77*TiltakstyperKostnadskalkyle!K$13)/100,
IF($F77=TiltakstyperKostnadskalkyle!$B$14,($J77*TiltakstyperKostnadskalkyle!K$14)/100,
"0")))))))))</f>
        <v>6426.9</v>
      </c>
      <c r="S77" s="18"/>
      <c r="T77" s="18">
        <f>IF($F77=TiltakstyperKostnadskalkyle!$B$5,($J77*TiltakstyperKostnadskalkyle!M$5)/100,
IF($F77=TiltakstyperKostnadskalkyle!$B$6,($J77*TiltakstyperKostnadskalkyle!M$6)/100,
IF($F77=TiltakstyperKostnadskalkyle!$B$7,($J77*TiltakstyperKostnadskalkyle!M$7)/100,
IF($F77=TiltakstyperKostnadskalkyle!$B$8,($J77*TiltakstyperKostnadskalkyle!M$8)/100,
IF($F77=TiltakstyperKostnadskalkyle!$B$9,($J77*TiltakstyperKostnadskalkyle!M$9)/100,
IF($F77=TiltakstyperKostnadskalkyle!$B$10,($J77*TiltakstyperKostnadskalkyle!M$10)/100,
IF($F77=TiltakstyperKostnadskalkyle!$B$11,($J77*TiltakstyperKostnadskalkyle!M$11)/100,
IF($F77=TiltakstyperKostnadskalkyle!$B$12,($J77*TiltakstyperKostnadskalkyle!M$12)/100,
IF($F77=TiltakstyperKostnadskalkyle!$B$13,($J77*TiltakstyperKostnadskalkyle!M$13)/100,
IF($F77=TiltakstyperKostnadskalkyle!$B$14,($J77*TiltakstyperKostnadskalkyle!M$14)/100,
IF($F77=TiltakstyperKostnadskalkyle!$B$15,($J77*TiltakstyperKostnadskalkyle!M$15)/100,
"0")))))))))))</f>
        <v>0</v>
      </c>
      <c r="U77" s="32"/>
      <c r="V77" s="32"/>
      <c r="W77" s="18">
        <f>IF($F77=TiltakstyperKostnadskalkyle!$B$5,($J77*TiltakstyperKostnadskalkyle!P$5)/100,
IF($F77=TiltakstyperKostnadskalkyle!$B$6,($J77*TiltakstyperKostnadskalkyle!P$6)/100,
IF($F77=TiltakstyperKostnadskalkyle!$B$7,($J77*TiltakstyperKostnadskalkyle!P$7)/100,
IF($F77=TiltakstyperKostnadskalkyle!$B$8,($J77*TiltakstyperKostnadskalkyle!P$8)/100,
IF($F77=TiltakstyperKostnadskalkyle!$B$9,($J77*TiltakstyperKostnadskalkyle!P$9)/100,
IF($F77=TiltakstyperKostnadskalkyle!$B$10,($J77*TiltakstyperKostnadskalkyle!P$10)/100,
IF($F77=TiltakstyperKostnadskalkyle!$B$11,($J77*TiltakstyperKostnadskalkyle!P$11)/100,
IF($F77=TiltakstyperKostnadskalkyle!$B$12,($J77*TiltakstyperKostnadskalkyle!P$12)/100,
IF($F77=TiltakstyperKostnadskalkyle!$B$13,($J77*TiltakstyperKostnadskalkyle!P$13)/100,
IF($F77=TiltakstyperKostnadskalkyle!$B$14,($J77*TiltakstyperKostnadskalkyle!P$14)/100,
IF($F77=TiltakstyperKostnadskalkyle!$B$15,($J77*TiltakstyperKostnadskalkyle!P$15)/100,
"0")))))))))))</f>
        <v>0</v>
      </c>
      <c r="Y77" s="151"/>
    </row>
    <row r="78" spans="2:25" ht="14.45" customHeight="1" x14ac:dyDescent="0.25">
      <c r="B78" s="20" t="s">
        <v>25</v>
      </c>
      <c r="C78" s="22" t="s">
        <v>68</v>
      </c>
      <c r="D78" s="22" t="s">
        <v>76</v>
      </c>
      <c r="E78" s="22" t="s">
        <v>72</v>
      </c>
      <c r="F78" s="39" t="s">
        <v>37</v>
      </c>
      <c r="G78" s="22">
        <v>2032</v>
      </c>
      <c r="H78" s="23">
        <v>701</v>
      </c>
      <c r="I78" s="27" t="s">
        <v>30</v>
      </c>
      <c r="J78" s="18">
        <f>IF(F78=TiltakstyperKostnadskalkyle!$B$5,TiltakstyperKostnadskalkyle!$R$5*Handlingsplan!H78,
IF(F78=TiltakstyperKostnadskalkyle!$B$6,TiltakstyperKostnadskalkyle!$R$6*Handlingsplan!H78,
IF(F78=TiltakstyperKostnadskalkyle!$B$7,TiltakstyperKostnadskalkyle!$R$7*Handlingsplan!H78,
IF(F78=TiltakstyperKostnadskalkyle!$B$8,TiltakstyperKostnadskalkyle!$R$8*Handlingsplan!H78,
IF(F78=TiltakstyperKostnadskalkyle!$B$9,TiltakstyperKostnadskalkyle!$R$9*Handlingsplan!H78,
IF(F78=TiltakstyperKostnadskalkyle!$B$10,TiltakstyperKostnadskalkyle!$R$10*Handlingsplan!H78,
IF(F78=TiltakstyperKostnadskalkyle!$B$11,TiltakstyperKostnadskalkyle!$R$11*Handlingsplan!H78,
IF(F78=TiltakstyperKostnadskalkyle!$B$12,TiltakstyperKostnadskalkyle!$R$12*Handlingsplan!H78,
IF(F78=TiltakstyperKostnadskalkyle!$B$13,TiltakstyperKostnadskalkyle!$R$13*Handlingsplan!H78,
IF(F78=TiltakstyperKostnadskalkyle!$B$14,TiltakstyperKostnadskalkyle!$R$14*Handlingsplan!H78,
IF(F78=TiltakstyperKostnadskalkyle!$B$15,TiltakstyperKostnadskalkyle!$R$15*Handlingsplan!H78,
0)))))))))))</f>
        <v>778110</v>
      </c>
      <c r="K78" s="18">
        <f>IF($F78=TiltakstyperKostnadskalkyle!$B$5,($J78*TiltakstyperKostnadskalkyle!D$5)/100,
IF($F78=TiltakstyperKostnadskalkyle!$B$6,($J78*TiltakstyperKostnadskalkyle!D$6)/100,
IF($F78=TiltakstyperKostnadskalkyle!$B$7,($J78*TiltakstyperKostnadskalkyle!D$7)/100,
IF($F78=TiltakstyperKostnadskalkyle!$B$8,($J78*TiltakstyperKostnadskalkyle!D$8)/100,
IF($F78=TiltakstyperKostnadskalkyle!$B$9,($J78*TiltakstyperKostnadskalkyle!D$9)/100,
IF($F78=TiltakstyperKostnadskalkyle!$B$10,($J78*TiltakstyperKostnadskalkyle!D$10)/100,
IF($F78=TiltakstyperKostnadskalkyle!$B$11,($J78*TiltakstyperKostnadskalkyle!D$11)/100,
IF($F78=TiltakstyperKostnadskalkyle!$B$12,($J78*TiltakstyperKostnadskalkyle!D$12)/100,
IF($F78=TiltakstyperKostnadskalkyle!$B$13,($J78*TiltakstyperKostnadskalkyle!D$13)/100,
IF($F78=TiltakstyperKostnadskalkyle!$B$14,($J78*TiltakstyperKostnadskalkyle!D$14)/100,
IF($F78=TiltakstyperKostnadskalkyle!$B$15,($J78*TiltakstyperKostnadskalkyle!D$15)/100,
"0")))))))))))</f>
        <v>11671.65</v>
      </c>
      <c r="L78" s="18">
        <f>IF($F78=TiltakstyperKostnadskalkyle!$B$5,($J78*TiltakstyperKostnadskalkyle!E$5)/100,
IF($F78=TiltakstyperKostnadskalkyle!$B$6,($J78*TiltakstyperKostnadskalkyle!E$6)/100,
IF($F78=TiltakstyperKostnadskalkyle!$B$7,($J78*TiltakstyperKostnadskalkyle!E$7)/100,
IF($F78=TiltakstyperKostnadskalkyle!$B$8,($J78*TiltakstyperKostnadskalkyle!E$8)/100,
IF($F78=TiltakstyperKostnadskalkyle!$B$9,($J78*TiltakstyperKostnadskalkyle!E$9)/100,
IF($F78=TiltakstyperKostnadskalkyle!$B$10,($J78*TiltakstyperKostnadskalkyle!E$10)/100,
IF($F78=TiltakstyperKostnadskalkyle!$B$11,($J78*TiltakstyperKostnadskalkyle!E$11)/100,
IF($F78=TiltakstyperKostnadskalkyle!$B$12,($J78*TiltakstyperKostnadskalkyle!E$12)/100,
IF($F78=TiltakstyperKostnadskalkyle!$B$13,($J78*TiltakstyperKostnadskalkyle!E$13)/100,
IF($F78=TiltakstyperKostnadskalkyle!$B$14,($J78*TiltakstyperKostnadskalkyle!E$14)/100,
IF($F78=TiltakstyperKostnadskalkyle!$B$15,($J78*TiltakstyperKostnadskalkyle!E$15)/100,
"0")))))))))))</f>
        <v>23343.3</v>
      </c>
      <c r="M78" s="18">
        <f>IF($F78=TiltakstyperKostnadskalkyle!$B$5,($J78*TiltakstyperKostnadskalkyle!F$5)/100,
IF($F78=TiltakstyperKostnadskalkyle!$B$6,($J78*TiltakstyperKostnadskalkyle!F$6)/100,
IF($F78=TiltakstyperKostnadskalkyle!$B$7,($J78*TiltakstyperKostnadskalkyle!F$7)/100,
IF($F78=TiltakstyperKostnadskalkyle!$B$8,($J78*TiltakstyperKostnadskalkyle!F$8)/100,
IF($F78=TiltakstyperKostnadskalkyle!$B$9,($J78*TiltakstyperKostnadskalkyle!F$9)/100,
IF($F78=TiltakstyperKostnadskalkyle!$B$10,($J78*TiltakstyperKostnadskalkyle!F$10)/100,
IF($F78=TiltakstyperKostnadskalkyle!$B$11,($J78*TiltakstyperKostnadskalkyle!F$11)/100,
IF($F78=TiltakstyperKostnadskalkyle!$B$12,($J78*TiltakstyperKostnadskalkyle!F$12)/100,
IF($F78=TiltakstyperKostnadskalkyle!$B$13,($J78*TiltakstyperKostnadskalkyle!F$13)/100,
IF($F78=TiltakstyperKostnadskalkyle!$B$14,($J78*TiltakstyperKostnadskalkyle!F$14)/100,
IF($F78=TiltakstyperKostnadskalkyle!$B$15,($J78*TiltakstyperKostnadskalkyle!F$15)/100,
"0")))))))))))</f>
        <v>155622</v>
      </c>
      <c r="N78" s="18">
        <f>IF($F78=TiltakstyperKostnadskalkyle!$B$5,($J78*TiltakstyperKostnadskalkyle!G$5)/100,
IF($F78=TiltakstyperKostnadskalkyle!$B$6,($J78*TiltakstyperKostnadskalkyle!G$6)/100,
IF($F78=TiltakstyperKostnadskalkyle!$B$7,($J78*TiltakstyperKostnadskalkyle!G$7)/100,
IF($F78=TiltakstyperKostnadskalkyle!$B$8,($J78*TiltakstyperKostnadskalkyle!G$8)/100,
IF($F78=TiltakstyperKostnadskalkyle!$B$9,($J78*TiltakstyperKostnadskalkyle!G$9)/100,
IF($F78=TiltakstyperKostnadskalkyle!$B$10,($J78*TiltakstyperKostnadskalkyle!G$10)/100,
IF($F78=TiltakstyperKostnadskalkyle!$B$11,($J78*TiltakstyperKostnadskalkyle!G$11)/100,
IF($F78=TiltakstyperKostnadskalkyle!$B$12,($J78*TiltakstyperKostnadskalkyle!G$12)/100,
IF($F78=TiltakstyperKostnadskalkyle!$B$13,($J78*TiltakstyperKostnadskalkyle!G$13)/100,
IF($F78=TiltakstyperKostnadskalkyle!$B$14,($J78*TiltakstyperKostnadskalkyle!G$14)/100,
IF($F78=TiltakstyperKostnadskalkyle!$B$15,($J78*TiltakstyperKostnadskalkyle!G$15)/100,
"0")))))))))))</f>
        <v>85592.1</v>
      </c>
      <c r="O78" s="18">
        <f>IF($F78=TiltakstyperKostnadskalkyle!$B$5,($J78*TiltakstyperKostnadskalkyle!H$5)/100,
IF($F78=TiltakstyperKostnadskalkyle!$B$6,($J78*TiltakstyperKostnadskalkyle!H$6)/100,
IF($F78=TiltakstyperKostnadskalkyle!$B$7,($J78*TiltakstyperKostnadskalkyle!H$7)/100,
IF($F78=TiltakstyperKostnadskalkyle!$B$8,($J78*TiltakstyperKostnadskalkyle!H$8)/100,
IF($F78=TiltakstyperKostnadskalkyle!$B$9,($J78*TiltakstyperKostnadskalkyle!H$9)/100,
IF($F78=TiltakstyperKostnadskalkyle!$B$10,($J78*TiltakstyperKostnadskalkyle!H$10)/100,
IF($F78=TiltakstyperKostnadskalkyle!$B$11,($J78*TiltakstyperKostnadskalkyle!H$11)/100,
IF($F78=TiltakstyperKostnadskalkyle!$B$12,($J78*TiltakstyperKostnadskalkyle!H$12)/100,
IF($F78=TiltakstyperKostnadskalkyle!$B$13,($J78*TiltakstyperKostnadskalkyle!H$13)/100,
IF($F78=TiltakstyperKostnadskalkyle!$B$14,($J78*TiltakstyperKostnadskalkyle!H$14)/100,
IF($F78=TiltakstyperKostnadskalkyle!$B$15,($J78*TiltakstyperKostnadskalkyle!H$15)/100,
"0")))))))))))</f>
        <v>23343.3</v>
      </c>
      <c r="P78" s="18">
        <f>IF($F78=TiltakstyperKostnadskalkyle!$B$5,($J78*TiltakstyperKostnadskalkyle!I$5)/100,
IF($F78=TiltakstyperKostnadskalkyle!$B$6,($J78*TiltakstyperKostnadskalkyle!I$6)/100,
IF($F78=TiltakstyperKostnadskalkyle!$B$7,($J78*TiltakstyperKostnadskalkyle!I$7)/100,
IF($F78=TiltakstyperKostnadskalkyle!$B$8,($J78*TiltakstyperKostnadskalkyle!I$8)/100,
IF($F78=TiltakstyperKostnadskalkyle!$B$9,($J78*TiltakstyperKostnadskalkyle!I$9)/100,
IF($F78=TiltakstyperKostnadskalkyle!$B$10,($J78*TiltakstyperKostnadskalkyle!I$10)/100,
IF($F78=TiltakstyperKostnadskalkyle!$B$11,($J78*TiltakstyperKostnadskalkyle!I$11)/100,
IF($F78=TiltakstyperKostnadskalkyle!$B$12,($J78*TiltakstyperKostnadskalkyle!I$12)/100,
IF($F78=TiltakstyperKostnadskalkyle!$B$13,($J78*TiltakstyperKostnadskalkyle!I$13)/100,
IF($F78=TiltakstyperKostnadskalkyle!$B$14,($J78*TiltakstyperKostnadskalkyle!I$14)/100,
IF($F78=TiltakstyperKostnadskalkyle!$B$15,($J78*TiltakstyperKostnadskalkyle!I$15)/100,
"0")))))))))))</f>
        <v>466866</v>
      </c>
      <c r="Q78" s="18">
        <f t="shared" si="4"/>
        <v>7781.1</v>
      </c>
      <c r="R78" s="18">
        <f>IF($F78=TiltakstyperKostnadskalkyle!$B$5,($J78*TiltakstyperKostnadskalkyle!K$5)/100,
IF($F78=TiltakstyperKostnadskalkyle!$B$6,($J78*TiltakstyperKostnadskalkyle!K$6)/100,
IF($F78=TiltakstyperKostnadskalkyle!$B$8,($J78*TiltakstyperKostnadskalkyle!K$8)/100,
IF($F78=TiltakstyperKostnadskalkyle!$B$9,($J78*TiltakstyperKostnadskalkyle!K$9)/100,
IF($F78=TiltakstyperKostnadskalkyle!$B$10,($J78*TiltakstyperKostnadskalkyle!K$10)/100,
IF($F78=TiltakstyperKostnadskalkyle!$B$11,($J78*TiltakstyperKostnadskalkyle!K$11)/100,
IF($F78=TiltakstyperKostnadskalkyle!$B$12,($J78*TiltakstyperKostnadskalkyle!K$12)/100,
IF($F78=TiltakstyperKostnadskalkyle!$B$13,($J78*TiltakstyperKostnadskalkyle!K$13)/100,
IF($F78=TiltakstyperKostnadskalkyle!$B$14,($J78*TiltakstyperKostnadskalkyle!K$14)/100,
"0")))))))))</f>
        <v>11671.65</v>
      </c>
      <c r="S78" s="18"/>
      <c r="T78" s="18">
        <f>IF($F78=TiltakstyperKostnadskalkyle!$B$5,($J78*TiltakstyperKostnadskalkyle!M$5)/100,
IF($F78=TiltakstyperKostnadskalkyle!$B$6,($J78*TiltakstyperKostnadskalkyle!M$6)/100,
IF($F78=TiltakstyperKostnadskalkyle!$B$7,($J78*TiltakstyperKostnadskalkyle!M$7)/100,
IF($F78=TiltakstyperKostnadskalkyle!$B$8,($J78*TiltakstyperKostnadskalkyle!M$8)/100,
IF($F78=TiltakstyperKostnadskalkyle!$B$9,($J78*TiltakstyperKostnadskalkyle!M$9)/100,
IF($F78=TiltakstyperKostnadskalkyle!$B$10,($J78*TiltakstyperKostnadskalkyle!M$10)/100,
IF($F78=TiltakstyperKostnadskalkyle!$B$11,($J78*TiltakstyperKostnadskalkyle!M$11)/100,
IF($F78=TiltakstyperKostnadskalkyle!$B$12,($J78*TiltakstyperKostnadskalkyle!M$12)/100,
IF($F78=TiltakstyperKostnadskalkyle!$B$13,($J78*TiltakstyperKostnadskalkyle!M$13)/100,
IF($F78=TiltakstyperKostnadskalkyle!$B$14,($J78*TiltakstyperKostnadskalkyle!M$14)/100,
IF($F78=TiltakstyperKostnadskalkyle!$B$15,($J78*TiltakstyperKostnadskalkyle!M$15)/100,
"0")))))))))))</f>
        <v>0</v>
      </c>
      <c r="U78" s="32"/>
      <c r="V78" s="32"/>
      <c r="W78" s="18">
        <f>IF($F78=TiltakstyperKostnadskalkyle!$B$5,($J78*TiltakstyperKostnadskalkyle!P$5)/100,
IF($F78=TiltakstyperKostnadskalkyle!$B$6,($J78*TiltakstyperKostnadskalkyle!P$6)/100,
IF($F78=TiltakstyperKostnadskalkyle!$B$7,($J78*TiltakstyperKostnadskalkyle!P$7)/100,
IF($F78=TiltakstyperKostnadskalkyle!$B$8,($J78*TiltakstyperKostnadskalkyle!P$8)/100,
IF($F78=TiltakstyperKostnadskalkyle!$B$9,($J78*TiltakstyperKostnadskalkyle!P$9)/100,
IF($F78=TiltakstyperKostnadskalkyle!$B$10,($J78*TiltakstyperKostnadskalkyle!P$10)/100,
IF($F78=TiltakstyperKostnadskalkyle!$B$11,($J78*TiltakstyperKostnadskalkyle!P$11)/100,
IF($F78=TiltakstyperKostnadskalkyle!$B$12,($J78*TiltakstyperKostnadskalkyle!P$12)/100,
IF($F78=TiltakstyperKostnadskalkyle!$B$13,($J78*TiltakstyperKostnadskalkyle!P$13)/100,
IF($F78=TiltakstyperKostnadskalkyle!$B$14,($J78*TiltakstyperKostnadskalkyle!P$14)/100,
IF($F78=TiltakstyperKostnadskalkyle!$B$15,($J78*TiltakstyperKostnadskalkyle!P$15)/100,
"0")))))))))))</f>
        <v>0</v>
      </c>
      <c r="Y78" s="151"/>
    </row>
    <row r="79" spans="2:25" ht="14.45" customHeight="1" x14ac:dyDescent="0.25">
      <c r="B79" s="20" t="s">
        <v>25</v>
      </c>
      <c r="C79" s="22" t="s">
        <v>68</v>
      </c>
      <c r="D79" s="22" t="s">
        <v>76</v>
      </c>
      <c r="E79" s="22" t="s">
        <v>73</v>
      </c>
      <c r="F79" s="39" t="s">
        <v>37</v>
      </c>
      <c r="G79" s="22">
        <v>2032</v>
      </c>
      <c r="H79" s="23">
        <v>347</v>
      </c>
      <c r="I79" s="27" t="s">
        <v>30</v>
      </c>
      <c r="J79" s="18">
        <f>IF(F79=TiltakstyperKostnadskalkyle!$B$5,TiltakstyperKostnadskalkyle!$R$5*Handlingsplan!H79,
IF(F79=TiltakstyperKostnadskalkyle!$B$6,TiltakstyperKostnadskalkyle!$R$6*Handlingsplan!H79,
IF(F79=TiltakstyperKostnadskalkyle!$B$7,TiltakstyperKostnadskalkyle!$R$7*Handlingsplan!H79,
IF(F79=TiltakstyperKostnadskalkyle!$B$8,TiltakstyperKostnadskalkyle!$R$8*Handlingsplan!H79,
IF(F79=TiltakstyperKostnadskalkyle!$B$9,TiltakstyperKostnadskalkyle!$R$9*Handlingsplan!H79,
IF(F79=TiltakstyperKostnadskalkyle!$B$10,TiltakstyperKostnadskalkyle!$R$10*Handlingsplan!H79,
IF(F79=TiltakstyperKostnadskalkyle!$B$11,TiltakstyperKostnadskalkyle!$R$11*Handlingsplan!H79,
IF(F79=TiltakstyperKostnadskalkyle!$B$12,TiltakstyperKostnadskalkyle!$R$12*Handlingsplan!H79,
IF(F79=TiltakstyperKostnadskalkyle!$B$13,TiltakstyperKostnadskalkyle!$R$13*Handlingsplan!H79,
IF(F79=TiltakstyperKostnadskalkyle!$B$14,TiltakstyperKostnadskalkyle!$R$14*Handlingsplan!H79,
IF(F79=TiltakstyperKostnadskalkyle!$B$15,TiltakstyperKostnadskalkyle!$R$15*Handlingsplan!H79,
0)))))))))))</f>
        <v>385170</v>
      </c>
      <c r="K79" s="18">
        <f>IF($F79=TiltakstyperKostnadskalkyle!$B$5,($J79*TiltakstyperKostnadskalkyle!D$5)/100,
IF($F79=TiltakstyperKostnadskalkyle!$B$6,($J79*TiltakstyperKostnadskalkyle!D$6)/100,
IF($F79=TiltakstyperKostnadskalkyle!$B$7,($J79*TiltakstyperKostnadskalkyle!D$7)/100,
IF($F79=TiltakstyperKostnadskalkyle!$B$8,($J79*TiltakstyperKostnadskalkyle!D$8)/100,
IF($F79=TiltakstyperKostnadskalkyle!$B$9,($J79*TiltakstyperKostnadskalkyle!D$9)/100,
IF($F79=TiltakstyperKostnadskalkyle!$B$10,($J79*TiltakstyperKostnadskalkyle!D$10)/100,
IF($F79=TiltakstyperKostnadskalkyle!$B$11,($J79*TiltakstyperKostnadskalkyle!D$11)/100,
IF($F79=TiltakstyperKostnadskalkyle!$B$12,($J79*TiltakstyperKostnadskalkyle!D$12)/100,
IF($F79=TiltakstyperKostnadskalkyle!$B$13,($J79*TiltakstyperKostnadskalkyle!D$13)/100,
IF($F79=TiltakstyperKostnadskalkyle!$B$14,($J79*TiltakstyperKostnadskalkyle!D$14)/100,
IF($F79=TiltakstyperKostnadskalkyle!$B$15,($J79*TiltakstyperKostnadskalkyle!D$15)/100,
"0")))))))))))</f>
        <v>5777.55</v>
      </c>
      <c r="L79" s="18">
        <f>IF($F79=TiltakstyperKostnadskalkyle!$B$5,($J79*TiltakstyperKostnadskalkyle!E$5)/100,
IF($F79=TiltakstyperKostnadskalkyle!$B$6,($J79*TiltakstyperKostnadskalkyle!E$6)/100,
IF($F79=TiltakstyperKostnadskalkyle!$B$7,($J79*TiltakstyperKostnadskalkyle!E$7)/100,
IF($F79=TiltakstyperKostnadskalkyle!$B$8,($J79*TiltakstyperKostnadskalkyle!E$8)/100,
IF($F79=TiltakstyperKostnadskalkyle!$B$9,($J79*TiltakstyperKostnadskalkyle!E$9)/100,
IF($F79=TiltakstyperKostnadskalkyle!$B$10,($J79*TiltakstyperKostnadskalkyle!E$10)/100,
IF($F79=TiltakstyperKostnadskalkyle!$B$11,($J79*TiltakstyperKostnadskalkyle!E$11)/100,
IF($F79=TiltakstyperKostnadskalkyle!$B$12,($J79*TiltakstyperKostnadskalkyle!E$12)/100,
IF($F79=TiltakstyperKostnadskalkyle!$B$13,($J79*TiltakstyperKostnadskalkyle!E$13)/100,
IF($F79=TiltakstyperKostnadskalkyle!$B$14,($J79*TiltakstyperKostnadskalkyle!E$14)/100,
IF($F79=TiltakstyperKostnadskalkyle!$B$15,($J79*TiltakstyperKostnadskalkyle!E$15)/100,
"0")))))))))))</f>
        <v>11555.1</v>
      </c>
      <c r="M79" s="18">
        <f>IF($F79=TiltakstyperKostnadskalkyle!$B$5,($J79*TiltakstyperKostnadskalkyle!F$5)/100,
IF($F79=TiltakstyperKostnadskalkyle!$B$6,($J79*TiltakstyperKostnadskalkyle!F$6)/100,
IF($F79=TiltakstyperKostnadskalkyle!$B$7,($J79*TiltakstyperKostnadskalkyle!F$7)/100,
IF($F79=TiltakstyperKostnadskalkyle!$B$8,($J79*TiltakstyperKostnadskalkyle!F$8)/100,
IF($F79=TiltakstyperKostnadskalkyle!$B$9,($J79*TiltakstyperKostnadskalkyle!F$9)/100,
IF($F79=TiltakstyperKostnadskalkyle!$B$10,($J79*TiltakstyperKostnadskalkyle!F$10)/100,
IF($F79=TiltakstyperKostnadskalkyle!$B$11,($J79*TiltakstyperKostnadskalkyle!F$11)/100,
IF($F79=TiltakstyperKostnadskalkyle!$B$12,($J79*TiltakstyperKostnadskalkyle!F$12)/100,
IF($F79=TiltakstyperKostnadskalkyle!$B$13,($J79*TiltakstyperKostnadskalkyle!F$13)/100,
IF($F79=TiltakstyperKostnadskalkyle!$B$14,($J79*TiltakstyperKostnadskalkyle!F$14)/100,
IF($F79=TiltakstyperKostnadskalkyle!$B$15,($J79*TiltakstyperKostnadskalkyle!F$15)/100,
"0")))))))))))</f>
        <v>77034</v>
      </c>
      <c r="N79" s="18">
        <f>IF($F79=TiltakstyperKostnadskalkyle!$B$5,($J79*TiltakstyperKostnadskalkyle!G$5)/100,
IF($F79=TiltakstyperKostnadskalkyle!$B$6,($J79*TiltakstyperKostnadskalkyle!G$6)/100,
IF($F79=TiltakstyperKostnadskalkyle!$B$7,($J79*TiltakstyperKostnadskalkyle!G$7)/100,
IF($F79=TiltakstyperKostnadskalkyle!$B$8,($J79*TiltakstyperKostnadskalkyle!G$8)/100,
IF($F79=TiltakstyperKostnadskalkyle!$B$9,($J79*TiltakstyperKostnadskalkyle!G$9)/100,
IF($F79=TiltakstyperKostnadskalkyle!$B$10,($J79*TiltakstyperKostnadskalkyle!G$10)/100,
IF($F79=TiltakstyperKostnadskalkyle!$B$11,($J79*TiltakstyperKostnadskalkyle!G$11)/100,
IF($F79=TiltakstyperKostnadskalkyle!$B$12,($J79*TiltakstyperKostnadskalkyle!G$12)/100,
IF($F79=TiltakstyperKostnadskalkyle!$B$13,($J79*TiltakstyperKostnadskalkyle!G$13)/100,
IF($F79=TiltakstyperKostnadskalkyle!$B$14,($J79*TiltakstyperKostnadskalkyle!G$14)/100,
IF($F79=TiltakstyperKostnadskalkyle!$B$15,($J79*TiltakstyperKostnadskalkyle!G$15)/100,
"0")))))))))))</f>
        <v>42368.7</v>
      </c>
      <c r="O79" s="18">
        <f>IF($F79=TiltakstyperKostnadskalkyle!$B$5,($J79*TiltakstyperKostnadskalkyle!H$5)/100,
IF($F79=TiltakstyperKostnadskalkyle!$B$6,($J79*TiltakstyperKostnadskalkyle!H$6)/100,
IF($F79=TiltakstyperKostnadskalkyle!$B$7,($J79*TiltakstyperKostnadskalkyle!H$7)/100,
IF($F79=TiltakstyperKostnadskalkyle!$B$8,($J79*TiltakstyperKostnadskalkyle!H$8)/100,
IF($F79=TiltakstyperKostnadskalkyle!$B$9,($J79*TiltakstyperKostnadskalkyle!H$9)/100,
IF($F79=TiltakstyperKostnadskalkyle!$B$10,($J79*TiltakstyperKostnadskalkyle!H$10)/100,
IF($F79=TiltakstyperKostnadskalkyle!$B$11,($J79*TiltakstyperKostnadskalkyle!H$11)/100,
IF($F79=TiltakstyperKostnadskalkyle!$B$12,($J79*TiltakstyperKostnadskalkyle!H$12)/100,
IF($F79=TiltakstyperKostnadskalkyle!$B$13,($J79*TiltakstyperKostnadskalkyle!H$13)/100,
IF($F79=TiltakstyperKostnadskalkyle!$B$14,($J79*TiltakstyperKostnadskalkyle!H$14)/100,
IF($F79=TiltakstyperKostnadskalkyle!$B$15,($J79*TiltakstyperKostnadskalkyle!H$15)/100,
"0")))))))))))</f>
        <v>11555.1</v>
      </c>
      <c r="P79" s="18">
        <f>IF($F79=TiltakstyperKostnadskalkyle!$B$5,($J79*TiltakstyperKostnadskalkyle!I$5)/100,
IF($F79=TiltakstyperKostnadskalkyle!$B$6,($J79*TiltakstyperKostnadskalkyle!I$6)/100,
IF($F79=TiltakstyperKostnadskalkyle!$B$7,($J79*TiltakstyperKostnadskalkyle!I$7)/100,
IF($F79=TiltakstyperKostnadskalkyle!$B$8,($J79*TiltakstyperKostnadskalkyle!I$8)/100,
IF($F79=TiltakstyperKostnadskalkyle!$B$9,($J79*TiltakstyperKostnadskalkyle!I$9)/100,
IF($F79=TiltakstyperKostnadskalkyle!$B$10,($J79*TiltakstyperKostnadskalkyle!I$10)/100,
IF($F79=TiltakstyperKostnadskalkyle!$B$11,($J79*TiltakstyperKostnadskalkyle!I$11)/100,
IF($F79=TiltakstyperKostnadskalkyle!$B$12,($J79*TiltakstyperKostnadskalkyle!I$12)/100,
IF($F79=TiltakstyperKostnadskalkyle!$B$13,($J79*TiltakstyperKostnadskalkyle!I$13)/100,
IF($F79=TiltakstyperKostnadskalkyle!$B$14,($J79*TiltakstyperKostnadskalkyle!I$14)/100,
IF($F79=TiltakstyperKostnadskalkyle!$B$15,($J79*TiltakstyperKostnadskalkyle!I$15)/100,
"0")))))))))))</f>
        <v>231102</v>
      </c>
      <c r="Q79" s="18">
        <f t="shared" si="4"/>
        <v>3851.7</v>
      </c>
      <c r="R79" s="18">
        <f>IF($F79=TiltakstyperKostnadskalkyle!$B$5,($J79*TiltakstyperKostnadskalkyle!K$5)/100,
IF($F79=TiltakstyperKostnadskalkyle!$B$6,($J79*TiltakstyperKostnadskalkyle!K$6)/100,
IF($F79=TiltakstyperKostnadskalkyle!$B$8,($J79*TiltakstyperKostnadskalkyle!K$8)/100,
IF($F79=TiltakstyperKostnadskalkyle!$B$9,($J79*TiltakstyperKostnadskalkyle!K$9)/100,
IF($F79=TiltakstyperKostnadskalkyle!$B$10,($J79*TiltakstyperKostnadskalkyle!K$10)/100,
IF($F79=TiltakstyperKostnadskalkyle!$B$11,($J79*TiltakstyperKostnadskalkyle!K$11)/100,
IF($F79=TiltakstyperKostnadskalkyle!$B$12,($J79*TiltakstyperKostnadskalkyle!K$12)/100,
IF($F79=TiltakstyperKostnadskalkyle!$B$13,($J79*TiltakstyperKostnadskalkyle!K$13)/100,
IF($F79=TiltakstyperKostnadskalkyle!$B$14,($J79*TiltakstyperKostnadskalkyle!K$14)/100,
"0")))))))))</f>
        <v>5777.55</v>
      </c>
      <c r="S79" s="18"/>
      <c r="T79" s="18">
        <f>IF($F79=TiltakstyperKostnadskalkyle!$B$5,($J79*TiltakstyperKostnadskalkyle!M$5)/100,
IF($F79=TiltakstyperKostnadskalkyle!$B$6,($J79*TiltakstyperKostnadskalkyle!M$6)/100,
IF($F79=TiltakstyperKostnadskalkyle!$B$7,($J79*TiltakstyperKostnadskalkyle!M$7)/100,
IF($F79=TiltakstyperKostnadskalkyle!$B$8,($J79*TiltakstyperKostnadskalkyle!M$8)/100,
IF($F79=TiltakstyperKostnadskalkyle!$B$9,($J79*TiltakstyperKostnadskalkyle!M$9)/100,
IF($F79=TiltakstyperKostnadskalkyle!$B$10,($J79*TiltakstyperKostnadskalkyle!M$10)/100,
IF($F79=TiltakstyperKostnadskalkyle!$B$11,($J79*TiltakstyperKostnadskalkyle!M$11)/100,
IF($F79=TiltakstyperKostnadskalkyle!$B$12,($J79*TiltakstyperKostnadskalkyle!M$12)/100,
IF($F79=TiltakstyperKostnadskalkyle!$B$13,($J79*TiltakstyperKostnadskalkyle!M$13)/100,
IF($F79=TiltakstyperKostnadskalkyle!$B$14,($J79*TiltakstyperKostnadskalkyle!M$14)/100,
IF($F79=TiltakstyperKostnadskalkyle!$B$15,($J79*TiltakstyperKostnadskalkyle!M$15)/100,
"0")))))))))))</f>
        <v>0</v>
      </c>
      <c r="U79" s="32"/>
      <c r="V79" s="32"/>
      <c r="W79" s="18">
        <f>IF($F79=TiltakstyperKostnadskalkyle!$B$5,($J79*TiltakstyperKostnadskalkyle!P$5)/100,
IF($F79=TiltakstyperKostnadskalkyle!$B$6,($J79*TiltakstyperKostnadskalkyle!P$6)/100,
IF($F79=TiltakstyperKostnadskalkyle!$B$7,($J79*TiltakstyperKostnadskalkyle!P$7)/100,
IF($F79=TiltakstyperKostnadskalkyle!$B$8,($J79*TiltakstyperKostnadskalkyle!P$8)/100,
IF($F79=TiltakstyperKostnadskalkyle!$B$9,($J79*TiltakstyperKostnadskalkyle!P$9)/100,
IF($F79=TiltakstyperKostnadskalkyle!$B$10,($J79*TiltakstyperKostnadskalkyle!P$10)/100,
IF($F79=TiltakstyperKostnadskalkyle!$B$11,($J79*TiltakstyperKostnadskalkyle!P$11)/100,
IF($F79=TiltakstyperKostnadskalkyle!$B$12,($J79*TiltakstyperKostnadskalkyle!P$12)/100,
IF($F79=TiltakstyperKostnadskalkyle!$B$13,($J79*TiltakstyperKostnadskalkyle!P$13)/100,
IF($F79=TiltakstyperKostnadskalkyle!$B$14,($J79*TiltakstyperKostnadskalkyle!P$14)/100,
IF($F79=TiltakstyperKostnadskalkyle!$B$15,($J79*TiltakstyperKostnadskalkyle!P$15)/100,
"0")))))))))))</f>
        <v>0</v>
      </c>
      <c r="Y79" s="151"/>
    </row>
    <row r="80" spans="2:25" ht="14.45" customHeight="1" x14ac:dyDescent="0.25">
      <c r="B80" s="20" t="s">
        <v>25</v>
      </c>
      <c r="C80" s="22" t="s">
        <v>68</v>
      </c>
      <c r="D80" s="22" t="s">
        <v>76</v>
      </c>
      <c r="E80" s="22" t="s">
        <v>74</v>
      </c>
      <c r="F80" s="39" t="s">
        <v>37</v>
      </c>
      <c r="G80" s="22">
        <v>2032</v>
      </c>
      <c r="H80" s="23">
        <v>317</v>
      </c>
      <c r="I80" s="27" t="s">
        <v>30</v>
      </c>
      <c r="J80" s="18">
        <f>IF(F80=TiltakstyperKostnadskalkyle!$B$5,TiltakstyperKostnadskalkyle!$R$5*Handlingsplan!H80,
IF(F80=TiltakstyperKostnadskalkyle!$B$6,TiltakstyperKostnadskalkyle!$R$6*Handlingsplan!H80,
IF(F80=TiltakstyperKostnadskalkyle!$B$7,TiltakstyperKostnadskalkyle!$R$7*Handlingsplan!H80,
IF(F80=TiltakstyperKostnadskalkyle!$B$8,TiltakstyperKostnadskalkyle!$R$8*Handlingsplan!H80,
IF(F80=TiltakstyperKostnadskalkyle!$B$9,TiltakstyperKostnadskalkyle!$R$9*Handlingsplan!H80,
IF(F80=TiltakstyperKostnadskalkyle!$B$10,TiltakstyperKostnadskalkyle!$R$10*Handlingsplan!H80,
IF(F80=TiltakstyperKostnadskalkyle!$B$11,TiltakstyperKostnadskalkyle!$R$11*Handlingsplan!H80,
IF(F80=TiltakstyperKostnadskalkyle!$B$12,TiltakstyperKostnadskalkyle!$R$12*Handlingsplan!H80,
IF(F80=TiltakstyperKostnadskalkyle!$B$13,TiltakstyperKostnadskalkyle!$R$13*Handlingsplan!H80,
IF(F80=TiltakstyperKostnadskalkyle!$B$14,TiltakstyperKostnadskalkyle!$R$14*Handlingsplan!H80,
IF(F80=TiltakstyperKostnadskalkyle!$B$15,TiltakstyperKostnadskalkyle!$R$15*Handlingsplan!H80,
0)))))))))))</f>
        <v>351870</v>
      </c>
      <c r="K80" s="18">
        <f>IF($F80=TiltakstyperKostnadskalkyle!$B$5,($J80*TiltakstyperKostnadskalkyle!D$5)/100,
IF($F80=TiltakstyperKostnadskalkyle!$B$6,($J80*TiltakstyperKostnadskalkyle!D$6)/100,
IF($F80=TiltakstyperKostnadskalkyle!$B$7,($J80*TiltakstyperKostnadskalkyle!D$7)/100,
IF($F80=TiltakstyperKostnadskalkyle!$B$8,($J80*TiltakstyperKostnadskalkyle!D$8)/100,
IF($F80=TiltakstyperKostnadskalkyle!$B$9,($J80*TiltakstyperKostnadskalkyle!D$9)/100,
IF($F80=TiltakstyperKostnadskalkyle!$B$10,($J80*TiltakstyperKostnadskalkyle!D$10)/100,
IF($F80=TiltakstyperKostnadskalkyle!$B$11,($J80*TiltakstyperKostnadskalkyle!D$11)/100,
IF($F80=TiltakstyperKostnadskalkyle!$B$12,($J80*TiltakstyperKostnadskalkyle!D$12)/100,
IF($F80=TiltakstyperKostnadskalkyle!$B$13,($J80*TiltakstyperKostnadskalkyle!D$13)/100,
IF($F80=TiltakstyperKostnadskalkyle!$B$14,($J80*TiltakstyperKostnadskalkyle!D$14)/100,
IF($F80=TiltakstyperKostnadskalkyle!$B$15,($J80*TiltakstyperKostnadskalkyle!D$15)/100,
"0")))))))))))</f>
        <v>5278.05</v>
      </c>
      <c r="L80" s="18">
        <f>IF($F80=TiltakstyperKostnadskalkyle!$B$5,($J80*TiltakstyperKostnadskalkyle!E$5)/100,
IF($F80=TiltakstyperKostnadskalkyle!$B$6,($J80*TiltakstyperKostnadskalkyle!E$6)/100,
IF($F80=TiltakstyperKostnadskalkyle!$B$7,($J80*TiltakstyperKostnadskalkyle!E$7)/100,
IF($F80=TiltakstyperKostnadskalkyle!$B$8,($J80*TiltakstyperKostnadskalkyle!E$8)/100,
IF($F80=TiltakstyperKostnadskalkyle!$B$9,($J80*TiltakstyperKostnadskalkyle!E$9)/100,
IF($F80=TiltakstyperKostnadskalkyle!$B$10,($J80*TiltakstyperKostnadskalkyle!E$10)/100,
IF($F80=TiltakstyperKostnadskalkyle!$B$11,($J80*TiltakstyperKostnadskalkyle!E$11)/100,
IF($F80=TiltakstyperKostnadskalkyle!$B$12,($J80*TiltakstyperKostnadskalkyle!E$12)/100,
IF($F80=TiltakstyperKostnadskalkyle!$B$13,($J80*TiltakstyperKostnadskalkyle!E$13)/100,
IF($F80=TiltakstyperKostnadskalkyle!$B$14,($J80*TiltakstyperKostnadskalkyle!E$14)/100,
IF($F80=TiltakstyperKostnadskalkyle!$B$15,($J80*TiltakstyperKostnadskalkyle!E$15)/100,
"0")))))))))))</f>
        <v>10556.1</v>
      </c>
      <c r="M80" s="18">
        <f>IF($F80=TiltakstyperKostnadskalkyle!$B$5,($J80*TiltakstyperKostnadskalkyle!F$5)/100,
IF($F80=TiltakstyperKostnadskalkyle!$B$6,($J80*TiltakstyperKostnadskalkyle!F$6)/100,
IF($F80=TiltakstyperKostnadskalkyle!$B$7,($J80*TiltakstyperKostnadskalkyle!F$7)/100,
IF($F80=TiltakstyperKostnadskalkyle!$B$8,($J80*TiltakstyperKostnadskalkyle!F$8)/100,
IF($F80=TiltakstyperKostnadskalkyle!$B$9,($J80*TiltakstyperKostnadskalkyle!F$9)/100,
IF($F80=TiltakstyperKostnadskalkyle!$B$10,($J80*TiltakstyperKostnadskalkyle!F$10)/100,
IF($F80=TiltakstyperKostnadskalkyle!$B$11,($J80*TiltakstyperKostnadskalkyle!F$11)/100,
IF($F80=TiltakstyperKostnadskalkyle!$B$12,($J80*TiltakstyperKostnadskalkyle!F$12)/100,
IF($F80=TiltakstyperKostnadskalkyle!$B$13,($J80*TiltakstyperKostnadskalkyle!F$13)/100,
IF($F80=TiltakstyperKostnadskalkyle!$B$14,($J80*TiltakstyperKostnadskalkyle!F$14)/100,
IF($F80=TiltakstyperKostnadskalkyle!$B$15,($J80*TiltakstyperKostnadskalkyle!F$15)/100,
"0")))))))))))</f>
        <v>70374</v>
      </c>
      <c r="N80" s="18">
        <f>IF($F80=TiltakstyperKostnadskalkyle!$B$5,($J80*TiltakstyperKostnadskalkyle!G$5)/100,
IF($F80=TiltakstyperKostnadskalkyle!$B$6,($J80*TiltakstyperKostnadskalkyle!G$6)/100,
IF($F80=TiltakstyperKostnadskalkyle!$B$7,($J80*TiltakstyperKostnadskalkyle!G$7)/100,
IF($F80=TiltakstyperKostnadskalkyle!$B$8,($J80*TiltakstyperKostnadskalkyle!G$8)/100,
IF($F80=TiltakstyperKostnadskalkyle!$B$9,($J80*TiltakstyperKostnadskalkyle!G$9)/100,
IF($F80=TiltakstyperKostnadskalkyle!$B$10,($J80*TiltakstyperKostnadskalkyle!G$10)/100,
IF($F80=TiltakstyperKostnadskalkyle!$B$11,($J80*TiltakstyperKostnadskalkyle!G$11)/100,
IF($F80=TiltakstyperKostnadskalkyle!$B$12,($J80*TiltakstyperKostnadskalkyle!G$12)/100,
IF($F80=TiltakstyperKostnadskalkyle!$B$13,($J80*TiltakstyperKostnadskalkyle!G$13)/100,
IF($F80=TiltakstyperKostnadskalkyle!$B$14,($J80*TiltakstyperKostnadskalkyle!G$14)/100,
IF($F80=TiltakstyperKostnadskalkyle!$B$15,($J80*TiltakstyperKostnadskalkyle!G$15)/100,
"0")))))))))))</f>
        <v>38705.699999999997</v>
      </c>
      <c r="O80" s="18">
        <f>IF($F80=TiltakstyperKostnadskalkyle!$B$5,($J80*TiltakstyperKostnadskalkyle!H$5)/100,
IF($F80=TiltakstyperKostnadskalkyle!$B$6,($J80*TiltakstyperKostnadskalkyle!H$6)/100,
IF($F80=TiltakstyperKostnadskalkyle!$B$7,($J80*TiltakstyperKostnadskalkyle!H$7)/100,
IF($F80=TiltakstyperKostnadskalkyle!$B$8,($J80*TiltakstyperKostnadskalkyle!H$8)/100,
IF($F80=TiltakstyperKostnadskalkyle!$B$9,($J80*TiltakstyperKostnadskalkyle!H$9)/100,
IF($F80=TiltakstyperKostnadskalkyle!$B$10,($J80*TiltakstyperKostnadskalkyle!H$10)/100,
IF($F80=TiltakstyperKostnadskalkyle!$B$11,($J80*TiltakstyperKostnadskalkyle!H$11)/100,
IF($F80=TiltakstyperKostnadskalkyle!$B$12,($J80*TiltakstyperKostnadskalkyle!H$12)/100,
IF($F80=TiltakstyperKostnadskalkyle!$B$13,($J80*TiltakstyperKostnadskalkyle!H$13)/100,
IF($F80=TiltakstyperKostnadskalkyle!$B$14,($J80*TiltakstyperKostnadskalkyle!H$14)/100,
IF($F80=TiltakstyperKostnadskalkyle!$B$15,($J80*TiltakstyperKostnadskalkyle!H$15)/100,
"0")))))))))))</f>
        <v>10556.1</v>
      </c>
      <c r="P80" s="18">
        <f>IF($F80=TiltakstyperKostnadskalkyle!$B$5,($J80*TiltakstyperKostnadskalkyle!I$5)/100,
IF($F80=TiltakstyperKostnadskalkyle!$B$6,($J80*TiltakstyperKostnadskalkyle!I$6)/100,
IF($F80=TiltakstyperKostnadskalkyle!$B$7,($J80*TiltakstyperKostnadskalkyle!I$7)/100,
IF($F80=TiltakstyperKostnadskalkyle!$B$8,($J80*TiltakstyperKostnadskalkyle!I$8)/100,
IF($F80=TiltakstyperKostnadskalkyle!$B$9,($J80*TiltakstyperKostnadskalkyle!I$9)/100,
IF($F80=TiltakstyperKostnadskalkyle!$B$10,($J80*TiltakstyperKostnadskalkyle!I$10)/100,
IF($F80=TiltakstyperKostnadskalkyle!$B$11,($J80*TiltakstyperKostnadskalkyle!I$11)/100,
IF($F80=TiltakstyperKostnadskalkyle!$B$12,($J80*TiltakstyperKostnadskalkyle!I$12)/100,
IF($F80=TiltakstyperKostnadskalkyle!$B$13,($J80*TiltakstyperKostnadskalkyle!I$13)/100,
IF($F80=TiltakstyperKostnadskalkyle!$B$14,($J80*TiltakstyperKostnadskalkyle!I$14)/100,
IF($F80=TiltakstyperKostnadskalkyle!$B$15,($J80*TiltakstyperKostnadskalkyle!I$15)/100,
"0")))))))))))</f>
        <v>211122</v>
      </c>
      <c r="Q80" s="18">
        <f t="shared" si="4"/>
        <v>3518.7</v>
      </c>
      <c r="R80" s="18">
        <f>IF($F80=TiltakstyperKostnadskalkyle!$B$5,($J80*TiltakstyperKostnadskalkyle!K$5)/100,
IF($F80=TiltakstyperKostnadskalkyle!$B$6,($J80*TiltakstyperKostnadskalkyle!K$6)/100,
IF($F80=TiltakstyperKostnadskalkyle!$B$8,($J80*TiltakstyperKostnadskalkyle!K$8)/100,
IF($F80=TiltakstyperKostnadskalkyle!$B$9,($J80*TiltakstyperKostnadskalkyle!K$9)/100,
IF($F80=TiltakstyperKostnadskalkyle!$B$10,($J80*TiltakstyperKostnadskalkyle!K$10)/100,
IF($F80=TiltakstyperKostnadskalkyle!$B$11,($J80*TiltakstyperKostnadskalkyle!K$11)/100,
IF($F80=TiltakstyperKostnadskalkyle!$B$12,($J80*TiltakstyperKostnadskalkyle!K$12)/100,
IF($F80=TiltakstyperKostnadskalkyle!$B$13,($J80*TiltakstyperKostnadskalkyle!K$13)/100,
IF($F80=TiltakstyperKostnadskalkyle!$B$14,($J80*TiltakstyperKostnadskalkyle!K$14)/100,
"0")))))))))</f>
        <v>5278.05</v>
      </c>
      <c r="S80" s="18"/>
      <c r="T80" s="18">
        <f>IF($F80=TiltakstyperKostnadskalkyle!$B$5,($J80*TiltakstyperKostnadskalkyle!M$5)/100,
IF($F80=TiltakstyperKostnadskalkyle!$B$6,($J80*TiltakstyperKostnadskalkyle!M$6)/100,
IF($F80=TiltakstyperKostnadskalkyle!$B$7,($J80*TiltakstyperKostnadskalkyle!M$7)/100,
IF($F80=TiltakstyperKostnadskalkyle!$B$8,($J80*TiltakstyperKostnadskalkyle!M$8)/100,
IF($F80=TiltakstyperKostnadskalkyle!$B$9,($J80*TiltakstyperKostnadskalkyle!M$9)/100,
IF($F80=TiltakstyperKostnadskalkyle!$B$10,($J80*TiltakstyperKostnadskalkyle!M$10)/100,
IF($F80=TiltakstyperKostnadskalkyle!$B$11,($J80*TiltakstyperKostnadskalkyle!M$11)/100,
IF($F80=TiltakstyperKostnadskalkyle!$B$12,($J80*TiltakstyperKostnadskalkyle!M$12)/100,
IF($F80=TiltakstyperKostnadskalkyle!$B$13,($J80*TiltakstyperKostnadskalkyle!M$13)/100,
IF($F80=TiltakstyperKostnadskalkyle!$B$14,($J80*TiltakstyperKostnadskalkyle!M$14)/100,
IF($F80=TiltakstyperKostnadskalkyle!$B$15,($J80*TiltakstyperKostnadskalkyle!M$15)/100,
"0")))))))))))</f>
        <v>0</v>
      </c>
      <c r="U80" s="32"/>
      <c r="V80" s="32"/>
      <c r="W80" s="18">
        <f>IF($F80=TiltakstyperKostnadskalkyle!$B$5,($J80*TiltakstyperKostnadskalkyle!P$5)/100,
IF($F80=TiltakstyperKostnadskalkyle!$B$6,($J80*TiltakstyperKostnadskalkyle!P$6)/100,
IF($F80=TiltakstyperKostnadskalkyle!$B$7,($J80*TiltakstyperKostnadskalkyle!P$7)/100,
IF($F80=TiltakstyperKostnadskalkyle!$B$8,($J80*TiltakstyperKostnadskalkyle!P$8)/100,
IF($F80=TiltakstyperKostnadskalkyle!$B$9,($J80*TiltakstyperKostnadskalkyle!P$9)/100,
IF($F80=TiltakstyperKostnadskalkyle!$B$10,($J80*TiltakstyperKostnadskalkyle!P$10)/100,
IF($F80=TiltakstyperKostnadskalkyle!$B$11,($J80*TiltakstyperKostnadskalkyle!P$11)/100,
IF($F80=TiltakstyperKostnadskalkyle!$B$12,($J80*TiltakstyperKostnadskalkyle!P$12)/100,
IF($F80=TiltakstyperKostnadskalkyle!$B$13,($J80*TiltakstyperKostnadskalkyle!P$13)/100,
IF($F80=TiltakstyperKostnadskalkyle!$B$14,($J80*TiltakstyperKostnadskalkyle!P$14)/100,
IF($F80=TiltakstyperKostnadskalkyle!$B$15,($J80*TiltakstyperKostnadskalkyle!P$15)/100,
"0")))))))))))</f>
        <v>0</v>
      </c>
      <c r="Y80" s="151"/>
    </row>
    <row r="81" spans="2:25" ht="14.45" customHeight="1" x14ac:dyDescent="0.25">
      <c r="B81" s="20" t="s">
        <v>25</v>
      </c>
      <c r="C81" s="22" t="s">
        <v>68</v>
      </c>
      <c r="D81" s="22" t="s">
        <v>76</v>
      </c>
      <c r="E81" s="22" t="s">
        <v>75</v>
      </c>
      <c r="F81" s="39" t="s">
        <v>37</v>
      </c>
      <c r="G81" s="22">
        <v>2032</v>
      </c>
      <c r="H81" s="23">
        <v>366</v>
      </c>
      <c r="I81" s="27" t="s">
        <v>30</v>
      </c>
      <c r="J81" s="18">
        <f>IF(F81=TiltakstyperKostnadskalkyle!$B$5,TiltakstyperKostnadskalkyle!$R$5*Handlingsplan!H81,
IF(F81=TiltakstyperKostnadskalkyle!$B$6,TiltakstyperKostnadskalkyle!$R$6*Handlingsplan!H81,
IF(F81=TiltakstyperKostnadskalkyle!$B$7,TiltakstyperKostnadskalkyle!$R$7*Handlingsplan!H81,
IF(F81=TiltakstyperKostnadskalkyle!$B$8,TiltakstyperKostnadskalkyle!$R$8*Handlingsplan!H81,
IF(F81=TiltakstyperKostnadskalkyle!$B$9,TiltakstyperKostnadskalkyle!$R$9*Handlingsplan!H81,
IF(F81=TiltakstyperKostnadskalkyle!$B$10,TiltakstyperKostnadskalkyle!$R$10*Handlingsplan!H81,
IF(F81=TiltakstyperKostnadskalkyle!$B$11,TiltakstyperKostnadskalkyle!$R$11*Handlingsplan!H81,
IF(F81=TiltakstyperKostnadskalkyle!$B$12,TiltakstyperKostnadskalkyle!$R$12*Handlingsplan!H81,
IF(F81=TiltakstyperKostnadskalkyle!$B$13,TiltakstyperKostnadskalkyle!$R$13*Handlingsplan!H81,
IF(F81=TiltakstyperKostnadskalkyle!$B$14,TiltakstyperKostnadskalkyle!$R$14*Handlingsplan!H81,
IF(F81=TiltakstyperKostnadskalkyle!$B$15,TiltakstyperKostnadskalkyle!$R$15*Handlingsplan!H81,
0)))))))))))</f>
        <v>406260</v>
      </c>
      <c r="K81" s="18">
        <f>IF($F81=TiltakstyperKostnadskalkyle!$B$5,($J81*TiltakstyperKostnadskalkyle!D$5)/100,
IF($F81=TiltakstyperKostnadskalkyle!$B$6,($J81*TiltakstyperKostnadskalkyle!D$6)/100,
IF($F81=TiltakstyperKostnadskalkyle!$B$7,($J81*TiltakstyperKostnadskalkyle!D$7)/100,
IF($F81=TiltakstyperKostnadskalkyle!$B$8,($J81*TiltakstyperKostnadskalkyle!D$8)/100,
IF($F81=TiltakstyperKostnadskalkyle!$B$9,($J81*TiltakstyperKostnadskalkyle!D$9)/100,
IF($F81=TiltakstyperKostnadskalkyle!$B$10,($J81*TiltakstyperKostnadskalkyle!D$10)/100,
IF($F81=TiltakstyperKostnadskalkyle!$B$11,($J81*TiltakstyperKostnadskalkyle!D$11)/100,
IF($F81=TiltakstyperKostnadskalkyle!$B$12,($J81*TiltakstyperKostnadskalkyle!D$12)/100,
IF($F81=TiltakstyperKostnadskalkyle!$B$13,($J81*TiltakstyperKostnadskalkyle!D$13)/100,
IF($F81=TiltakstyperKostnadskalkyle!$B$14,($J81*TiltakstyperKostnadskalkyle!D$14)/100,
IF($F81=TiltakstyperKostnadskalkyle!$B$15,($J81*TiltakstyperKostnadskalkyle!D$15)/100,
"0")))))))))))</f>
        <v>6093.9</v>
      </c>
      <c r="L81" s="18">
        <f>IF($F81=TiltakstyperKostnadskalkyle!$B$5,($J81*TiltakstyperKostnadskalkyle!E$5)/100,
IF($F81=TiltakstyperKostnadskalkyle!$B$6,($J81*TiltakstyperKostnadskalkyle!E$6)/100,
IF($F81=TiltakstyperKostnadskalkyle!$B$7,($J81*TiltakstyperKostnadskalkyle!E$7)/100,
IF($F81=TiltakstyperKostnadskalkyle!$B$8,($J81*TiltakstyperKostnadskalkyle!E$8)/100,
IF($F81=TiltakstyperKostnadskalkyle!$B$9,($J81*TiltakstyperKostnadskalkyle!E$9)/100,
IF($F81=TiltakstyperKostnadskalkyle!$B$10,($J81*TiltakstyperKostnadskalkyle!E$10)/100,
IF($F81=TiltakstyperKostnadskalkyle!$B$11,($J81*TiltakstyperKostnadskalkyle!E$11)/100,
IF($F81=TiltakstyperKostnadskalkyle!$B$12,($J81*TiltakstyperKostnadskalkyle!E$12)/100,
IF($F81=TiltakstyperKostnadskalkyle!$B$13,($J81*TiltakstyperKostnadskalkyle!E$13)/100,
IF($F81=TiltakstyperKostnadskalkyle!$B$14,($J81*TiltakstyperKostnadskalkyle!E$14)/100,
IF($F81=TiltakstyperKostnadskalkyle!$B$15,($J81*TiltakstyperKostnadskalkyle!E$15)/100,
"0")))))))))))</f>
        <v>12187.8</v>
      </c>
      <c r="M81" s="18">
        <f>IF($F81=TiltakstyperKostnadskalkyle!$B$5,($J81*TiltakstyperKostnadskalkyle!F$5)/100,
IF($F81=TiltakstyperKostnadskalkyle!$B$6,($J81*TiltakstyperKostnadskalkyle!F$6)/100,
IF($F81=TiltakstyperKostnadskalkyle!$B$7,($J81*TiltakstyperKostnadskalkyle!F$7)/100,
IF($F81=TiltakstyperKostnadskalkyle!$B$8,($J81*TiltakstyperKostnadskalkyle!F$8)/100,
IF($F81=TiltakstyperKostnadskalkyle!$B$9,($J81*TiltakstyperKostnadskalkyle!F$9)/100,
IF($F81=TiltakstyperKostnadskalkyle!$B$10,($J81*TiltakstyperKostnadskalkyle!F$10)/100,
IF($F81=TiltakstyperKostnadskalkyle!$B$11,($J81*TiltakstyperKostnadskalkyle!F$11)/100,
IF($F81=TiltakstyperKostnadskalkyle!$B$12,($J81*TiltakstyperKostnadskalkyle!F$12)/100,
IF($F81=TiltakstyperKostnadskalkyle!$B$13,($J81*TiltakstyperKostnadskalkyle!F$13)/100,
IF($F81=TiltakstyperKostnadskalkyle!$B$14,($J81*TiltakstyperKostnadskalkyle!F$14)/100,
IF($F81=TiltakstyperKostnadskalkyle!$B$15,($J81*TiltakstyperKostnadskalkyle!F$15)/100,
"0")))))))))))</f>
        <v>81252</v>
      </c>
      <c r="N81" s="18">
        <f>IF($F81=TiltakstyperKostnadskalkyle!$B$5,($J81*TiltakstyperKostnadskalkyle!G$5)/100,
IF($F81=TiltakstyperKostnadskalkyle!$B$6,($J81*TiltakstyperKostnadskalkyle!G$6)/100,
IF($F81=TiltakstyperKostnadskalkyle!$B$7,($J81*TiltakstyperKostnadskalkyle!G$7)/100,
IF($F81=TiltakstyperKostnadskalkyle!$B$8,($J81*TiltakstyperKostnadskalkyle!G$8)/100,
IF($F81=TiltakstyperKostnadskalkyle!$B$9,($J81*TiltakstyperKostnadskalkyle!G$9)/100,
IF($F81=TiltakstyperKostnadskalkyle!$B$10,($J81*TiltakstyperKostnadskalkyle!G$10)/100,
IF($F81=TiltakstyperKostnadskalkyle!$B$11,($J81*TiltakstyperKostnadskalkyle!G$11)/100,
IF($F81=TiltakstyperKostnadskalkyle!$B$12,($J81*TiltakstyperKostnadskalkyle!G$12)/100,
IF($F81=TiltakstyperKostnadskalkyle!$B$13,($J81*TiltakstyperKostnadskalkyle!G$13)/100,
IF($F81=TiltakstyperKostnadskalkyle!$B$14,($J81*TiltakstyperKostnadskalkyle!G$14)/100,
IF($F81=TiltakstyperKostnadskalkyle!$B$15,($J81*TiltakstyperKostnadskalkyle!G$15)/100,
"0")))))))))))</f>
        <v>44688.6</v>
      </c>
      <c r="O81" s="18">
        <f>IF($F81=TiltakstyperKostnadskalkyle!$B$5,($J81*TiltakstyperKostnadskalkyle!H$5)/100,
IF($F81=TiltakstyperKostnadskalkyle!$B$6,($J81*TiltakstyperKostnadskalkyle!H$6)/100,
IF($F81=TiltakstyperKostnadskalkyle!$B$7,($J81*TiltakstyperKostnadskalkyle!H$7)/100,
IF($F81=TiltakstyperKostnadskalkyle!$B$8,($J81*TiltakstyperKostnadskalkyle!H$8)/100,
IF($F81=TiltakstyperKostnadskalkyle!$B$9,($J81*TiltakstyperKostnadskalkyle!H$9)/100,
IF($F81=TiltakstyperKostnadskalkyle!$B$10,($J81*TiltakstyperKostnadskalkyle!H$10)/100,
IF($F81=TiltakstyperKostnadskalkyle!$B$11,($J81*TiltakstyperKostnadskalkyle!H$11)/100,
IF($F81=TiltakstyperKostnadskalkyle!$B$12,($J81*TiltakstyperKostnadskalkyle!H$12)/100,
IF($F81=TiltakstyperKostnadskalkyle!$B$13,($J81*TiltakstyperKostnadskalkyle!H$13)/100,
IF($F81=TiltakstyperKostnadskalkyle!$B$14,($J81*TiltakstyperKostnadskalkyle!H$14)/100,
IF($F81=TiltakstyperKostnadskalkyle!$B$15,($J81*TiltakstyperKostnadskalkyle!H$15)/100,
"0")))))))))))</f>
        <v>12187.8</v>
      </c>
      <c r="P81" s="18">
        <f>IF($F81=TiltakstyperKostnadskalkyle!$B$5,($J81*TiltakstyperKostnadskalkyle!I$5)/100,
IF($F81=TiltakstyperKostnadskalkyle!$B$6,($J81*TiltakstyperKostnadskalkyle!I$6)/100,
IF($F81=TiltakstyperKostnadskalkyle!$B$7,($J81*TiltakstyperKostnadskalkyle!I$7)/100,
IF($F81=TiltakstyperKostnadskalkyle!$B$8,($J81*TiltakstyperKostnadskalkyle!I$8)/100,
IF($F81=TiltakstyperKostnadskalkyle!$B$9,($J81*TiltakstyperKostnadskalkyle!I$9)/100,
IF($F81=TiltakstyperKostnadskalkyle!$B$10,($J81*TiltakstyperKostnadskalkyle!I$10)/100,
IF($F81=TiltakstyperKostnadskalkyle!$B$11,($J81*TiltakstyperKostnadskalkyle!I$11)/100,
IF($F81=TiltakstyperKostnadskalkyle!$B$12,($J81*TiltakstyperKostnadskalkyle!I$12)/100,
IF($F81=TiltakstyperKostnadskalkyle!$B$13,($J81*TiltakstyperKostnadskalkyle!I$13)/100,
IF($F81=TiltakstyperKostnadskalkyle!$B$14,($J81*TiltakstyperKostnadskalkyle!I$14)/100,
IF($F81=TiltakstyperKostnadskalkyle!$B$15,($J81*TiltakstyperKostnadskalkyle!I$15)/100,
"0")))))))))))</f>
        <v>243756</v>
      </c>
      <c r="Q81" s="18">
        <f t="shared" si="4"/>
        <v>4062.6</v>
      </c>
      <c r="R81" s="18">
        <f>IF($F81=TiltakstyperKostnadskalkyle!$B$5,($J81*TiltakstyperKostnadskalkyle!K$5)/100,
IF($F81=TiltakstyperKostnadskalkyle!$B$6,($J81*TiltakstyperKostnadskalkyle!K$6)/100,
IF($F81=TiltakstyperKostnadskalkyle!$B$8,($J81*TiltakstyperKostnadskalkyle!K$8)/100,
IF($F81=TiltakstyperKostnadskalkyle!$B$9,($J81*TiltakstyperKostnadskalkyle!K$9)/100,
IF($F81=TiltakstyperKostnadskalkyle!$B$10,($J81*TiltakstyperKostnadskalkyle!K$10)/100,
IF($F81=TiltakstyperKostnadskalkyle!$B$11,($J81*TiltakstyperKostnadskalkyle!K$11)/100,
IF($F81=TiltakstyperKostnadskalkyle!$B$12,($J81*TiltakstyperKostnadskalkyle!K$12)/100,
IF($F81=TiltakstyperKostnadskalkyle!$B$13,($J81*TiltakstyperKostnadskalkyle!K$13)/100,
IF($F81=TiltakstyperKostnadskalkyle!$B$14,($J81*TiltakstyperKostnadskalkyle!K$14)/100,
"0")))))))))</f>
        <v>6093.9</v>
      </c>
      <c r="S81" s="18"/>
      <c r="T81" s="18">
        <f>IF($F81=TiltakstyperKostnadskalkyle!$B$5,($J81*TiltakstyperKostnadskalkyle!M$5)/100,
IF($F81=TiltakstyperKostnadskalkyle!$B$6,($J81*TiltakstyperKostnadskalkyle!M$6)/100,
IF($F81=TiltakstyperKostnadskalkyle!$B$7,($J81*TiltakstyperKostnadskalkyle!M$7)/100,
IF($F81=TiltakstyperKostnadskalkyle!$B$8,($J81*TiltakstyperKostnadskalkyle!M$8)/100,
IF($F81=TiltakstyperKostnadskalkyle!$B$9,($J81*TiltakstyperKostnadskalkyle!M$9)/100,
IF($F81=TiltakstyperKostnadskalkyle!$B$10,($J81*TiltakstyperKostnadskalkyle!M$10)/100,
IF($F81=TiltakstyperKostnadskalkyle!$B$11,($J81*TiltakstyperKostnadskalkyle!M$11)/100,
IF($F81=TiltakstyperKostnadskalkyle!$B$12,($J81*TiltakstyperKostnadskalkyle!M$12)/100,
IF($F81=TiltakstyperKostnadskalkyle!$B$13,($J81*TiltakstyperKostnadskalkyle!M$13)/100,
IF($F81=TiltakstyperKostnadskalkyle!$B$14,($J81*TiltakstyperKostnadskalkyle!M$14)/100,
IF($F81=TiltakstyperKostnadskalkyle!$B$15,($J81*TiltakstyperKostnadskalkyle!M$15)/100,
"0")))))))))))</f>
        <v>0</v>
      </c>
      <c r="U81" s="32"/>
      <c r="V81" s="32"/>
      <c r="W81" s="18">
        <f>IF($F81=TiltakstyperKostnadskalkyle!$B$5,($J81*TiltakstyperKostnadskalkyle!P$5)/100,
IF($F81=TiltakstyperKostnadskalkyle!$B$6,($J81*TiltakstyperKostnadskalkyle!P$6)/100,
IF($F81=TiltakstyperKostnadskalkyle!$B$7,($J81*TiltakstyperKostnadskalkyle!P$7)/100,
IF($F81=TiltakstyperKostnadskalkyle!$B$8,($J81*TiltakstyperKostnadskalkyle!P$8)/100,
IF($F81=TiltakstyperKostnadskalkyle!$B$9,($J81*TiltakstyperKostnadskalkyle!P$9)/100,
IF($F81=TiltakstyperKostnadskalkyle!$B$10,($J81*TiltakstyperKostnadskalkyle!P$10)/100,
IF($F81=TiltakstyperKostnadskalkyle!$B$11,($J81*TiltakstyperKostnadskalkyle!P$11)/100,
IF($F81=TiltakstyperKostnadskalkyle!$B$12,($J81*TiltakstyperKostnadskalkyle!P$12)/100,
IF($F81=TiltakstyperKostnadskalkyle!$B$13,($J81*TiltakstyperKostnadskalkyle!P$13)/100,
IF($F81=TiltakstyperKostnadskalkyle!$B$14,($J81*TiltakstyperKostnadskalkyle!P$14)/100,
IF($F81=TiltakstyperKostnadskalkyle!$B$15,($J81*TiltakstyperKostnadskalkyle!P$15)/100,
"0")))))))))))</f>
        <v>0</v>
      </c>
      <c r="Y81" s="151"/>
    </row>
    <row r="82" spans="2:25" ht="14.45" customHeight="1" x14ac:dyDescent="0.25">
      <c r="B82" s="20" t="s">
        <v>25</v>
      </c>
      <c r="C82" s="22" t="s">
        <v>68</v>
      </c>
      <c r="D82" s="22" t="s">
        <v>77</v>
      </c>
      <c r="E82" s="22" t="s">
        <v>70</v>
      </c>
      <c r="F82" s="39" t="s">
        <v>39</v>
      </c>
      <c r="G82" s="22">
        <v>2026</v>
      </c>
      <c r="H82" s="23">
        <v>415</v>
      </c>
      <c r="I82" s="27" t="s">
        <v>30</v>
      </c>
      <c r="J82" s="18">
        <f>IF(F82=TiltakstyperKostnadskalkyle!$B$5,TiltakstyperKostnadskalkyle!$R$5*Handlingsplan!H82,
IF(F82=TiltakstyperKostnadskalkyle!$B$6,TiltakstyperKostnadskalkyle!$R$6*Handlingsplan!H82,
IF(F82=TiltakstyperKostnadskalkyle!$B$7,TiltakstyperKostnadskalkyle!$R$7*Handlingsplan!H82,
IF(F82=TiltakstyperKostnadskalkyle!$B$8,TiltakstyperKostnadskalkyle!$R$8*Handlingsplan!H82,
IF(F82=TiltakstyperKostnadskalkyle!$B$9,TiltakstyperKostnadskalkyle!$R$9*Handlingsplan!H82,
IF(F82=TiltakstyperKostnadskalkyle!$B$10,TiltakstyperKostnadskalkyle!$R$10*Handlingsplan!H82,
IF(F82=TiltakstyperKostnadskalkyle!$B$11,TiltakstyperKostnadskalkyle!$R$11*Handlingsplan!H82,
IF(F82=TiltakstyperKostnadskalkyle!$B$12,TiltakstyperKostnadskalkyle!$R$12*Handlingsplan!H82,
IF(F82=TiltakstyperKostnadskalkyle!$B$13,TiltakstyperKostnadskalkyle!$R$13*Handlingsplan!H82,
IF(F82=TiltakstyperKostnadskalkyle!$B$14,TiltakstyperKostnadskalkyle!$R$14*Handlingsplan!H82,
IF(F82=TiltakstyperKostnadskalkyle!$B$15,TiltakstyperKostnadskalkyle!$R$15*Handlingsplan!H82,
0)))))))))))</f>
        <v>1660000</v>
      </c>
      <c r="K82" s="18">
        <f>IF($F82=TiltakstyperKostnadskalkyle!$B$5,($J82*TiltakstyperKostnadskalkyle!D$5)/100,
IF($F82=TiltakstyperKostnadskalkyle!$B$6,($J82*TiltakstyperKostnadskalkyle!D$6)/100,
IF($F82=TiltakstyperKostnadskalkyle!$B$7,($J82*TiltakstyperKostnadskalkyle!D$7)/100,
IF($F82=TiltakstyperKostnadskalkyle!$B$8,($J82*TiltakstyperKostnadskalkyle!D$8)/100,
IF($F82=TiltakstyperKostnadskalkyle!$B$9,($J82*TiltakstyperKostnadskalkyle!D$9)/100,
IF($F82=TiltakstyperKostnadskalkyle!$B$10,($J82*TiltakstyperKostnadskalkyle!D$10)/100,
IF($F82=TiltakstyperKostnadskalkyle!$B$11,($J82*TiltakstyperKostnadskalkyle!D$11)/100,
IF($F82=TiltakstyperKostnadskalkyle!$B$12,($J82*TiltakstyperKostnadskalkyle!D$12)/100,
IF($F82=TiltakstyperKostnadskalkyle!$B$13,($J82*TiltakstyperKostnadskalkyle!D$13)/100,
IF($F82=TiltakstyperKostnadskalkyle!$B$14,($J82*TiltakstyperKostnadskalkyle!D$14)/100,
IF($F82=TiltakstyperKostnadskalkyle!$B$15,($J82*TiltakstyperKostnadskalkyle!D$15)/100,
"0")))))))))))</f>
        <v>132800</v>
      </c>
      <c r="L82" s="18">
        <f>IF($F82=TiltakstyperKostnadskalkyle!$B$5,($J82*TiltakstyperKostnadskalkyle!E$5)/100,
IF($F82=TiltakstyperKostnadskalkyle!$B$6,($J82*TiltakstyperKostnadskalkyle!E$6)/100,
IF($F82=TiltakstyperKostnadskalkyle!$B$7,($J82*TiltakstyperKostnadskalkyle!E$7)/100,
IF($F82=TiltakstyperKostnadskalkyle!$B$8,($J82*TiltakstyperKostnadskalkyle!E$8)/100,
IF($F82=TiltakstyperKostnadskalkyle!$B$9,($J82*TiltakstyperKostnadskalkyle!E$9)/100,
IF($F82=TiltakstyperKostnadskalkyle!$B$10,($J82*TiltakstyperKostnadskalkyle!E$10)/100,
IF($F82=TiltakstyperKostnadskalkyle!$B$11,($J82*TiltakstyperKostnadskalkyle!E$11)/100,
IF($F82=TiltakstyperKostnadskalkyle!$B$12,($J82*TiltakstyperKostnadskalkyle!E$12)/100,
IF($F82=TiltakstyperKostnadskalkyle!$B$13,($J82*TiltakstyperKostnadskalkyle!E$13)/100,
IF($F82=TiltakstyperKostnadskalkyle!$B$14,($J82*TiltakstyperKostnadskalkyle!E$14)/100,
IF($F82=TiltakstyperKostnadskalkyle!$B$15,($J82*TiltakstyperKostnadskalkyle!E$15)/100,
"0")))))))))))</f>
        <v>132800</v>
      </c>
      <c r="M82" s="18">
        <f>IF($F82=TiltakstyperKostnadskalkyle!$B$5,($J82*TiltakstyperKostnadskalkyle!F$5)/100,
IF($F82=TiltakstyperKostnadskalkyle!$B$6,($J82*TiltakstyperKostnadskalkyle!F$6)/100,
IF($F82=TiltakstyperKostnadskalkyle!$B$7,($J82*TiltakstyperKostnadskalkyle!F$7)/100,
IF($F82=TiltakstyperKostnadskalkyle!$B$8,($J82*TiltakstyperKostnadskalkyle!F$8)/100,
IF($F82=TiltakstyperKostnadskalkyle!$B$9,($J82*TiltakstyperKostnadskalkyle!F$9)/100,
IF($F82=TiltakstyperKostnadskalkyle!$B$10,($J82*TiltakstyperKostnadskalkyle!F$10)/100,
IF($F82=TiltakstyperKostnadskalkyle!$B$11,($J82*TiltakstyperKostnadskalkyle!F$11)/100,
IF($F82=TiltakstyperKostnadskalkyle!$B$12,($J82*TiltakstyperKostnadskalkyle!F$12)/100,
IF($F82=TiltakstyperKostnadskalkyle!$B$13,($J82*TiltakstyperKostnadskalkyle!F$13)/100,
IF($F82=TiltakstyperKostnadskalkyle!$B$14,($J82*TiltakstyperKostnadskalkyle!F$14)/100,
IF($F82=TiltakstyperKostnadskalkyle!$B$15,($J82*TiltakstyperKostnadskalkyle!F$15)/100,
"0")))))))))))</f>
        <v>697200</v>
      </c>
      <c r="N82" s="18">
        <f>IF($F82=TiltakstyperKostnadskalkyle!$B$5,($J82*TiltakstyperKostnadskalkyle!G$5)/100,
IF($F82=TiltakstyperKostnadskalkyle!$B$6,($J82*TiltakstyperKostnadskalkyle!G$6)/100,
IF($F82=TiltakstyperKostnadskalkyle!$B$7,($J82*TiltakstyperKostnadskalkyle!G$7)/100,
IF($F82=TiltakstyperKostnadskalkyle!$B$8,($J82*TiltakstyperKostnadskalkyle!G$8)/100,
IF($F82=TiltakstyperKostnadskalkyle!$B$9,($J82*TiltakstyperKostnadskalkyle!G$9)/100,
IF($F82=TiltakstyperKostnadskalkyle!$B$10,($J82*TiltakstyperKostnadskalkyle!G$10)/100,
IF($F82=TiltakstyperKostnadskalkyle!$B$11,($J82*TiltakstyperKostnadskalkyle!G$11)/100,
IF($F82=TiltakstyperKostnadskalkyle!$B$12,($J82*TiltakstyperKostnadskalkyle!G$12)/100,
IF($F82=TiltakstyperKostnadskalkyle!$B$13,($J82*TiltakstyperKostnadskalkyle!G$13)/100,
IF($F82=TiltakstyperKostnadskalkyle!$B$14,($J82*TiltakstyperKostnadskalkyle!G$14)/100,
IF($F82=TiltakstyperKostnadskalkyle!$B$15,($J82*TiltakstyperKostnadskalkyle!G$15)/100,
"0")))))))))))</f>
        <v>348600</v>
      </c>
      <c r="O82" s="18">
        <f>IF($F82=TiltakstyperKostnadskalkyle!$B$5,($J82*TiltakstyperKostnadskalkyle!H$5)/100,
IF($F82=TiltakstyperKostnadskalkyle!$B$6,($J82*TiltakstyperKostnadskalkyle!H$6)/100,
IF($F82=TiltakstyperKostnadskalkyle!$B$7,($J82*TiltakstyperKostnadskalkyle!H$7)/100,
IF($F82=TiltakstyperKostnadskalkyle!$B$8,($J82*TiltakstyperKostnadskalkyle!H$8)/100,
IF($F82=TiltakstyperKostnadskalkyle!$B$9,($J82*TiltakstyperKostnadskalkyle!H$9)/100,
IF($F82=TiltakstyperKostnadskalkyle!$B$10,($J82*TiltakstyperKostnadskalkyle!H$10)/100,
IF($F82=TiltakstyperKostnadskalkyle!$B$11,($J82*TiltakstyperKostnadskalkyle!H$11)/100,
IF($F82=TiltakstyperKostnadskalkyle!$B$12,($J82*TiltakstyperKostnadskalkyle!H$12)/100,
IF($F82=TiltakstyperKostnadskalkyle!$B$13,($J82*TiltakstyperKostnadskalkyle!H$13)/100,
IF($F82=TiltakstyperKostnadskalkyle!$B$14,($J82*TiltakstyperKostnadskalkyle!H$14)/100,
IF($F82=TiltakstyperKostnadskalkyle!$B$15,($J82*TiltakstyperKostnadskalkyle!H$15)/100,
"0")))))))))))</f>
        <v>132800</v>
      </c>
      <c r="P82" s="18">
        <f>IF($F82=TiltakstyperKostnadskalkyle!$B$5,($J82*TiltakstyperKostnadskalkyle!I$5)/100,
IF($F82=TiltakstyperKostnadskalkyle!$B$6,($J82*TiltakstyperKostnadskalkyle!I$6)/100,
IF($F82=TiltakstyperKostnadskalkyle!$B$7,($J82*TiltakstyperKostnadskalkyle!I$7)/100,
IF($F82=TiltakstyperKostnadskalkyle!$B$8,($J82*TiltakstyperKostnadskalkyle!I$8)/100,
IF($F82=TiltakstyperKostnadskalkyle!$B$9,($J82*TiltakstyperKostnadskalkyle!I$9)/100,
IF($F82=TiltakstyperKostnadskalkyle!$B$10,($J82*TiltakstyperKostnadskalkyle!I$10)/100,
IF($F82=TiltakstyperKostnadskalkyle!$B$11,($J82*TiltakstyperKostnadskalkyle!I$11)/100,
IF($F82=TiltakstyperKostnadskalkyle!$B$12,($J82*TiltakstyperKostnadskalkyle!I$12)/100,
IF($F82=TiltakstyperKostnadskalkyle!$B$13,($J82*TiltakstyperKostnadskalkyle!I$13)/100,
IF($F82=TiltakstyperKostnadskalkyle!$B$14,($J82*TiltakstyperKostnadskalkyle!I$14)/100,
IF($F82=TiltakstyperKostnadskalkyle!$B$15,($J82*TiltakstyperKostnadskalkyle!I$15)/100,
"0")))))))))))</f>
        <v>83000</v>
      </c>
      <c r="Q82" s="18">
        <f t="shared" si="4"/>
        <v>16600</v>
      </c>
      <c r="R82" s="18">
        <f>IF($F82=TiltakstyperKostnadskalkyle!$B$5,($J82*TiltakstyperKostnadskalkyle!K$5)/100,
IF($F82=TiltakstyperKostnadskalkyle!$B$6,($J82*TiltakstyperKostnadskalkyle!K$6)/100,
IF($F82=TiltakstyperKostnadskalkyle!$B$7,($J82*TiltakstyperKostnadskalkyle!K$7)/100,
IF($F82=TiltakstyperKostnadskalkyle!$B$8,($J82*TiltakstyperKostnadskalkyle!K$8)/100,
IF($F82=TiltakstyperKostnadskalkyle!$B$9,($J82*TiltakstyperKostnadskalkyle!K$9)/100,
IF($F82=TiltakstyperKostnadskalkyle!$B$10,($J82*TiltakstyperKostnadskalkyle!K$10)/100,
IF($F82=TiltakstyperKostnadskalkyle!$B$11,($J82*TiltakstyperKostnadskalkyle!K$11)/100,
IF($F82=TiltakstyperKostnadskalkyle!$B$12,($J82*TiltakstyperKostnadskalkyle!K$12)/100,
IF($F82=TiltakstyperKostnadskalkyle!$B$13,($J82*TiltakstyperKostnadskalkyle!K$13)/100,
IF($F82=TiltakstyperKostnadskalkyle!$B$14,($J82*TiltakstyperKostnadskalkyle!K$14)/100,
IF($F82=TiltakstyperKostnadskalkyle!$B$15,($J82*TiltakstyperKostnadskalkyle!K$15)/100,
"0")))))))))))</f>
        <v>132800</v>
      </c>
      <c r="S82" s="18"/>
      <c r="T82" s="18">
        <f>IF($F82=TiltakstyperKostnadskalkyle!$B$5,($J82*TiltakstyperKostnadskalkyle!M$5)/100,
IF($F82=TiltakstyperKostnadskalkyle!$B$6,($J82*TiltakstyperKostnadskalkyle!M$6)/100,
IF($F82=TiltakstyperKostnadskalkyle!$B$7,($J82*TiltakstyperKostnadskalkyle!M$7)/100,
IF($F82=TiltakstyperKostnadskalkyle!$B$8,($J82*TiltakstyperKostnadskalkyle!M$8)/100,
IF($F82=TiltakstyperKostnadskalkyle!$B$9,($J82*TiltakstyperKostnadskalkyle!M$9)/100,
IF($F82=TiltakstyperKostnadskalkyle!$B$10,($J82*TiltakstyperKostnadskalkyle!M$10)/100,
IF($F82=TiltakstyperKostnadskalkyle!$B$11,($J82*TiltakstyperKostnadskalkyle!M$11)/100,
IF($F82=TiltakstyperKostnadskalkyle!$B$12,($J82*TiltakstyperKostnadskalkyle!M$12)/100,
IF($F82=TiltakstyperKostnadskalkyle!$B$13,($J82*TiltakstyperKostnadskalkyle!M$13)/100,
IF($F82=TiltakstyperKostnadskalkyle!$B$14,($J82*TiltakstyperKostnadskalkyle!M$14)/100,
IF($F82=TiltakstyperKostnadskalkyle!$B$15,($J82*TiltakstyperKostnadskalkyle!M$15)/100,
"0")))))))))))</f>
        <v>0</v>
      </c>
      <c r="U82" s="32"/>
      <c r="V82" s="32"/>
      <c r="W82" s="18">
        <f>IF($F82=TiltakstyperKostnadskalkyle!$B$5,($J82*TiltakstyperKostnadskalkyle!P$5)/100,
IF($F82=TiltakstyperKostnadskalkyle!$B$6,($J82*TiltakstyperKostnadskalkyle!P$6)/100,
IF($F82=TiltakstyperKostnadskalkyle!$B$7,($J82*TiltakstyperKostnadskalkyle!P$7)/100,
IF($F82=TiltakstyperKostnadskalkyle!$B$8,($J82*TiltakstyperKostnadskalkyle!P$8)/100,
IF($F82=TiltakstyperKostnadskalkyle!$B$9,($J82*TiltakstyperKostnadskalkyle!P$9)/100,
IF($F82=TiltakstyperKostnadskalkyle!$B$10,($J82*TiltakstyperKostnadskalkyle!P$10)/100,
IF($F82=TiltakstyperKostnadskalkyle!$B$11,($J82*TiltakstyperKostnadskalkyle!P$11)/100,
IF($F82=TiltakstyperKostnadskalkyle!$B$12,($J82*TiltakstyperKostnadskalkyle!P$12)/100,
IF($F82=TiltakstyperKostnadskalkyle!$B$13,($J82*TiltakstyperKostnadskalkyle!P$13)/100,
IF($F82=TiltakstyperKostnadskalkyle!$B$14,($J82*TiltakstyperKostnadskalkyle!P$14)/100,
IF($F82=TiltakstyperKostnadskalkyle!$B$15,($J82*TiltakstyperKostnadskalkyle!P$15)/100,
"0")))))))))))</f>
        <v>0</v>
      </c>
      <c r="Y82" s="151"/>
    </row>
    <row r="83" spans="2:25" ht="14.45" customHeight="1" x14ac:dyDescent="0.25">
      <c r="B83" s="20" t="s">
        <v>25</v>
      </c>
      <c r="C83" s="22" t="s">
        <v>68</v>
      </c>
      <c r="D83" s="22" t="s">
        <v>77</v>
      </c>
      <c r="E83" s="22" t="s">
        <v>71</v>
      </c>
      <c r="F83" s="39" t="s">
        <v>39</v>
      </c>
      <c r="G83" s="22">
        <v>2026</v>
      </c>
      <c r="H83" s="23">
        <v>198</v>
      </c>
      <c r="I83" s="27" t="s">
        <v>30</v>
      </c>
      <c r="J83" s="18">
        <f>IF(F83=TiltakstyperKostnadskalkyle!$B$5,TiltakstyperKostnadskalkyle!$R$5*Handlingsplan!H83,
IF(F83=TiltakstyperKostnadskalkyle!$B$6,TiltakstyperKostnadskalkyle!$R$6*Handlingsplan!H83,
IF(F83=TiltakstyperKostnadskalkyle!$B$7,TiltakstyperKostnadskalkyle!$R$7*Handlingsplan!H83,
IF(F83=TiltakstyperKostnadskalkyle!$B$8,TiltakstyperKostnadskalkyle!$R$8*Handlingsplan!H83,
IF(F83=TiltakstyperKostnadskalkyle!$B$9,TiltakstyperKostnadskalkyle!$R$9*Handlingsplan!H83,
IF(F83=TiltakstyperKostnadskalkyle!$B$10,TiltakstyperKostnadskalkyle!$R$10*Handlingsplan!H83,
IF(F83=TiltakstyperKostnadskalkyle!$B$11,TiltakstyperKostnadskalkyle!$R$11*Handlingsplan!H83,
IF(F83=TiltakstyperKostnadskalkyle!$B$12,TiltakstyperKostnadskalkyle!$R$12*Handlingsplan!H83,
IF(F83=TiltakstyperKostnadskalkyle!$B$13,TiltakstyperKostnadskalkyle!$R$13*Handlingsplan!H83,
IF(F83=TiltakstyperKostnadskalkyle!$B$14,TiltakstyperKostnadskalkyle!$R$14*Handlingsplan!H83,
IF(F83=TiltakstyperKostnadskalkyle!$B$15,TiltakstyperKostnadskalkyle!$R$15*Handlingsplan!H83,
0)))))))))))</f>
        <v>792000</v>
      </c>
      <c r="K83" s="18">
        <f>IF($F83=TiltakstyperKostnadskalkyle!$B$5,($J83*TiltakstyperKostnadskalkyle!D$5)/100,
IF($F83=TiltakstyperKostnadskalkyle!$B$6,($J83*TiltakstyperKostnadskalkyle!D$6)/100,
IF($F83=TiltakstyperKostnadskalkyle!$B$7,($J83*TiltakstyperKostnadskalkyle!D$7)/100,
IF($F83=TiltakstyperKostnadskalkyle!$B$8,($J83*TiltakstyperKostnadskalkyle!D$8)/100,
IF($F83=TiltakstyperKostnadskalkyle!$B$9,($J83*TiltakstyperKostnadskalkyle!D$9)/100,
IF($F83=TiltakstyperKostnadskalkyle!$B$10,($J83*TiltakstyperKostnadskalkyle!D$10)/100,
IF($F83=TiltakstyperKostnadskalkyle!$B$11,($J83*TiltakstyperKostnadskalkyle!D$11)/100,
IF($F83=TiltakstyperKostnadskalkyle!$B$12,($J83*TiltakstyperKostnadskalkyle!D$12)/100,
IF($F83=TiltakstyperKostnadskalkyle!$B$13,($J83*TiltakstyperKostnadskalkyle!D$13)/100,
IF($F83=TiltakstyperKostnadskalkyle!$B$14,($J83*TiltakstyperKostnadskalkyle!D$14)/100,
IF($F83=TiltakstyperKostnadskalkyle!$B$15,($J83*TiltakstyperKostnadskalkyle!D$15)/100,
"0")))))))))))</f>
        <v>63360</v>
      </c>
      <c r="L83" s="18">
        <f>IF($F83=TiltakstyperKostnadskalkyle!$B$5,($J83*TiltakstyperKostnadskalkyle!E$5)/100,
IF($F83=TiltakstyperKostnadskalkyle!$B$6,($J83*TiltakstyperKostnadskalkyle!E$6)/100,
IF($F83=TiltakstyperKostnadskalkyle!$B$7,($J83*TiltakstyperKostnadskalkyle!E$7)/100,
IF($F83=TiltakstyperKostnadskalkyle!$B$8,($J83*TiltakstyperKostnadskalkyle!E$8)/100,
IF($F83=TiltakstyperKostnadskalkyle!$B$9,($J83*TiltakstyperKostnadskalkyle!E$9)/100,
IF($F83=TiltakstyperKostnadskalkyle!$B$10,($J83*TiltakstyperKostnadskalkyle!E$10)/100,
IF($F83=TiltakstyperKostnadskalkyle!$B$11,($J83*TiltakstyperKostnadskalkyle!E$11)/100,
IF($F83=TiltakstyperKostnadskalkyle!$B$12,($J83*TiltakstyperKostnadskalkyle!E$12)/100,
IF($F83=TiltakstyperKostnadskalkyle!$B$13,($J83*TiltakstyperKostnadskalkyle!E$13)/100,
IF($F83=TiltakstyperKostnadskalkyle!$B$14,($J83*TiltakstyperKostnadskalkyle!E$14)/100,
IF($F83=TiltakstyperKostnadskalkyle!$B$15,($J83*TiltakstyperKostnadskalkyle!E$15)/100,
"0")))))))))))</f>
        <v>63360</v>
      </c>
      <c r="M83" s="18">
        <f>IF($F83=TiltakstyperKostnadskalkyle!$B$5,($J83*TiltakstyperKostnadskalkyle!F$5)/100,
IF($F83=TiltakstyperKostnadskalkyle!$B$6,($J83*TiltakstyperKostnadskalkyle!F$6)/100,
IF($F83=TiltakstyperKostnadskalkyle!$B$7,($J83*TiltakstyperKostnadskalkyle!F$7)/100,
IF($F83=TiltakstyperKostnadskalkyle!$B$8,($J83*TiltakstyperKostnadskalkyle!F$8)/100,
IF($F83=TiltakstyperKostnadskalkyle!$B$9,($J83*TiltakstyperKostnadskalkyle!F$9)/100,
IF($F83=TiltakstyperKostnadskalkyle!$B$10,($J83*TiltakstyperKostnadskalkyle!F$10)/100,
IF($F83=TiltakstyperKostnadskalkyle!$B$11,($J83*TiltakstyperKostnadskalkyle!F$11)/100,
IF($F83=TiltakstyperKostnadskalkyle!$B$12,($J83*TiltakstyperKostnadskalkyle!F$12)/100,
IF($F83=TiltakstyperKostnadskalkyle!$B$13,($J83*TiltakstyperKostnadskalkyle!F$13)/100,
IF($F83=TiltakstyperKostnadskalkyle!$B$14,($J83*TiltakstyperKostnadskalkyle!F$14)/100,
IF($F83=TiltakstyperKostnadskalkyle!$B$15,($J83*TiltakstyperKostnadskalkyle!F$15)/100,
"0")))))))))))</f>
        <v>332640</v>
      </c>
      <c r="N83" s="18">
        <f>IF($F83=TiltakstyperKostnadskalkyle!$B$5,($J83*TiltakstyperKostnadskalkyle!G$5)/100,
IF($F83=TiltakstyperKostnadskalkyle!$B$6,($J83*TiltakstyperKostnadskalkyle!G$6)/100,
IF($F83=TiltakstyperKostnadskalkyle!$B$7,($J83*TiltakstyperKostnadskalkyle!G$7)/100,
IF($F83=TiltakstyperKostnadskalkyle!$B$8,($J83*TiltakstyperKostnadskalkyle!G$8)/100,
IF($F83=TiltakstyperKostnadskalkyle!$B$9,($J83*TiltakstyperKostnadskalkyle!G$9)/100,
IF($F83=TiltakstyperKostnadskalkyle!$B$10,($J83*TiltakstyperKostnadskalkyle!G$10)/100,
IF($F83=TiltakstyperKostnadskalkyle!$B$11,($J83*TiltakstyperKostnadskalkyle!G$11)/100,
IF($F83=TiltakstyperKostnadskalkyle!$B$12,($J83*TiltakstyperKostnadskalkyle!G$12)/100,
IF($F83=TiltakstyperKostnadskalkyle!$B$13,($J83*TiltakstyperKostnadskalkyle!G$13)/100,
IF($F83=TiltakstyperKostnadskalkyle!$B$14,($J83*TiltakstyperKostnadskalkyle!G$14)/100,
IF($F83=TiltakstyperKostnadskalkyle!$B$15,($J83*TiltakstyperKostnadskalkyle!G$15)/100,
"0")))))))))))</f>
        <v>166320</v>
      </c>
      <c r="O83" s="18">
        <f>IF($F83=TiltakstyperKostnadskalkyle!$B$5,($J83*TiltakstyperKostnadskalkyle!H$5)/100,
IF($F83=TiltakstyperKostnadskalkyle!$B$6,($J83*TiltakstyperKostnadskalkyle!H$6)/100,
IF($F83=TiltakstyperKostnadskalkyle!$B$7,($J83*TiltakstyperKostnadskalkyle!H$7)/100,
IF($F83=TiltakstyperKostnadskalkyle!$B$8,($J83*TiltakstyperKostnadskalkyle!H$8)/100,
IF($F83=TiltakstyperKostnadskalkyle!$B$9,($J83*TiltakstyperKostnadskalkyle!H$9)/100,
IF($F83=TiltakstyperKostnadskalkyle!$B$10,($J83*TiltakstyperKostnadskalkyle!H$10)/100,
IF($F83=TiltakstyperKostnadskalkyle!$B$11,($J83*TiltakstyperKostnadskalkyle!H$11)/100,
IF($F83=TiltakstyperKostnadskalkyle!$B$12,($J83*TiltakstyperKostnadskalkyle!H$12)/100,
IF($F83=TiltakstyperKostnadskalkyle!$B$13,($J83*TiltakstyperKostnadskalkyle!H$13)/100,
IF($F83=TiltakstyperKostnadskalkyle!$B$14,($J83*TiltakstyperKostnadskalkyle!H$14)/100,
IF($F83=TiltakstyperKostnadskalkyle!$B$15,($J83*TiltakstyperKostnadskalkyle!H$15)/100,
"0")))))))))))</f>
        <v>63360</v>
      </c>
      <c r="P83" s="18">
        <f>IF($F83=TiltakstyperKostnadskalkyle!$B$5,($J83*TiltakstyperKostnadskalkyle!I$5)/100,
IF($F83=TiltakstyperKostnadskalkyle!$B$6,($J83*TiltakstyperKostnadskalkyle!I$6)/100,
IF($F83=TiltakstyperKostnadskalkyle!$B$7,($J83*TiltakstyperKostnadskalkyle!I$7)/100,
IF($F83=TiltakstyperKostnadskalkyle!$B$8,($J83*TiltakstyperKostnadskalkyle!I$8)/100,
IF($F83=TiltakstyperKostnadskalkyle!$B$9,($J83*TiltakstyperKostnadskalkyle!I$9)/100,
IF($F83=TiltakstyperKostnadskalkyle!$B$10,($J83*TiltakstyperKostnadskalkyle!I$10)/100,
IF($F83=TiltakstyperKostnadskalkyle!$B$11,($J83*TiltakstyperKostnadskalkyle!I$11)/100,
IF($F83=TiltakstyperKostnadskalkyle!$B$12,($J83*TiltakstyperKostnadskalkyle!I$12)/100,
IF($F83=TiltakstyperKostnadskalkyle!$B$13,($J83*TiltakstyperKostnadskalkyle!I$13)/100,
IF($F83=TiltakstyperKostnadskalkyle!$B$14,($J83*TiltakstyperKostnadskalkyle!I$14)/100,
IF($F83=TiltakstyperKostnadskalkyle!$B$15,($J83*TiltakstyperKostnadskalkyle!I$15)/100,
"0")))))))))))</f>
        <v>39600</v>
      </c>
      <c r="Q83" s="18">
        <f t="shared" si="4"/>
        <v>7920</v>
      </c>
      <c r="R83" s="18">
        <f>IF($F83=TiltakstyperKostnadskalkyle!$B$5,($J83*TiltakstyperKostnadskalkyle!K$5)/100,
IF($F83=TiltakstyperKostnadskalkyle!$B$6,($J83*TiltakstyperKostnadskalkyle!K$6)/100,
IF($F83=TiltakstyperKostnadskalkyle!$B$7,($J83*TiltakstyperKostnadskalkyle!K$7)/100,
IF($F83=TiltakstyperKostnadskalkyle!$B$8,($J83*TiltakstyperKostnadskalkyle!K$8)/100,
IF($F83=TiltakstyperKostnadskalkyle!$B$9,($J83*TiltakstyperKostnadskalkyle!K$9)/100,
IF($F83=TiltakstyperKostnadskalkyle!$B$10,($J83*TiltakstyperKostnadskalkyle!K$10)/100,
IF($F83=TiltakstyperKostnadskalkyle!$B$11,($J83*TiltakstyperKostnadskalkyle!K$11)/100,
IF($F83=TiltakstyperKostnadskalkyle!$B$12,($J83*TiltakstyperKostnadskalkyle!K$12)/100,
IF($F83=TiltakstyperKostnadskalkyle!$B$13,($J83*TiltakstyperKostnadskalkyle!K$13)/100,
IF($F83=TiltakstyperKostnadskalkyle!$B$14,($J83*TiltakstyperKostnadskalkyle!K$14)/100,
IF($F83=TiltakstyperKostnadskalkyle!$B$15,($J83*TiltakstyperKostnadskalkyle!K$15)/100,
"0")))))))))))</f>
        <v>63360</v>
      </c>
      <c r="S83" s="18"/>
      <c r="T83" s="18">
        <f>IF($F83=TiltakstyperKostnadskalkyle!$B$5,($J83*TiltakstyperKostnadskalkyle!M$5)/100,
IF($F83=TiltakstyperKostnadskalkyle!$B$6,($J83*TiltakstyperKostnadskalkyle!M$6)/100,
IF($F83=TiltakstyperKostnadskalkyle!$B$7,($J83*TiltakstyperKostnadskalkyle!M$7)/100,
IF($F83=TiltakstyperKostnadskalkyle!$B$8,($J83*TiltakstyperKostnadskalkyle!M$8)/100,
IF($F83=TiltakstyperKostnadskalkyle!$B$9,($J83*TiltakstyperKostnadskalkyle!M$9)/100,
IF($F83=TiltakstyperKostnadskalkyle!$B$10,($J83*TiltakstyperKostnadskalkyle!M$10)/100,
IF($F83=TiltakstyperKostnadskalkyle!$B$11,($J83*TiltakstyperKostnadskalkyle!M$11)/100,
IF($F83=TiltakstyperKostnadskalkyle!$B$12,($J83*TiltakstyperKostnadskalkyle!M$12)/100,
IF($F83=TiltakstyperKostnadskalkyle!$B$13,($J83*TiltakstyperKostnadskalkyle!M$13)/100,
IF($F83=TiltakstyperKostnadskalkyle!$B$14,($J83*TiltakstyperKostnadskalkyle!M$14)/100,
IF($F83=TiltakstyperKostnadskalkyle!$B$15,($J83*TiltakstyperKostnadskalkyle!M$15)/100,
"0")))))))))))</f>
        <v>0</v>
      </c>
      <c r="U83" s="32"/>
      <c r="V83" s="32"/>
      <c r="W83" s="18">
        <f>IF($F83=TiltakstyperKostnadskalkyle!$B$5,($J83*TiltakstyperKostnadskalkyle!P$5)/100,
IF($F83=TiltakstyperKostnadskalkyle!$B$6,($J83*TiltakstyperKostnadskalkyle!P$6)/100,
IF($F83=TiltakstyperKostnadskalkyle!$B$7,($J83*TiltakstyperKostnadskalkyle!P$7)/100,
IF($F83=TiltakstyperKostnadskalkyle!$B$8,($J83*TiltakstyperKostnadskalkyle!P$8)/100,
IF($F83=TiltakstyperKostnadskalkyle!$B$9,($J83*TiltakstyperKostnadskalkyle!P$9)/100,
IF($F83=TiltakstyperKostnadskalkyle!$B$10,($J83*TiltakstyperKostnadskalkyle!P$10)/100,
IF($F83=TiltakstyperKostnadskalkyle!$B$11,($J83*TiltakstyperKostnadskalkyle!P$11)/100,
IF($F83=TiltakstyperKostnadskalkyle!$B$12,($J83*TiltakstyperKostnadskalkyle!P$12)/100,
IF($F83=TiltakstyperKostnadskalkyle!$B$13,($J83*TiltakstyperKostnadskalkyle!P$13)/100,
IF($F83=TiltakstyperKostnadskalkyle!$B$14,($J83*TiltakstyperKostnadskalkyle!P$14)/100,
IF($F83=TiltakstyperKostnadskalkyle!$B$15,($J83*TiltakstyperKostnadskalkyle!P$15)/100,
"0")))))))))))</f>
        <v>0</v>
      </c>
      <c r="Y83" s="151"/>
    </row>
    <row r="84" spans="2:25" ht="14.45" customHeight="1" x14ac:dyDescent="0.25">
      <c r="B84" s="20" t="s">
        <v>25</v>
      </c>
      <c r="C84" s="22" t="s">
        <v>68</v>
      </c>
      <c r="D84" s="22" t="s">
        <v>77</v>
      </c>
      <c r="E84" s="22" t="s">
        <v>72</v>
      </c>
      <c r="F84" s="39" t="s">
        <v>39</v>
      </c>
      <c r="G84" s="22">
        <v>2026</v>
      </c>
      <c r="H84" s="23">
        <v>526</v>
      </c>
      <c r="I84" s="27" t="s">
        <v>30</v>
      </c>
      <c r="J84" s="18">
        <f>IF(F84=TiltakstyperKostnadskalkyle!$B$5,TiltakstyperKostnadskalkyle!$R$5*Handlingsplan!H84,
IF(F84=TiltakstyperKostnadskalkyle!$B$6,TiltakstyperKostnadskalkyle!$R$6*Handlingsplan!H84,
IF(F84=TiltakstyperKostnadskalkyle!$B$7,TiltakstyperKostnadskalkyle!$R$7*Handlingsplan!H84,
IF(F84=TiltakstyperKostnadskalkyle!$B$8,TiltakstyperKostnadskalkyle!$R$8*Handlingsplan!H84,
IF(F84=TiltakstyperKostnadskalkyle!$B$9,TiltakstyperKostnadskalkyle!$R$9*Handlingsplan!H84,
IF(F84=TiltakstyperKostnadskalkyle!$B$10,TiltakstyperKostnadskalkyle!$R$10*Handlingsplan!H84,
IF(F84=TiltakstyperKostnadskalkyle!$B$11,TiltakstyperKostnadskalkyle!$R$11*Handlingsplan!H84,
IF(F84=TiltakstyperKostnadskalkyle!$B$12,TiltakstyperKostnadskalkyle!$R$12*Handlingsplan!H84,
IF(F84=TiltakstyperKostnadskalkyle!$B$13,TiltakstyperKostnadskalkyle!$R$13*Handlingsplan!H84,
IF(F84=TiltakstyperKostnadskalkyle!$B$14,TiltakstyperKostnadskalkyle!$R$14*Handlingsplan!H84,
IF(F84=TiltakstyperKostnadskalkyle!$B$15,TiltakstyperKostnadskalkyle!$R$15*Handlingsplan!H84,
0)))))))))))</f>
        <v>2104000</v>
      </c>
      <c r="K84" s="18">
        <f>IF($F84=TiltakstyperKostnadskalkyle!$B$5,($J84*TiltakstyperKostnadskalkyle!D$5)/100,
IF($F84=TiltakstyperKostnadskalkyle!$B$6,($J84*TiltakstyperKostnadskalkyle!D$6)/100,
IF($F84=TiltakstyperKostnadskalkyle!$B$7,($J84*TiltakstyperKostnadskalkyle!D$7)/100,
IF($F84=TiltakstyperKostnadskalkyle!$B$8,($J84*TiltakstyperKostnadskalkyle!D$8)/100,
IF($F84=TiltakstyperKostnadskalkyle!$B$9,($J84*TiltakstyperKostnadskalkyle!D$9)/100,
IF($F84=TiltakstyperKostnadskalkyle!$B$10,($J84*TiltakstyperKostnadskalkyle!D$10)/100,
IF($F84=TiltakstyperKostnadskalkyle!$B$11,($J84*TiltakstyperKostnadskalkyle!D$11)/100,
IF($F84=TiltakstyperKostnadskalkyle!$B$12,($J84*TiltakstyperKostnadskalkyle!D$12)/100,
IF($F84=TiltakstyperKostnadskalkyle!$B$13,($J84*TiltakstyperKostnadskalkyle!D$13)/100,
IF($F84=TiltakstyperKostnadskalkyle!$B$14,($J84*TiltakstyperKostnadskalkyle!D$14)/100,
IF($F84=TiltakstyperKostnadskalkyle!$B$15,($J84*TiltakstyperKostnadskalkyle!D$15)/100,
"0")))))))))))</f>
        <v>168320</v>
      </c>
      <c r="L84" s="18">
        <f>IF($F84=TiltakstyperKostnadskalkyle!$B$5,($J84*TiltakstyperKostnadskalkyle!E$5)/100,
IF($F84=TiltakstyperKostnadskalkyle!$B$6,($J84*TiltakstyperKostnadskalkyle!E$6)/100,
IF($F84=TiltakstyperKostnadskalkyle!$B$7,($J84*TiltakstyperKostnadskalkyle!E$7)/100,
IF($F84=TiltakstyperKostnadskalkyle!$B$8,($J84*TiltakstyperKostnadskalkyle!E$8)/100,
IF($F84=TiltakstyperKostnadskalkyle!$B$9,($J84*TiltakstyperKostnadskalkyle!E$9)/100,
IF($F84=TiltakstyperKostnadskalkyle!$B$10,($J84*TiltakstyperKostnadskalkyle!E$10)/100,
IF($F84=TiltakstyperKostnadskalkyle!$B$11,($J84*TiltakstyperKostnadskalkyle!E$11)/100,
IF($F84=TiltakstyperKostnadskalkyle!$B$12,($J84*TiltakstyperKostnadskalkyle!E$12)/100,
IF($F84=TiltakstyperKostnadskalkyle!$B$13,($J84*TiltakstyperKostnadskalkyle!E$13)/100,
IF($F84=TiltakstyperKostnadskalkyle!$B$14,($J84*TiltakstyperKostnadskalkyle!E$14)/100,
IF($F84=TiltakstyperKostnadskalkyle!$B$15,($J84*TiltakstyperKostnadskalkyle!E$15)/100,
"0")))))))))))</f>
        <v>168320</v>
      </c>
      <c r="M84" s="18">
        <f>IF($F84=TiltakstyperKostnadskalkyle!$B$5,($J84*TiltakstyperKostnadskalkyle!F$5)/100,
IF($F84=TiltakstyperKostnadskalkyle!$B$6,($J84*TiltakstyperKostnadskalkyle!F$6)/100,
IF($F84=TiltakstyperKostnadskalkyle!$B$7,($J84*TiltakstyperKostnadskalkyle!F$7)/100,
IF($F84=TiltakstyperKostnadskalkyle!$B$8,($J84*TiltakstyperKostnadskalkyle!F$8)/100,
IF($F84=TiltakstyperKostnadskalkyle!$B$9,($J84*TiltakstyperKostnadskalkyle!F$9)/100,
IF($F84=TiltakstyperKostnadskalkyle!$B$10,($J84*TiltakstyperKostnadskalkyle!F$10)/100,
IF($F84=TiltakstyperKostnadskalkyle!$B$11,($J84*TiltakstyperKostnadskalkyle!F$11)/100,
IF($F84=TiltakstyperKostnadskalkyle!$B$12,($J84*TiltakstyperKostnadskalkyle!F$12)/100,
IF($F84=TiltakstyperKostnadskalkyle!$B$13,($J84*TiltakstyperKostnadskalkyle!F$13)/100,
IF($F84=TiltakstyperKostnadskalkyle!$B$14,($J84*TiltakstyperKostnadskalkyle!F$14)/100,
IF($F84=TiltakstyperKostnadskalkyle!$B$15,($J84*TiltakstyperKostnadskalkyle!F$15)/100,
"0")))))))))))</f>
        <v>883680</v>
      </c>
      <c r="N84" s="18">
        <f>IF($F84=TiltakstyperKostnadskalkyle!$B$5,($J84*TiltakstyperKostnadskalkyle!G$5)/100,
IF($F84=TiltakstyperKostnadskalkyle!$B$6,($J84*TiltakstyperKostnadskalkyle!G$6)/100,
IF($F84=TiltakstyperKostnadskalkyle!$B$7,($J84*TiltakstyperKostnadskalkyle!G$7)/100,
IF($F84=TiltakstyperKostnadskalkyle!$B$8,($J84*TiltakstyperKostnadskalkyle!G$8)/100,
IF($F84=TiltakstyperKostnadskalkyle!$B$9,($J84*TiltakstyperKostnadskalkyle!G$9)/100,
IF($F84=TiltakstyperKostnadskalkyle!$B$10,($J84*TiltakstyperKostnadskalkyle!G$10)/100,
IF($F84=TiltakstyperKostnadskalkyle!$B$11,($J84*TiltakstyperKostnadskalkyle!G$11)/100,
IF($F84=TiltakstyperKostnadskalkyle!$B$12,($J84*TiltakstyperKostnadskalkyle!G$12)/100,
IF($F84=TiltakstyperKostnadskalkyle!$B$13,($J84*TiltakstyperKostnadskalkyle!G$13)/100,
IF($F84=TiltakstyperKostnadskalkyle!$B$14,($J84*TiltakstyperKostnadskalkyle!G$14)/100,
IF($F84=TiltakstyperKostnadskalkyle!$B$15,($J84*TiltakstyperKostnadskalkyle!G$15)/100,
"0")))))))))))</f>
        <v>441840</v>
      </c>
      <c r="O84" s="18">
        <f>IF($F84=TiltakstyperKostnadskalkyle!$B$5,($J84*TiltakstyperKostnadskalkyle!H$5)/100,
IF($F84=TiltakstyperKostnadskalkyle!$B$6,($J84*TiltakstyperKostnadskalkyle!H$6)/100,
IF($F84=TiltakstyperKostnadskalkyle!$B$7,($J84*TiltakstyperKostnadskalkyle!H$7)/100,
IF($F84=TiltakstyperKostnadskalkyle!$B$8,($J84*TiltakstyperKostnadskalkyle!H$8)/100,
IF($F84=TiltakstyperKostnadskalkyle!$B$9,($J84*TiltakstyperKostnadskalkyle!H$9)/100,
IF($F84=TiltakstyperKostnadskalkyle!$B$10,($J84*TiltakstyperKostnadskalkyle!H$10)/100,
IF($F84=TiltakstyperKostnadskalkyle!$B$11,($J84*TiltakstyperKostnadskalkyle!H$11)/100,
IF($F84=TiltakstyperKostnadskalkyle!$B$12,($J84*TiltakstyperKostnadskalkyle!H$12)/100,
IF($F84=TiltakstyperKostnadskalkyle!$B$13,($J84*TiltakstyperKostnadskalkyle!H$13)/100,
IF($F84=TiltakstyperKostnadskalkyle!$B$14,($J84*TiltakstyperKostnadskalkyle!H$14)/100,
IF($F84=TiltakstyperKostnadskalkyle!$B$15,($J84*TiltakstyperKostnadskalkyle!H$15)/100,
"0")))))))))))</f>
        <v>168320</v>
      </c>
      <c r="P84" s="18">
        <f>IF($F84=TiltakstyperKostnadskalkyle!$B$5,($J84*TiltakstyperKostnadskalkyle!I$5)/100,
IF($F84=TiltakstyperKostnadskalkyle!$B$6,($J84*TiltakstyperKostnadskalkyle!I$6)/100,
IF($F84=TiltakstyperKostnadskalkyle!$B$7,($J84*TiltakstyperKostnadskalkyle!I$7)/100,
IF($F84=TiltakstyperKostnadskalkyle!$B$8,($J84*TiltakstyperKostnadskalkyle!I$8)/100,
IF($F84=TiltakstyperKostnadskalkyle!$B$9,($J84*TiltakstyperKostnadskalkyle!I$9)/100,
IF($F84=TiltakstyperKostnadskalkyle!$B$10,($J84*TiltakstyperKostnadskalkyle!I$10)/100,
IF($F84=TiltakstyperKostnadskalkyle!$B$11,($J84*TiltakstyperKostnadskalkyle!I$11)/100,
IF($F84=TiltakstyperKostnadskalkyle!$B$12,($J84*TiltakstyperKostnadskalkyle!I$12)/100,
IF($F84=TiltakstyperKostnadskalkyle!$B$13,($J84*TiltakstyperKostnadskalkyle!I$13)/100,
IF($F84=TiltakstyperKostnadskalkyle!$B$14,($J84*TiltakstyperKostnadskalkyle!I$14)/100,
IF($F84=TiltakstyperKostnadskalkyle!$B$15,($J84*TiltakstyperKostnadskalkyle!I$15)/100,
"0")))))))))))</f>
        <v>105200</v>
      </c>
      <c r="Q84" s="18">
        <f t="shared" si="4"/>
        <v>21040</v>
      </c>
      <c r="R84" s="18">
        <f>IF($F84=TiltakstyperKostnadskalkyle!$B$5,($J84*TiltakstyperKostnadskalkyle!K$5)/100,
IF($F84=TiltakstyperKostnadskalkyle!$B$6,($J84*TiltakstyperKostnadskalkyle!K$6)/100,
IF($F84=TiltakstyperKostnadskalkyle!$B$7,($J84*TiltakstyperKostnadskalkyle!K$7)/100,
IF($F84=TiltakstyperKostnadskalkyle!$B$8,($J84*TiltakstyperKostnadskalkyle!K$8)/100,
IF($F84=TiltakstyperKostnadskalkyle!$B$9,($J84*TiltakstyperKostnadskalkyle!K$9)/100,
IF($F84=TiltakstyperKostnadskalkyle!$B$10,($J84*TiltakstyperKostnadskalkyle!K$10)/100,
IF($F84=TiltakstyperKostnadskalkyle!$B$11,($J84*TiltakstyperKostnadskalkyle!K$11)/100,
IF($F84=TiltakstyperKostnadskalkyle!$B$12,($J84*TiltakstyperKostnadskalkyle!K$12)/100,
IF($F84=TiltakstyperKostnadskalkyle!$B$13,($J84*TiltakstyperKostnadskalkyle!K$13)/100,
IF($F84=TiltakstyperKostnadskalkyle!$B$14,($J84*TiltakstyperKostnadskalkyle!K$14)/100,
IF($F84=TiltakstyperKostnadskalkyle!$B$15,($J84*TiltakstyperKostnadskalkyle!K$15)/100,
"0")))))))))))</f>
        <v>168320</v>
      </c>
      <c r="S84" s="18"/>
      <c r="T84" s="18">
        <f>IF($F84=TiltakstyperKostnadskalkyle!$B$5,($J84*TiltakstyperKostnadskalkyle!M$5)/100,
IF($F84=TiltakstyperKostnadskalkyle!$B$6,($J84*TiltakstyperKostnadskalkyle!M$6)/100,
IF($F84=TiltakstyperKostnadskalkyle!$B$7,($J84*TiltakstyperKostnadskalkyle!M$7)/100,
IF($F84=TiltakstyperKostnadskalkyle!$B$8,($J84*TiltakstyperKostnadskalkyle!M$8)/100,
IF($F84=TiltakstyperKostnadskalkyle!$B$9,($J84*TiltakstyperKostnadskalkyle!M$9)/100,
IF($F84=TiltakstyperKostnadskalkyle!$B$10,($J84*TiltakstyperKostnadskalkyle!M$10)/100,
IF($F84=TiltakstyperKostnadskalkyle!$B$11,($J84*TiltakstyperKostnadskalkyle!M$11)/100,
IF($F84=TiltakstyperKostnadskalkyle!$B$12,($J84*TiltakstyperKostnadskalkyle!M$12)/100,
IF($F84=TiltakstyperKostnadskalkyle!$B$13,($J84*TiltakstyperKostnadskalkyle!M$13)/100,
IF($F84=TiltakstyperKostnadskalkyle!$B$14,($J84*TiltakstyperKostnadskalkyle!M$14)/100,
IF($F84=TiltakstyperKostnadskalkyle!$B$15,($J84*TiltakstyperKostnadskalkyle!M$15)/100,
"0")))))))))))</f>
        <v>0</v>
      </c>
      <c r="U84" s="32"/>
      <c r="V84" s="32"/>
      <c r="W84" s="18">
        <f>IF($F84=TiltakstyperKostnadskalkyle!$B$5,($J84*TiltakstyperKostnadskalkyle!P$5)/100,
IF($F84=TiltakstyperKostnadskalkyle!$B$6,($J84*TiltakstyperKostnadskalkyle!P$6)/100,
IF($F84=TiltakstyperKostnadskalkyle!$B$7,($J84*TiltakstyperKostnadskalkyle!P$7)/100,
IF($F84=TiltakstyperKostnadskalkyle!$B$8,($J84*TiltakstyperKostnadskalkyle!P$8)/100,
IF($F84=TiltakstyperKostnadskalkyle!$B$9,($J84*TiltakstyperKostnadskalkyle!P$9)/100,
IF($F84=TiltakstyperKostnadskalkyle!$B$10,($J84*TiltakstyperKostnadskalkyle!P$10)/100,
IF($F84=TiltakstyperKostnadskalkyle!$B$11,($J84*TiltakstyperKostnadskalkyle!P$11)/100,
IF($F84=TiltakstyperKostnadskalkyle!$B$12,($J84*TiltakstyperKostnadskalkyle!P$12)/100,
IF($F84=TiltakstyperKostnadskalkyle!$B$13,($J84*TiltakstyperKostnadskalkyle!P$13)/100,
IF($F84=TiltakstyperKostnadskalkyle!$B$14,($J84*TiltakstyperKostnadskalkyle!P$14)/100,
IF($F84=TiltakstyperKostnadskalkyle!$B$15,($J84*TiltakstyperKostnadskalkyle!P$15)/100,
"0")))))))))))</f>
        <v>0</v>
      </c>
      <c r="Y84" s="151"/>
    </row>
    <row r="85" spans="2:25" ht="14.45" customHeight="1" x14ac:dyDescent="0.25">
      <c r="B85" s="20" t="s">
        <v>25</v>
      </c>
      <c r="C85" s="22" t="s">
        <v>68</v>
      </c>
      <c r="D85" s="22" t="s">
        <v>77</v>
      </c>
      <c r="E85" s="22" t="s">
        <v>73</v>
      </c>
      <c r="F85" s="39" t="s">
        <v>39</v>
      </c>
      <c r="G85" s="22">
        <v>2026</v>
      </c>
      <c r="H85" s="23">
        <v>220</v>
      </c>
      <c r="I85" s="27" t="s">
        <v>30</v>
      </c>
      <c r="J85" s="18">
        <f>IF(F85=TiltakstyperKostnadskalkyle!$B$5,TiltakstyperKostnadskalkyle!$R$5*Handlingsplan!H85,
IF(F85=TiltakstyperKostnadskalkyle!$B$6,TiltakstyperKostnadskalkyle!$R$6*Handlingsplan!H85,
IF(F85=TiltakstyperKostnadskalkyle!$B$7,TiltakstyperKostnadskalkyle!$R$7*Handlingsplan!H85,
IF(F85=TiltakstyperKostnadskalkyle!$B$8,TiltakstyperKostnadskalkyle!$R$8*Handlingsplan!H85,
IF(F85=TiltakstyperKostnadskalkyle!$B$9,TiltakstyperKostnadskalkyle!$R$9*Handlingsplan!H85,
IF(F85=TiltakstyperKostnadskalkyle!$B$10,TiltakstyperKostnadskalkyle!$R$10*Handlingsplan!H85,
IF(F85=TiltakstyperKostnadskalkyle!$B$11,TiltakstyperKostnadskalkyle!$R$11*Handlingsplan!H85,
IF(F85=TiltakstyperKostnadskalkyle!$B$12,TiltakstyperKostnadskalkyle!$R$12*Handlingsplan!H85,
IF(F85=TiltakstyperKostnadskalkyle!$B$13,TiltakstyperKostnadskalkyle!$R$13*Handlingsplan!H85,
IF(F85=TiltakstyperKostnadskalkyle!$B$14,TiltakstyperKostnadskalkyle!$R$14*Handlingsplan!H85,
IF(F85=TiltakstyperKostnadskalkyle!$B$15,TiltakstyperKostnadskalkyle!$R$15*Handlingsplan!H85,
0)))))))))))</f>
        <v>880000</v>
      </c>
      <c r="K85" s="18">
        <f>IF($F85=TiltakstyperKostnadskalkyle!$B$5,($J85*TiltakstyperKostnadskalkyle!D$5)/100,
IF($F85=TiltakstyperKostnadskalkyle!$B$6,($J85*TiltakstyperKostnadskalkyle!D$6)/100,
IF($F85=TiltakstyperKostnadskalkyle!$B$7,($J85*TiltakstyperKostnadskalkyle!D$7)/100,
IF($F85=TiltakstyperKostnadskalkyle!$B$8,($J85*TiltakstyperKostnadskalkyle!D$8)/100,
IF($F85=TiltakstyperKostnadskalkyle!$B$9,($J85*TiltakstyperKostnadskalkyle!D$9)/100,
IF($F85=TiltakstyperKostnadskalkyle!$B$10,($J85*TiltakstyperKostnadskalkyle!D$10)/100,
IF($F85=TiltakstyperKostnadskalkyle!$B$11,($J85*TiltakstyperKostnadskalkyle!D$11)/100,
IF($F85=TiltakstyperKostnadskalkyle!$B$12,($J85*TiltakstyperKostnadskalkyle!D$12)/100,
IF($F85=TiltakstyperKostnadskalkyle!$B$13,($J85*TiltakstyperKostnadskalkyle!D$13)/100,
IF($F85=TiltakstyperKostnadskalkyle!$B$14,($J85*TiltakstyperKostnadskalkyle!D$14)/100,
IF($F85=TiltakstyperKostnadskalkyle!$B$15,($J85*TiltakstyperKostnadskalkyle!D$15)/100,
"0")))))))))))</f>
        <v>70400</v>
      </c>
      <c r="L85" s="18">
        <f>IF($F85=TiltakstyperKostnadskalkyle!$B$5,($J85*TiltakstyperKostnadskalkyle!E$5)/100,
IF($F85=TiltakstyperKostnadskalkyle!$B$6,($J85*TiltakstyperKostnadskalkyle!E$6)/100,
IF($F85=TiltakstyperKostnadskalkyle!$B$7,($J85*TiltakstyperKostnadskalkyle!E$7)/100,
IF($F85=TiltakstyperKostnadskalkyle!$B$8,($J85*TiltakstyperKostnadskalkyle!E$8)/100,
IF($F85=TiltakstyperKostnadskalkyle!$B$9,($J85*TiltakstyperKostnadskalkyle!E$9)/100,
IF($F85=TiltakstyperKostnadskalkyle!$B$10,($J85*TiltakstyperKostnadskalkyle!E$10)/100,
IF($F85=TiltakstyperKostnadskalkyle!$B$11,($J85*TiltakstyperKostnadskalkyle!E$11)/100,
IF($F85=TiltakstyperKostnadskalkyle!$B$12,($J85*TiltakstyperKostnadskalkyle!E$12)/100,
IF($F85=TiltakstyperKostnadskalkyle!$B$13,($J85*TiltakstyperKostnadskalkyle!E$13)/100,
IF($F85=TiltakstyperKostnadskalkyle!$B$14,($J85*TiltakstyperKostnadskalkyle!E$14)/100,
IF($F85=TiltakstyperKostnadskalkyle!$B$15,($J85*TiltakstyperKostnadskalkyle!E$15)/100,
"0")))))))))))</f>
        <v>70400</v>
      </c>
      <c r="M85" s="18">
        <f>IF($F85=TiltakstyperKostnadskalkyle!$B$5,($J85*TiltakstyperKostnadskalkyle!F$5)/100,
IF($F85=TiltakstyperKostnadskalkyle!$B$6,($J85*TiltakstyperKostnadskalkyle!F$6)/100,
IF($F85=TiltakstyperKostnadskalkyle!$B$7,($J85*TiltakstyperKostnadskalkyle!F$7)/100,
IF($F85=TiltakstyperKostnadskalkyle!$B$8,($J85*TiltakstyperKostnadskalkyle!F$8)/100,
IF($F85=TiltakstyperKostnadskalkyle!$B$9,($J85*TiltakstyperKostnadskalkyle!F$9)/100,
IF($F85=TiltakstyperKostnadskalkyle!$B$10,($J85*TiltakstyperKostnadskalkyle!F$10)/100,
IF($F85=TiltakstyperKostnadskalkyle!$B$11,($J85*TiltakstyperKostnadskalkyle!F$11)/100,
IF($F85=TiltakstyperKostnadskalkyle!$B$12,($J85*TiltakstyperKostnadskalkyle!F$12)/100,
IF($F85=TiltakstyperKostnadskalkyle!$B$13,($J85*TiltakstyperKostnadskalkyle!F$13)/100,
IF($F85=TiltakstyperKostnadskalkyle!$B$14,($J85*TiltakstyperKostnadskalkyle!F$14)/100,
IF($F85=TiltakstyperKostnadskalkyle!$B$15,($J85*TiltakstyperKostnadskalkyle!F$15)/100,
"0")))))))))))</f>
        <v>369600</v>
      </c>
      <c r="N85" s="18">
        <f>IF($F85=TiltakstyperKostnadskalkyle!$B$5,($J85*TiltakstyperKostnadskalkyle!G$5)/100,
IF($F85=TiltakstyperKostnadskalkyle!$B$6,($J85*TiltakstyperKostnadskalkyle!G$6)/100,
IF($F85=TiltakstyperKostnadskalkyle!$B$7,($J85*TiltakstyperKostnadskalkyle!G$7)/100,
IF($F85=TiltakstyperKostnadskalkyle!$B$8,($J85*TiltakstyperKostnadskalkyle!G$8)/100,
IF($F85=TiltakstyperKostnadskalkyle!$B$9,($J85*TiltakstyperKostnadskalkyle!G$9)/100,
IF($F85=TiltakstyperKostnadskalkyle!$B$10,($J85*TiltakstyperKostnadskalkyle!G$10)/100,
IF($F85=TiltakstyperKostnadskalkyle!$B$11,($J85*TiltakstyperKostnadskalkyle!G$11)/100,
IF($F85=TiltakstyperKostnadskalkyle!$B$12,($J85*TiltakstyperKostnadskalkyle!G$12)/100,
IF($F85=TiltakstyperKostnadskalkyle!$B$13,($J85*TiltakstyperKostnadskalkyle!G$13)/100,
IF($F85=TiltakstyperKostnadskalkyle!$B$14,($J85*TiltakstyperKostnadskalkyle!G$14)/100,
IF($F85=TiltakstyperKostnadskalkyle!$B$15,($J85*TiltakstyperKostnadskalkyle!G$15)/100,
"0")))))))))))</f>
        <v>184800</v>
      </c>
      <c r="O85" s="18">
        <f>IF($F85=TiltakstyperKostnadskalkyle!$B$5,($J85*TiltakstyperKostnadskalkyle!H$5)/100,
IF($F85=TiltakstyperKostnadskalkyle!$B$6,($J85*TiltakstyperKostnadskalkyle!H$6)/100,
IF($F85=TiltakstyperKostnadskalkyle!$B$7,($J85*TiltakstyperKostnadskalkyle!H$7)/100,
IF($F85=TiltakstyperKostnadskalkyle!$B$8,($J85*TiltakstyperKostnadskalkyle!H$8)/100,
IF($F85=TiltakstyperKostnadskalkyle!$B$9,($J85*TiltakstyperKostnadskalkyle!H$9)/100,
IF($F85=TiltakstyperKostnadskalkyle!$B$10,($J85*TiltakstyperKostnadskalkyle!H$10)/100,
IF($F85=TiltakstyperKostnadskalkyle!$B$11,($J85*TiltakstyperKostnadskalkyle!H$11)/100,
IF($F85=TiltakstyperKostnadskalkyle!$B$12,($J85*TiltakstyperKostnadskalkyle!H$12)/100,
IF($F85=TiltakstyperKostnadskalkyle!$B$13,($J85*TiltakstyperKostnadskalkyle!H$13)/100,
IF($F85=TiltakstyperKostnadskalkyle!$B$14,($J85*TiltakstyperKostnadskalkyle!H$14)/100,
IF($F85=TiltakstyperKostnadskalkyle!$B$15,($J85*TiltakstyperKostnadskalkyle!H$15)/100,
"0")))))))))))</f>
        <v>70400</v>
      </c>
      <c r="P85" s="18">
        <f>IF($F85=TiltakstyperKostnadskalkyle!$B$5,($J85*TiltakstyperKostnadskalkyle!I$5)/100,
IF($F85=TiltakstyperKostnadskalkyle!$B$6,($J85*TiltakstyperKostnadskalkyle!I$6)/100,
IF($F85=TiltakstyperKostnadskalkyle!$B$7,($J85*TiltakstyperKostnadskalkyle!I$7)/100,
IF($F85=TiltakstyperKostnadskalkyle!$B$8,($J85*TiltakstyperKostnadskalkyle!I$8)/100,
IF($F85=TiltakstyperKostnadskalkyle!$B$9,($J85*TiltakstyperKostnadskalkyle!I$9)/100,
IF($F85=TiltakstyperKostnadskalkyle!$B$10,($J85*TiltakstyperKostnadskalkyle!I$10)/100,
IF($F85=TiltakstyperKostnadskalkyle!$B$11,($J85*TiltakstyperKostnadskalkyle!I$11)/100,
IF($F85=TiltakstyperKostnadskalkyle!$B$12,($J85*TiltakstyperKostnadskalkyle!I$12)/100,
IF($F85=TiltakstyperKostnadskalkyle!$B$13,($J85*TiltakstyperKostnadskalkyle!I$13)/100,
IF($F85=TiltakstyperKostnadskalkyle!$B$14,($J85*TiltakstyperKostnadskalkyle!I$14)/100,
IF($F85=TiltakstyperKostnadskalkyle!$B$15,($J85*TiltakstyperKostnadskalkyle!I$15)/100,
"0")))))))))))</f>
        <v>44000</v>
      </c>
      <c r="Q85" s="18">
        <f t="shared" si="4"/>
        <v>8800</v>
      </c>
      <c r="R85" s="18">
        <f>IF($F85=TiltakstyperKostnadskalkyle!$B$5,($J85*TiltakstyperKostnadskalkyle!K$5)/100,
IF($F85=TiltakstyperKostnadskalkyle!$B$6,($J85*TiltakstyperKostnadskalkyle!K$6)/100,
IF($F85=TiltakstyperKostnadskalkyle!$B$7,($J85*TiltakstyperKostnadskalkyle!K$7)/100,
IF($F85=TiltakstyperKostnadskalkyle!$B$8,($J85*TiltakstyperKostnadskalkyle!K$8)/100,
IF($F85=TiltakstyperKostnadskalkyle!$B$9,($J85*TiltakstyperKostnadskalkyle!K$9)/100,
IF($F85=TiltakstyperKostnadskalkyle!$B$10,($J85*TiltakstyperKostnadskalkyle!K$10)/100,
IF($F85=TiltakstyperKostnadskalkyle!$B$11,($J85*TiltakstyperKostnadskalkyle!K$11)/100,
IF($F85=TiltakstyperKostnadskalkyle!$B$12,($J85*TiltakstyperKostnadskalkyle!K$12)/100,
IF($F85=TiltakstyperKostnadskalkyle!$B$13,($J85*TiltakstyperKostnadskalkyle!K$13)/100,
IF($F85=TiltakstyperKostnadskalkyle!$B$14,($J85*TiltakstyperKostnadskalkyle!K$14)/100,
IF($F85=TiltakstyperKostnadskalkyle!$B$15,($J85*TiltakstyperKostnadskalkyle!K$15)/100,
"0")))))))))))</f>
        <v>70400</v>
      </c>
      <c r="S85" s="18"/>
      <c r="T85" s="18">
        <f>IF($F85=TiltakstyperKostnadskalkyle!$B$5,($J85*TiltakstyperKostnadskalkyle!M$5)/100,
IF($F85=TiltakstyperKostnadskalkyle!$B$6,($J85*TiltakstyperKostnadskalkyle!M$6)/100,
IF($F85=TiltakstyperKostnadskalkyle!$B$7,($J85*TiltakstyperKostnadskalkyle!M$7)/100,
IF($F85=TiltakstyperKostnadskalkyle!$B$8,($J85*TiltakstyperKostnadskalkyle!M$8)/100,
IF($F85=TiltakstyperKostnadskalkyle!$B$9,($J85*TiltakstyperKostnadskalkyle!M$9)/100,
IF($F85=TiltakstyperKostnadskalkyle!$B$10,($J85*TiltakstyperKostnadskalkyle!M$10)/100,
IF($F85=TiltakstyperKostnadskalkyle!$B$11,($J85*TiltakstyperKostnadskalkyle!M$11)/100,
IF($F85=TiltakstyperKostnadskalkyle!$B$12,($J85*TiltakstyperKostnadskalkyle!M$12)/100,
IF($F85=TiltakstyperKostnadskalkyle!$B$13,($J85*TiltakstyperKostnadskalkyle!M$13)/100,
IF($F85=TiltakstyperKostnadskalkyle!$B$14,($J85*TiltakstyperKostnadskalkyle!M$14)/100,
IF($F85=TiltakstyperKostnadskalkyle!$B$15,($J85*TiltakstyperKostnadskalkyle!M$15)/100,
"0")))))))))))</f>
        <v>0</v>
      </c>
      <c r="U85" s="32"/>
      <c r="V85" s="32"/>
      <c r="W85" s="18">
        <f>IF($F85=TiltakstyperKostnadskalkyle!$B$5,($J85*TiltakstyperKostnadskalkyle!P$5)/100,
IF($F85=TiltakstyperKostnadskalkyle!$B$6,($J85*TiltakstyperKostnadskalkyle!P$6)/100,
IF($F85=TiltakstyperKostnadskalkyle!$B$7,($J85*TiltakstyperKostnadskalkyle!P$7)/100,
IF($F85=TiltakstyperKostnadskalkyle!$B$8,($J85*TiltakstyperKostnadskalkyle!P$8)/100,
IF($F85=TiltakstyperKostnadskalkyle!$B$9,($J85*TiltakstyperKostnadskalkyle!P$9)/100,
IF($F85=TiltakstyperKostnadskalkyle!$B$10,($J85*TiltakstyperKostnadskalkyle!P$10)/100,
IF($F85=TiltakstyperKostnadskalkyle!$B$11,($J85*TiltakstyperKostnadskalkyle!P$11)/100,
IF($F85=TiltakstyperKostnadskalkyle!$B$12,($J85*TiltakstyperKostnadskalkyle!P$12)/100,
IF($F85=TiltakstyperKostnadskalkyle!$B$13,($J85*TiltakstyperKostnadskalkyle!P$13)/100,
IF($F85=TiltakstyperKostnadskalkyle!$B$14,($J85*TiltakstyperKostnadskalkyle!P$14)/100,
IF($F85=TiltakstyperKostnadskalkyle!$B$15,($J85*TiltakstyperKostnadskalkyle!P$15)/100,
"0")))))))))))</f>
        <v>0</v>
      </c>
      <c r="Y85" s="151"/>
    </row>
    <row r="86" spans="2:25" ht="14.45" customHeight="1" x14ac:dyDescent="0.25">
      <c r="B86" s="20" t="s">
        <v>25</v>
      </c>
      <c r="C86" s="22" t="s">
        <v>68</v>
      </c>
      <c r="D86" s="22" t="s">
        <v>77</v>
      </c>
      <c r="E86" s="22" t="s">
        <v>74</v>
      </c>
      <c r="F86" s="39" t="s">
        <v>39</v>
      </c>
      <c r="G86" s="22">
        <v>2026</v>
      </c>
      <c r="H86" s="23">
        <v>174</v>
      </c>
      <c r="I86" s="27" t="s">
        <v>30</v>
      </c>
      <c r="J86" s="18">
        <f>IF(F86=TiltakstyperKostnadskalkyle!$B$5,TiltakstyperKostnadskalkyle!$R$5*Handlingsplan!H86,
IF(F86=TiltakstyperKostnadskalkyle!$B$6,TiltakstyperKostnadskalkyle!$R$6*Handlingsplan!H86,
IF(F86=TiltakstyperKostnadskalkyle!$B$7,TiltakstyperKostnadskalkyle!$R$7*Handlingsplan!H86,
IF(F86=TiltakstyperKostnadskalkyle!$B$8,TiltakstyperKostnadskalkyle!$R$8*Handlingsplan!H86,
IF(F86=TiltakstyperKostnadskalkyle!$B$9,TiltakstyperKostnadskalkyle!$R$9*Handlingsplan!H86,
IF(F86=TiltakstyperKostnadskalkyle!$B$10,TiltakstyperKostnadskalkyle!$R$10*Handlingsplan!H86,
IF(F86=TiltakstyperKostnadskalkyle!$B$11,TiltakstyperKostnadskalkyle!$R$11*Handlingsplan!H86,
IF(F86=TiltakstyperKostnadskalkyle!$B$12,TiltakstyperKostnadskalkyle!$R$12*Handlingsplan!H86,
IF(F86=TiltakstyperKostnadskalkyle!$B$13,TiltakstyperKostnadskalkyle!$R$13*Handlingsplan!H86,
IF(F86=TiltakstyperKostnadskalkyle!$B$14,TiltakstyperKostnadskalkyle!$R$14*Handlingsplan!H86,
IF(F86=TiltakstyperKostnadskalkyle!$B$15,TiltakstyperKostnadskalkyle!$R$15*Handlingsplan!H86,
0)))))))))))</f>
        <v>696000</v>
      </c>
      <c r="K86" s="18">
        <f>IF($F86=TiltakstyperKostnadskalkyle!$B$5,($J86*TiltakstyperKostnadskalkyle!D$5)/100,
IF($F86=TiltakstyperKostnadskalkyle!$B$6,($J86*TiltakstyperKostnadskalkyle!D$6)/100,
IF($F86=TiltakstyperKostnadskalkyle!$B$7,($J86*TiltakstyperKostnadskalkyle!D$7)/100,
IF($F86=TiltakstyperKostnadskalkyle!$B$8,($J86*TiltakstyperKostnadskalkyle!D$8)/100,
IF($F86=TiltakstyperKostnadskalkyle!$B$9,($J86*TiltakstyperKostnadskalkyle!D$9)/100,
IF($F86=TiltakstyperKostnadskalkyle!$B$10,($J86*TiltakstyperKostnadskalkyle!D$10)/100,
IF($F86=TiltakstyperKostnadskalkyle!$B$11,($J86*TiltakstyperKostnadskalkyle!D$11)/100,
IF($F86=TiltakstyperKostnadskalkyle!$B$12,($J86*TiltakstyperKostnadskalkyle!D$12)/100,
IF($F86=TiltakstyperKostnadskalkyle!$B$13,($J86*TiltakstyperKostnadskalkyle!D$13)/100,
IF($F86=TiltakstyperKostnadskalkyle!$B$14,($J86*TiltakstyperKostnadskalkyle!D$14)/100,
IF($F86=TiltakstyperKostnadskalkyle!$B$15,($J86*TiltakstyperKostnadskalkyle!D$15)/100,
"0")))))))))))</f>
        <v>55680</v>
      </c>
      <c r="L86" s="18">
        <f>IF($F86=TiltakstyperKostnadskalkyle!$B$5,($J86*TiltakstyperKostnadskalkyle!E$5)/100,
IF($F86=TiltakstyperKostnadskalkyle!$B$6,($J86*TiltakstyperKostnadskalkyle!E$6)/100,
IF($F86=TiltakstyperKostnadskalkyle!$B$7,($J86*TiltakstyperKostnadskalkyle!E$7)/100,
IF($F86=TiltakstyperKostnadskalkyle!$B$8,($J86*TiltakstyperKostnadskalkyle!E$8)/100,
IF($F86=TiltakstyperKostnadskalkyle!$B$9,($J86*TiltakstyperKostnadskalkyle!E$9)/100,
IF($F86=TiltakstyperKostnadskalkyle!$B$10,($J86*TiltakstyperKostnadskalkyle!E$10)/100,
IF($F86=TiltakstyperKostnadskalkyle!$B$11,($J86*TiltakstyperKostnadskalkyle!E$11)/100,
IF($F86=TiltakstyperKostnadskalkyle!$B$12,($J86*TiltakstyperKostnadskalkyle!E$12)/100,
IF($F86=TiltakstyperKostnadskalkyle!$B$13,($J86*TiltakstyperKostnadskalkyle!E$13)/100,
IF($F86=TiltakstyperKostnadskalkyle!$B$14,($J86*TiltakstyperKostnadskalkyle!E$14)/100,
IF($F86=TiltakstyperKostnadskalkyle!$B$15,($J86*TiltakstyperKostnadskalkyle!E$15)/100,
"0")))))))))))</f>
        <v>55680</v>
      </c>
      <c r="M86" s="18">
        <f>IF($F86=TiltakstyperKostnadskalkyle!$B$5,($J86*TiltakstyperKostnadskalkyle!F$5)/100,
IF($F86=TiltakstyperKostnadskalkyle!$B$6,($J86*TiltakstyperKostnadskalkyle!F$6)/100,
IF($F86=TiltakstyperKostnadskalkyle!$B$7,($J86*TiltakstyperKostnadskalkyle!F$7)/100,
IF($F86=TiltakstyperKostnadskalkyle!$B$8,($J86*TiltakstyperKostnadskalkyle!F$8)/100,
IF($F86=TiltakstyperKostnadskalkyle!$B$9,($J86*TiltakstyperKostnadskalkyle!F$9)/100,
IF($F86=TiltakstyperKostnadskalkyle!$B$10,($J86*TiltakstyperKostnadskalkyle!F$10)/100,
IF($F86=TiltakstyperKostnadskalkyle!$B$11,($J86*TiltakstyperKostnadskalkyle!F$11)/100,
IF($F86=TiltakstyperKostnadskalkyle!$B$12,($J86*TiltakstyperKostnadskalkyle!F$12)/100,
IF($F86=TiltakstyperKostnadskalkyle!$B$13,($J86*TiltakstyperKostnadskalkyle!F$13)/100,
IF($F86=TiltakstyperKostnadskalkyle!$B$14,($J86*TiltakstyperKostnadskalkyle!F$14)/100,
IF($F86=TiltakstyperKostnadskalkyle!$B$15,($J86*TiltakstyperKostnadskalkyle!F$15)/100,
"0")))))))))))</f>
        <v>292320</v>
      </c>
      <c r="N86" s="18">
        <f>IF($F86=TiltakstyperKostnadskalkyle!$B$5,($J86*TiltakstyperKostnadskalkyle!G$5)/100,
IF($F86=TiltakstyperKostnadskalkyle!$B$6,($J86*TiltakstyperKostnadskalkyle!G$6)/100,
IF($F86=TiltakstyperKostnadskalkyle!$B$7,($J86*TiltakstyperKostnadskalkyle!G$7)/100,
IF($F86=TiltakstyperKostnadskalkyle!$B$8,($J86*TiltakstyperKostnadskalkyle!G$8)/100,
IF($F86=TiltakstyperKostnadskalkyle!$B$9,($J86*TiltakstyperKostnadskalkyle!G$9)/100,
IF($F86=TiltakstyperKostnadskalkyle!$B$10,($J86*TiltakstyperKostnadskalkyle!G$10)/100,
IF($F86=TiltakstyperKostnadskalkyle!$B$11,($J86*TiltakstyperKostnadskalkyle!G$11)/100,
IF($F86=TiltakstyperKostnadskalkyle!$B$12,($J86*TiltakstyperKostnadskalkyle!G$12)/100,
IF($F86=TiltakstyperKostnadskalkyle!$B$13,($J86*TiltakstyperKostnadskalkyle!G$13)/100,
IF($F86=TiltakstyperKostnadskalkyle!$B$14,($J86*TiltakstyperKostnadskalkyle!G$14)/100,
IF($F86=TiltakstyperKostnadskalkyle!$B$15,($J86*TiltakstyperKostnadskalkyle!G$15)/100,
"0")))))))))))</f>
        <v>146160</v>
      </c>
      <c r="O86" s="18">
        <f>IF($F86=TiltakstyperKostnadskalkyle!$B$5,($J86*TiltakstyperKostnadskalkyle!H$5)/100,
IF($F86=TiltakstyperKostnadskalkyle!$B$6,($J86*TiltakstyperKostnadskalkyle!H$6)/100,
IF($F86=TiltakstyperKostnadskalkyle!$B$7,($J86*TiltakstyperKostnadskalkyle!H$7)/100,
IF($F86=TiltakstyperKostnadskalkyle!$B$8,($J86*TiltakstyperKostnadskalkyle!H$8)/100,
IF($F86=TiltakstyperKostnadskalkyle!$B$9,($J86*TiltakstyperKostnadskalkyle!H$9)/100,
IF($F86=TiltakstyperKostnadskalkyle!$B$10,($J86*TiltakstyperKostnadskalkyle!H$10)/100,
IF($F86=TiltakstyperKostnadskalkyle!$B$11,($J86*TiltakstyperKostnadskalkyle!H$11)/100,
IF($F86=TiltakstyperKostnadskalkyle!$B$12,($J86*TiltakstyperKostnadskalkyle!H$12)/100,
IF($F86=TiltakstyperKostnadskalkyle!$B$13,($J86*TiltakstyperKostnadskalkyle!H$13)/100,
IF($F86=TiltakstyperKostnadskalkyle!$B$14,($J86*TiltakstyperKostnadskalkyle!H$14)/100,
IF($F86=TiltakstyperKostnadskalkyle!$B$15,($J86*TiltakstyperKostnadskalkyle!H$15)/100,
"0")))))))))))</f>
        <v>55680</v>
      </c>
      <c r="P86" s="18">
        <f>IF($F86=TiltakstyperKostnadskalkyle!$B$5,($J86*TiltakstyperKostnadskalkyle!I$5)/100,
IF($F86=TiltakstyperKostnadskalkyle!$B$6,($J86*TiltakstyperKostnadskalkyle!I$6)/100,
IF($F86=TiltakstyperKostnadskalkyle!$B$7,($J86*TiltakstyperKostnadskalkyle!I$7)/100,
IF($F86=TiltakstyperKostnadskalkyle!$B$8,($J86*TiltakstyperKostnadskalkyle!I$8)/100,
IF($F86=TiltakstyperKostnadskalkyle!$B$9,($J86*TiltakstyperKostnadskalkyle!I$9)/100,
IF($F86=TiltakstyperKostnadskalkyle!$B$10,($J86*TiltakstyperKostnadskalkyle!I$10)/100,
IF($F86=TiltakstyperKostnadskalkyle!$B$11,($J86*TiltakstyperKostnadskalkyle!I$11)/100,
IF($F86=TiltakstyperKostnadskalkyle!$B$12,($J86*TiltakstyperKostnadskalkyle!I$12)/100,
IF($F86=TiltakstyperKostnadskalkyle!$B$13,($J86*TiltakstyperKostnadskalkyle!I$13)/100,
IF($F86=TiltakstyperKostnadskalkyle!$B$14,($J86*TiltakstyperKostnadskalkyle!I$14)/100,
IF($F86=TiltakstyperKostnadskalkyle!$B$15,($J86*TiltakstyperKostnadskalkyle!I$15)/100,
"0")))))))))))</f>
        <v>34800</v>
      </c>
      <c r="Q86" s="18">
        <f t="shared" si="4"/>
        <v>6960</v>
      </c>
      <c r="R86" s="18">
        <f>IF($F86=TiltakstyperKostnadskalkyle!$B$5,($J86*TiltakstyperKostnadskalkyle!K$5)/100,
IF($F86=TiltakstyperKostnadskalkyle!$B$6,($J86*TiltakstyperKostnadskalkyle!K$6)/100,
IF($F86=TiltakstyperKostnadskalkyle!$B$7,($J86*TiltakstyperKostnadskalkyle!K$7)/100,
IF($F86=TiltakstyperKostnadskalkyle!$B$8,($J86*TiltakstyperKostnadskalkyle!K$8)/100,
IF($F86=TiltakstyperKostnadskalkyle!$B$9,($J86*TiltakstyperKostnadskalkyle!K$9)/100,
IF($F86=TiltakstyperKostnadskalkyle!$B$10,($J86*TiltakstyperKostnadskalkyle!K$10)/100,
IF($F86=TiltakstyperKostnadskalkyle!$B$11,($J86*TiltakstyperKostnadskalkyle!K$11)/100,
IF($F86=TiltakstyperKostnadskalkyle!$B$12,($J86*TiltakstyperKostnadskalkyle!K$12)/100,
IF($F86=TiltakstyperKostnadskalkyle!$B$13,($J86*TiltakstyperKostnadskalkyle!K$13)/100,
IF($F86=TiltakstyperKostnadskalkyle!$B$14,($J86*TiltakstyperKostnadskalkyle!K$14)/100,
IF($F86=TiltakstyperKostnadskalkyle!$B$15,($J86*TiltakstyperKostnadskalkyle!K$15)/100,
"0")))))))))))</f>
        <v>55680</v>
      </c>
      <c r="S86" s="18"/>
      <c r="T86" s="18">
        <f>IF($F86=TiltakstyperKostnadskalkyle!$B$5,($J86*TiltakstyperKostnadskalkyle!M$5)/100,
IF($F86=TiltakstyperKostnadskalkyle!$B$6,($J86*TiltakstyperKostnadskalkyle!M$6)/100,
IF($F86=TiltakstyperKostnadskalkyle!$B$7,($J86*TiltakstyperKostnadskalkyle!M$7)/100,
IF($F86=TiltakstyperKostnadskalkyle!$B$8,($J86*TiltakstyperKostnadskalkyle!M$8)/100,
IF($F86=TiltakstyperKostnadskalkyle!$B$9,($J86*TiltakstyperKostnadskalkyle!M$9)/100,
IF($F86=TiltakstyperKostnadskalkyle!$B$10,($J86*TiltakstyperKostnadskalkyle!M$10)/100,
IF($F86=TiltakstyperKostnadskalkyle!$B$11,($J86*TiltakstyperKostnadskalkyle!M$11)/100,
IF($F86=TiltakstyperKostnadskalkyle!$B$12,($J86*TiltakstyperKostnadskalkyle!M$12)/100,
IF($F86=TiltakstyperKostnadskalkyle!$B$13,($J86*TiltakstyperKostnadskalkyle!M$13)/100,
IF($F86=TiltakstyperKostnadskalkyle!$B$14,($J86*TiltakstyperKostnadskalkyle!M$14)/100,
IF($F86=TiltakstyperKostnadskalkyle!$B$15,($J86*TiltakstyperKostnadskalkyle!M$15)/100,
"0")))))))))))</f>
        <v>0</v>
      </c>
      <c r="U86" s="32"/>
      <c r="V86" s="32"/>
      <c r="W86" s="18">
        <f>IF($F86=TiltakstyperKostnadskalkyle!$B$5,($J86*TiltakstyperKostnadskalkyle!P$5)/100,
IF($F86=TiltakstyperKostnadskalkyle!$B$6,($J86*TiltakstyperKostnadskalkyle!P$6)/100,
IF($F86=TiltakstyperKostnadskalkyle!$B$7,($J86*TiltakstyperKostnadskalkyle!P$7)/100,
IF($F86=TiltakstyperKostnadskalkyle!$B$8,($J86*TiltakstyperKostnadskalkyle!P$8)/100,
IF($F86=TiltakstyperKostnadskalkyle!$B$9,($J86*TiltakstyperKostnadskalkyle!P$9)/100,
IF($F86=TiltakstyperKostnadskalkyle!$B$10,($J86*TiltakstyperKostnadskalkyle!P$10)/100,
IF($F86=TiltakstyperKostnadskalkyle!$B$11,($J86*TiltakstyperKostnadskalkyle!P$11)/100,
IF($F86=TiltakstyperKostnadskalkyle!$B$12,($J86*TiltakstyperKostnadskalkyle!P$12)/100,
IF($F86=TiltakstyperKostnadskalkyle!$B$13,($J86*TiltakstyperKostnadskalkyle!P$13)/100,
IF($F86=TiltakstyperKostnadskalkyle!$B$14,($J86*TiltakstyperKostnadskalkyle!P$14)/100,
IF($F86=TiltakstyperKostnadskalkyle!$B$15,($J86*TiltakstyperKostnadskalkyle!P$15)/100,
"0")))))))))))</f>
        <v>0</v>
      </c>
      <c r="Y86" s="151"/>
    </row>
    <row r="87" spans="2:25" ht="14.45" customHeight="1" x14ac:dyDescent="0.25">
      <c r="B87" s="20" t="s">
        <v>25</v>
      </c>
      <c r="C87" s="22" t="s">
        <v>68</v>
      </c>
      <c r="D87" s="22" t="s">
        <v>77</v>
      </c>
      <c r="E87" s="22" t="s">
        <v>75</v>
      </c>
      <c r="F87" s="39" t="s">
        <v>39</v>
      </c>
      <c r="G87" s="22">
        <v>2026</v>
      </c>
      <c r="H87" s="23">
        <v>198</v>
      </c>
      <c r="I87" s="27" t="s">
        <v>30</v>
      </c>
      <c r="J87" s="18">
        <f>IF(F87=TiltakstyperKostnadskalkyle!$B$5,TiltakstyperKostnadskalkyle!$R$5*Handlingsplan!H87,
IF(F87=TiltakstyperKostnadskalkyle!$B$6,TiltakstyperKostnadskalkyle!$R$6*Handlingsplan!H87,
IF(F87=TiltakstyperKostnadskalkyle!$B$7,TiltakstyperKostnadskalkyle!$R$7*Handlingsplan!H87,
IF(F87=TiltakstyperKostnadskalkyle!$B$8,TiltakstyperKostnadskalkyle!$R$8*Handlingsplan!H87,
IF(F87=TiltakstyperKostnadskalkyle!$B$9,TiltakstyperKostnadskalkyle!$R$9*Handlingsplan!H87,
IF(F87=TiltakstyperKostnadskalkyle!$B$10,TiltakstyperKostnadskalkyle!$R$10*Handlingsplan!H87,
IF(F87=TiltakstyperKostnadskalkyle!$B$11,TiltakstyperKostnadskalkyle!$R$11*Handlingsplan!H87,
IF(F87=TiltakstyperKostnadskalkyle!$B$12,TiltakstyperKostnadskalkyle!$R$12*Handlingsplan!H87,
IF(F87=TiltakstyperKostnadskalkyle!$B$13,TiltakstyperKostnadskalkyle!$R$13*Handlingsplan!H87,
IF(F87=TiltakstyperKostnadskalkyle!$B$14,TiltakstyperKostnadskalkyle!$R$14*Handlingsplan!H87,
IF(F87=TiltakstyperKostnadskalkyle!$B$15,TiltakstyperKostnadskalkyle!$R$15*Handlingsplan!H87,
0)))))))))))</f>
        <v>792000</v>
      </c>
      <c r="K87" s="18">
        <f>IF($F87=TiltakstyperKostnadskalkyle!$B$5,($J87*TiltakstyperKostnadskalkyle!D$5)/100,
IF($F87=TiltakstyperKostnadskalkyle!$B$6,($J87*TiltakstyperKostnadskalkyle!D$6)/100,
IF($F87=TiltakstyperKostnadskalkyle!$B$7,($J87*TiltakstyperKostnadskalkyle!D$7)/100,
IF($F87=TiltakstyperKostnadskalkyle!$B$8,($J87*TiltakstyperKostnadskalkyle!D$8)/100,
IF($F87=TiltakstyperKostnadskalkyle!$B$9,($J87*TiltakstyperKostnadskalkyle!D$9)/100,
IF($F87=TiltakstyperKostnadskalkyle!$B$10,($J87*TiltakstyperKostnadskalkyle!D$10)/100,
IF($F87=TiltakstyperKostnadskalkyle!$B$11,($J87*TiltakstyperKostnadskalkyle!D$11)/100,
IF($F87=TiltakstyperKostnadskalkyle!$B$12,($J87*TiltakstyperKostnadskalkyle!D$12)/100,
IF($F87=TiltakstyperKostnadskalkyle!$B$13,($J87*TiltakstyperKostnadskalkyle!D$13)/100,
IF($F87=TiltakstyperKostnadskalkyle!$B$14,($J87*TiltakstyperKostnadskalkyle!D$14)/100,
IF($F87=TiltakstyperKostnadskalkyle!$B$15,($J87*TiltakstyperKostnadskalkyle!D$15)/100,
"0")))))))))))</f>
        <v>63360</v>
      </c>
      <c r="L87" s="18">
        <f>IF($F87=TiltakstyperKostnadskalkyle!$B$5,($J87*TiltakstyperKostnadskalkyle!E$5)/100,
IF($F87=TiltakstyperKostnadskalkyle!$B$6,($J87*TiltakstyperKostnadskalkyle!E$6)/100,
IF($F87=TiltakstyperKostnadskalkyle!$B$7,($J87*TiltakstyperKostnadskalkyle!E$7)/100,
IF($F87=TiltakstyperKostnadskalkyle!$B$8,($J87*TiltakstyperKostnadskalkyle!E$8)/100,
IF($F87=TiltakstyperKostnadskalkyle!$B$9,($J87*TiltakstyperKostnadskalkyle!E$9)/100,
IF($F87=TiltakstyperKostnadskalkyle!$B$10,($J87*TiltakstyperKostnadskalkyle!E$10)/100,
IF($F87=TiltakstyperKostnadskalkyle!$B$11,($J87*TiltakstyperKostnadskalkyle!E$11)/100,
IF($F87=TiltakstyperKostnadskalkyle!$B$12,($J87*TiltakstyperKostnadskalkyle!E$12)/100,
IF($F87=TiltakstyperKostnadskalkyle!$B$13,($J87*TiltakstyperKostnadskalkyle!E$13)/100,
IF($F87=TiltakstyperKostnadskalkyle!$B$14,($J87*TiltakstyperKostnadskalkyle!E$14)/100,
IF($F87=TiltakstyperKostnadskalkyle!$B$15,($J87*TiltakstyperKostnadskalkyle!E$15)/100,
"0")))))))))))</f>
        <v>63360</v>
      </c>
      <c r="M87" s="18">
        <f>IF($F87=TiltakstyperKostnadskalkyle!$B$5,($J87*TiltakstyperKostnadskalkyle!F$5)/100,
IF($F87=TiltakstyperKostnadskalkyle!$B$6,($J87*TiltakstyperKostnadskalkyle!F$6)/100,
IF($F87=TiltakstyperKostnadskalkyle!$B$7,($J87*TiltakstyperKostnadskalkyle!F$7)/100,
IF($F87=TiltakstyperKostnadskalkyle!$B$8,($J87*TiltakstyperKostnadskalkyle!F$8)/100,
IF($F87=TiltakstyperKostnadskalkyle!$B$9,($J87*TiltakstyperKostnadskalkyle!F$9)/100,
IF($F87=TiltakstyperKostnadskalkyle!$B$10,($J87*TiltakstyperKostnadskalkyle!F$10)/100,
IF($F87=TiltakstyperKostnadskalkyle!$B$11,($J87*TiltakstyperKostnadskalkyle!F$11)/100,
IF($F87=TiltakstyperKostnadskalkyle!$B$12,($J87*TiltakstyperKostnadskalkyle!F$12)/100,
IF($F87=TiltakstyperKostnadskalkyle!$B$13,($J87*TiltakstyperKostnadskalkyle!F$13)/100,
IF($F87=TiltakstyperKostnadskalkyle!$B$14,($J87*TiltakstyperKostnadskalkyle!F$14)/100,
IF($F87=TiltakstyperKostnadskalkyle!$B$15,($J87*TiltakstyperKostnadskalkyle!F$15)/100,
"0")))))))))))</f>
        <v>332640</v>
      </c>
      <c r="N87" s="18">
        <f>IF($F87=TiltakstyperKostnadskalkyle!$B$5,($J87*TiltakstyperKostnadskalkyle!G$5)/100,
IF($F87=TiltakstyperKostnadskalkyle!$B$6,($J87*TiltakstyperKostnadskalkyle!G$6)/100,
IF($F87=TiltakstyperKostnadskalkyle!$B$7,($J87*TiltakstyperKostnadskalkyle!G$7)/100,
IF($F87=TiltakstyperKostnadskalkyle!$B$8,($J87*TiltakstyperKostnadskalkyle!G$8)/100,
IF($F87=TiltakstyperKostnadskalkyle!$B$9,($J87*TiltakstyperKostnadskalkyle!G$9)/100,
IF($F87=TiltakstyperKostnadskalkyle!$B$10,($J87*TiltakstyperKostnadskalkyle!G$10)/100,
IF($F87=TiltakstyperKostnadskalkyle!$B$11,($J87*TiltakstyperKostnadskalkyle!G$11)/100,
IF($F87=TiltakstyperKostnadskalkyle!$B$12,($J87*TiltakstyperKostnadskalkyle!G$12)/100,
IF($F87=TiltakstyperKostnadskalkyle!$B$13,($J87*TiltakstyperKostnadskalkyle!G$13)/100,
IF($F87=TiltakstyperKostnadskalkyle!$B$14,($J87*TiltakstyperKostnadskalkyle!G$14)/100,
IF($F87=TiltakstyperKostnadskalkyle!$B$15,($J87*TiltakstyperKostnadskalkyle!G$15)/100,
"0")))))))))))</f>
        <v>166320</v>
      </c>
      <c r="O87" s="18">
        <f>IF($F87=TiltakstyperKostnadskalkyle!$B$5,($J87*TiltakstyperKostnadskalkyle!H$5)/100,
IF($F87=TiltakstyperKostnadskalkyle!$B$6,($J87*TiltakstyperKostnadskalkyle!H$6)/100,
IF($F87=TiltakstyperKostnadskalkyle!$B$7,($J87*TiltakstyperKostnadskalkyle!H$7)/100,
IF($F87=TiltakstyperKostnadskalkyle!$B$8,($J87*TiltakstyperKostnadskalkyle!H$8)/100,
IF($F87=TiltakstyperKostnadskalkyle!$B$9,($J87*TiltakstyperKostnadskalkyle!H$9)/100,
IF($F87=TiltakstyperKostnadskalkyle!$B$10,($J87*TiltakstyperKostnadskalkyle!H$10)/100,
IF($F87=TiltakstyperKostnadskalkyle!$B$11,($J87*TiltakstyperKostnadskalkyle!H$11)/100,
IF($F87=TiltakstyperKostnadskalkyle!$B$12,($J87*TiltakstyperKostnadskalkyle!H$12)/100,
IF($F87=TiltakstyperKostnadskalkyle!$B$13,($J87*TiltakstyperKostnadskalkyle!H$13)/100,
IF($F87=TiltakstyperKostnadskalkyle!$B$14,($J87*TiltakstyperKostnadskalkyle!H$14)/100,
IF($F87=TiltakstyperKostnadskalkyle!$B$15,($J87*TiltakstyperKostnadskalkyle!H$15)/100,
"0")))))))))))</f>
        <v>63360</v>
      </c>
      <c r="P87" s="18">
        <f>IF($F87=TiltakstyperKostnadskalkyle!$B$5,($J87*TiltakstyperKostnadskalkyle!I$5)/100,
IF($F87=TiltakstyperKostnadskalkyle!$B$6,($J87*TiltakstyperKostnadskalkyle!I$6)/100,
IF($F87=TiltakstyperKostnadskalkyle!$B$7,($J87*TiltakstyperKostnadskalkyle!I$7)/100,
IF($F87=TiltakstyperKostnadskalkyle!$B$8,($J87*TiltakstyperKostnadskalkyle!I$8)/100,
IF($F87=TiltakstyperKostnadskalkyle!$B$9,($J87*TiltakstyperKostnadskalkyle!I$9)/100,
IF($F87=TiltakstyperKostnadskalkyle!$B$10,($J87*TiltakstyperKostnadskalkyle!I$10)/100,
IF($F87=TiltakstyperKostnadskalkyle!$B$11,($J87*TiltakstyperKostnadskalkyle!I$11)/100,
IF($F87=TiltakstyperKostnadskalkyle!$B$12,($J87*TiltakstyperKostnadskalkyle!I$12)/100,
IF($F87=TiltakstyperKostnadskalkyle!$B$13,($J87*TiltakstyperKostnadskalkyle!I$13)/100,
IF($F87=TiltakstyperKostnadskalkyle!$B$14,($J87*TiltakstyperKostnadskalkyle!I$14)/100,
IF($F87=TiltakstyperKostnadskalkyle!$B$15,($J87*TiltakstyperKostnadskalkyle!I$15)/100,
"0")))))))))))</f>
        <v>39600</v>
      </c>
      <c r="Q87" s="18">
        <f t="shared" si="4"/>
        <v>7920</v>
      </c>
      <c r="R87" s="18">
        <f>IF($F87=TiltakstyperKostnadskalkyle!$B$5,($J87*TiltakstyperKostnadskalkyle!K$5)/100,
IF($F87=TiltakstyperKostnadskalkyle!$B$6,($J87*TiltakstyperKostnadskalkyle!K$6)/100,
IF($F87=TiltakstyperKostnadskalkyle!$B$7,($J87*TiltakstyperKostnadskalkyle!K$7)/100,
IF($F87=TiltakstyperKostnadskalkyle!$B$8,($J87*TiltakstyperKostnadskalkyle!K$8)/100,
IF($F87=TiltakstyperKostnadskalkyle!$B$9,($J87*TiltakstyperKostnadskalkyle!K$9)/100,
IF($F87=TiltakstyperKostnadskalkyle!$B$10,($J87*TiltakstyperKostnadskalkyle!K$10)/100,
IF($F87=TiltakstyperKostnadskalkyle!$B$11,($J87*TiltakstyperKostnadskalkyle!K$11)/100,
IF($F87=TiltakstyperKostnadskalkyle!$B$12,($J87*TiltakstyperKostnadskalkyle!K$12)/100,
IF($F87=TiltakstyperKostnadskalkyle!$B$13,($J87*TiltakstyperKostnadskalkyle!K$13)/100,
IF($F87=TiltakstyperKostnadskalkyle!$B$14,($J87*TiltakstyperKostnadskalkyle!K$14)/100,
IF($F87=TiltakstyperKostnadskalkyle!$B$15,($J87*TiltakstyperKostnadskalkyle!K$15)/100,
"0")))))))))))</f>
        <v>63360</v>
      </c>
      <c r="S87" s="18"/>
      <c r="T87" s="18">
        <f>IF($F87=TiltakstyperKostnadskalkyle!$B$5,($J87*TiltakstyperKostnadskalkyle!M$5)/100,
IF($F87=TiltakstyperKostnadskalkyle!$B$6,($J87*TiltakstyperKostnadskalkyle!M$6)/100,
IF($F87=TiltakstyperKostnadskalkyle!$B$7,($J87*TiltakstyperKostnadskalkyle!M$7)/100,
IF($F87=TiltakstyperKostnadskalkyle!$B$8,($J87*TiltakstyperKostnadskalkyle!M$8)/100,
IF($F87=TiltakstyperKostnadskalkyle!$B$9,($J87*TiltakstyperKostnadskalkyle!M$9)/100,
IF($F87=TiltakstyperKostnadskalkyle!$B$10,($J87*TiltakstyperKostnadskalkyle!M$10)/100,
IF($F87=TiltakstyperKostnadskalkyle!$B$11,($J87*TiltakstyperKostnadskalkyle!M$11)/100,
IF($F87=TiltakstyperKostnadskalkyle!$B$12,($J87*TiltakstyperKostnadskalkyle!M$12)/100,
IF($F87=TiltakstyperKostnadskalkyle!$B$13,($J87*TiltakstyperKostnadskalkyle!M$13)/100,
IF($F87=TiltakstyperKostnadskalkyle!$B$14,($J87*TiltakstyperKostnadskalkyle!M$14)/100,
IF($F87=TiltakstyperKostnadskalkyle!$B$15,($J87*TiltakstyperKostnadskalkyle!M$15)/100,
"0")))))))))))</f>
        <v>0</v>
      </c>
      <c r="U87" s="32"/>
      <c r="V87" s="32"/>
      <c r="W87" s="18">
        <f>IF($F87=TiltakstyperKostnadskalkyle!$B$5,($J87*TiltakstyperKostnadskalkyle!P$5)/100,
IF($F87=TiltakstyperKostnadskalkyle!$B$6,($J87*TiltakstyperKostnadskalkyle!P$6)/100,
IF($F87=TiltakstyperKostnadskalkyle!$B$7,($J87*TiltakstyperKostnadskalkyle!P$7)/100,
IF($F87=TiltakstyperKostnadskalkyle!$B$8,($J87*TiltakstyperKostnadskalkyle!P$8)/100,
IF($F87=TiltakstyperKostnadskalkyle!$B$9,($J87*TiltakstyperKostnadskalkyle!P$9)/100,
IF($F87=TiltakstyperKostnadskalkyle!$B$10,($J87*TiltakstyperKostnadskalkyle!P$10)/100,
IF($F87=TiltakstyperKostnadskalkyle!$B$11,($J87*TiltakstyperKostnadskalkyle!P$11)/100,
IF($F87=TiltakstyperKostnadskalkyle!$B$12,($J87*TiltakstyperKostnadskalkyle!P$12)/100,
IF($F87=TiltakstyperKostnadskalkyle!$B$13,($J87*TiltakstyperKostnadskalkyle!P$13)/100,
IF($F87=TiltakstyperKostnadskalkyle!$B$14,($J87*TiltakstyperKostnadskalkyle!P$14)/100,
IF($F87=TiltakstyperKostnadskalkyle!$B$15,($J87*TiltakstyperKostnadskalkyle!P$15)/100,
"0")))))))))))</f>
        <v>0</v>
      </c>
      <c r="Y87" s="151"/>
    </row>
    <row r="88" spans="2:25" x14ac:dyDescent="0.25">
      <c r="B88" s="20" t="s">
        <v>25</v>
      </c>
      <c r="C88" s="22" t="s">
        <v>68</v>
      </c>
      <c r="D88" s="22" t="s">
        <v>78</v>
      </c>
      <c r="E88" s="22" t="s">
        <v>70</v>
      </c>
      <c r="F88" s="39" t="s">
        <v>43</v>
      </c>
      <c r="G88" s="22">
        <v>2030</v>
      </c>
      <c r="H88" s="23">
        <v>30</v>
      </c>
      <c r="I88" s="27" t="s">
        <v>30</v>
      </c>
      <c r="J88" s="18">
        <f>IF(F88=TiltakstyperKostnadskalkyle!$B$5,TiltakstyperKostnadskalkyle!$R$5*Handlingsplan!H88,
IF(F88=TiltakstyperKostnadskalkyle!$B$6,TiltakstyperKostnadskalkyle!$R$6*Handlingsplan!H88,
IF(F88=TiltakstyperKostnadskalkyle!$B$7,TiltakstyperKostnadskalkyle!$R$7*Handlingsplan!H88,
IF(F88=TiltakstyperKostnadskalkyle!$B$8,TiltakstyperKostnadskalkyle!$R$8*Handlingsplan!H88,
IF(F88=TiltakstyperKostnadskalkyle!$B$9,TiltakstyperKostnadskalkyle!$R$9*Handlingsplan!H88,
IF(F88=TiltakstyperKostnadskalkyle!$B$10,TiltakstyperKostnadskalkyle!$R$10*Handlingsplan!H88,
IF(F88=TiltakstyperKostnadskalkyle!$B$11,TiltakstyperKostnadskalkyle!$R$11*Handlingsplan!H88,
IF(F88=TiltakstyperKostnadskalkyle!$B$12,TiltakstyperKostnadskalkyle!$R$12*Handlingsplan!H88,
IF(F88=TiltakstyperKostnadskalkyle!$B$13,TiltakstyperKostnadskalkyle!$R$13*Handlingsplan!H88,
IF(F88=TiltakstyperKostnadskalkyle!$B$14,TiltakstyperKostnadskalkyle!$R$14*Handlingsplan!H88,
IF(F88=TiltakstyperKostnadskalkyle!$B$15,TiltakstyperKostnadskalkyle!$R$15*Handlingsplan!H88,
0)))))))))))</f>
        <v>360000</v>
      </c>
      <c r="K88" s="18">
        <f>IF($F88=TiltakstyperKostnadskalkyle!$B$5,($J88*TiltakstyperKostnadskalkyle!D$5)/100,
IF($F88=TiltakstyperKostnadskalkyle!$B$6,($J88*TiltakstyperKostnadskalkyle!D$6)/100,
IF($F88=TiltakstyperKostnadskalkyle!$B$7,($J88*TiltakstyperKostnadskalkyle!D$7)/100,
IF($F88=TiltakstyperKostnadskalkyle!$B$8,($J88*TiltakstyperKostnadskalkyle!D$8)/100,
IF($F88=TiltakstyperKostnadskalkyle!$B$9,($J88*TiltakstyperKostnadskalkyle!D$9)/100,
IF($F88=TiltakstyperKostnadskalkyle!$B$10,($J88*TiltakstyperKostnadskalkyle!D$10)/100,
IF($F88=TiltakstyperKostnadskalkyle!$B$11,($J88*TiltakstyperKostnadskalkyle!D$11)/100,
IF($F88=TiltakstyperKostnadskalkyle!$B$12,($J88*TiltakstyperKostnadskalkyle!D$12)/100,
IF($F88=TiltakstyperKostnadskalkyle!$B$13,($J88*TiltakstyperKostnadskalkyle!D$13)/100,
IF($F88=TiltakstyperKostnadskalkyle!$B$14,($J88*TiltakstyperKostnadskalkyle!D$14)/100,
IF($F88=TiltakstyperKostnadskalkyle!$B$15,($J88*TiltakstyperKostnadskalkyle!D$15)/100,
"0")))))))))))</f>
        <v>28800</v>
      </c>
      <c r="L88" s="18">
        <f>IF($F88=TiltakstyperKostnadskalkyle!$B$5,($J88*TiltakstyperKostnadskalkyle!E$5)/100,
IF($F88=TiltakstyperKostnadskalkyle!$B$6,($J88*TiltakstyperKostnadskalkyle!E$6)/100,
IF($F88=TiltakstyperKostnadskalkyle!$B$7,($J88*TiltakstyperKostnadskalkyle!E$7)/100,
IF($F88=TiltakstyperKostnadskalkyle!$B$8,($J88*TiltakstyperKostnadskalkyle!E$8)/100,
IF($F88=TiltakstyperKostnadskalkyle!$B$9,($J88*TiltakstyperKostnadskalkyle!E$9)/100,
IF($F88=TiltakstyperKostnadskalkyle!$B$10,($J88*TiltakstyperKostnadskalkyle!E$10)/100,
IF($F88=TiltakstyperKostnadskalkyle!$B$11,($J88*TiltakstyperKostnadskalkyle!E$11)/100,
IF($F88=TiltakstyperKostnadskalkyle!$B$12,($J88*TiltakstyperKostnadskalkyle!E$12)/100,
IF($F88=TiltakstyperKostnadskalkyle!$B$13,($J88*TiltakstyperKostnadskalkyle!E$13)/100,
IF($F88=TiltakstyperKostnadskalkyle!$B$14,($J88*TiltakstyperKostnadskalkyle!E$14)/100,
IF($F88=TiltakstyperKostnadskalkyle!$B$15,($J88*TiltakstyperKostnadskalkyle!E$15)/100,
"0")))))))))))</f>
        <v>28800</v>
      </c>
      <c r="M88" s="18">
        <f>IF($F88=TiltakstyperKostnadskalkyle!$B$5,($J88*TiltakstyperKostnadskalkyle!F$5)/100,
IF($F88=TiltakstyperKostnadskalkyle!$B$6,($J88*TiltakstyperKostnadskalkyle!F$6)/100,
IF($F88=TiltakstyperKostnadskalkyle!$B$7,($J88*TiltakstyperKostnadskalkyle!F$7)/100,
IF($F88=TiltakstyperKostnadskalkyle!$B$8,($J88*TiltakstyperKostnadskalkyle!F$8)/100,
IF($F88=TiltakstyperKostnadskalkyle!$B$9,($J88*TiltakstyperKostnadskalkyle!F$9)/100,
IF($F88=TiltakstyperKostnadskalkyle!$B$10,($J88*TiltakstyperKostnadskalkyle!F$10)/100,
IF($F88=TiltakstyperKostnadskalkyle!$B$11,($J88*TiltakstyperKostnadskalkyle!F$11)/100,
IF($F88=TiltakstyperKostnadskalkyle!$B$12,($J88*TiltakstyperKostnadskalkyle!F$12)/100,
IF($F88=TiltakstyperKostnadskalkyle!$B$13,($J88*TiltakstyperKostnadskalkyle!F$13)/100,
IF($F88=TiltakstyperKostnadskalkyle!$B$14,($J88*TiltakstyperKostnadskalkyle!F$14)/100,
IF($F88=TiltakstyperKostnadskalkyle!$B$15,($J88*TiltakstyperKostnadskalkyle!F$15)/100,
"0")))))))))))</f>
        <v>151200</v>
      </c>
      <c r="N88" s="18">
        <f>IF($F88=TiltakstyperKostnadskalkyle!$B$5,($J88*TiltakstyperKostnadskalkyle!G$5)/100,
IF($F88=TiltakstyperKostnadskalkyle!$B$6,($J88*TiltakstyperKostnadskalkyle!G$6)/100,
IF($F88=TiltakstyperKostnadskalkyle!$B$7,($J88*TiltakstyperKostnadskalkyle!G$7)/100,
IF($F88=TiltakstyperKostnadskalkyle!$B$8,($J88*TiltakstyperKostnadskalkyle!G$8)/100,
IF($F88=TiltakstyperKostnadskalkyle!$B$9,($J88*TiltakstyperKostnadskalkyle!G$9)/100,
IF($F88=TiltakstyperKostnadskalkyle!$B$10,($J88*TiltakstyperKostnadskalkyle!G$10)/100,
IF($F88=TiltakstyperKostnadskalkyle!$B$11,($J88*TiltakstyperKostnadskalkyle!G$11)/100,
IF($F88=TiltakstyperKostnadskalkyle!$B$12,($J88*TiltakstyperKostnadskalkyle!G$12)/100,
IF($F88=TiltakstyperKostnadskalkyle!$B$13,($J88*TiltakstyperKostnadskalkyle!G$13)/100,
IF($F88=TiltakstyperKostnadskalkyle!$B$14,($J88*TiltakstyperKostnadskalkyle!G$14)/100,
IF($F88=TiltakstyperKostnadskalkyle!$B$15,($J88*TiltakstyperKostnadskalkyle!G$15)/100,
"0")))))))))))</f>
        <v>75600</v>
      </c>
      <c r="O88" s="18">
        <f>IF($F88=TiltakstyperKostnadskalkyle!$B$5,($J88*TiltakstyperKostnadskalkyle!H$5)/100,
IF($F88=TiltakstyperKostnadskalkyle!$B$6,($J88*TiltakstyperKostnadskalkyle!H$6)/100,
IF($F88=TiltakstyperKostnadskalkyle!$B$7,($J88*TiltakstyperKostnadskalkyle!H$7)/100,
IF($F88=TiltakstyperKostnadskalkyle!$B$8,($J88*TiltakstyperKostnadskalkyle!H$8)/100,
IF($F88=TiltakstyperKostnadskalkyle!$B$9,($J88*TiltakstyperKostnadskalkyle!H$9)/100,
IF($F88=TiltakstyperKostnadskalkyle!$B$10,($J88*TiltakstyperKostnadskalkyle!H$10)/100,
IF($F88=TiltakstyperKostnadskalkyle!$B$11,($J88*TiltakstyperKostnadskalkyle!H$11)/100,
IF($F88=TiltakstyperKostnadskalkyle!$B$12,($J88*TiltakstyperKostnadskalkyle!H$12)/100,
IF($F88=TiltakstyperKostnadskalkyle!$B$13,($J88*TiltakstyperKostnadskalkyle!H$13)/100,
IF($F88=TiltakstyperKostnadskalkyle!$B$14,($J88*TiltakstyperKostnadskalkyle!H$14)/100,
IF($F88=TiltakstyperKostnadskalkyle!$B$15,($J88*TiltakstyperKostnadskalkyle!H$15)/100,
"0")))))))))))</f>
        <v>28800</v>
      </c>
      <c r="P88" s="18">
        <f>IF($F88=TiltakstyperKostnadskalkyle!$B$5,($J88*TiltakstyperKostnadskalkyle!I$5)/100,
IF($F88=TiltakstyperKostnadskalkyle!$B$6,($J88*TiltakstyperKostnadskalkyle!I$6)/100,
IF($F88=TiltakstyperKostnadskalkyle!$B$7,($J88*TiltakstyperKostnadskalkyle!I$7)/100,
IF($F88=TiltakstyperKostnadskalkyle!$B$8,($J88*TiltakstyperKostnadskalkyle!I$8)/100,
IF($F88=TiltakstyperKostnadskalkyle!$B$9,($J88*TiltakstyperKostnadskalkyle!I$9)/100,
IF($F88=TiltakstyperKostnadskalkyle!$B$10,($J88*TiltakstyperKostnadskalkyle!I$10)/100,
IF($F88=TiltakstyperKostnadskalkyle!$B$11,($J88*TiltakstyperKostnadskalkyle!I$11)/100,
IF($F88=TiltakstyperKostnadskalkyle!$B$12,($J88*TiltakstyperKostnadskalkyle!I$12)/100,
IF($F88=TiltakstyperKostnadskalkyle!$B$13,($J88*TiltakstyperKostnadskalkyle!I$13)/100,
IF($F88=TiltakstyperKostnadskalkyle!$B$14,($J88*TiltakstyperKostnadskalkyle!I$14)/100,
IF($F88=TiltakstyperKostnadskalkyle!$B$15,($J88*TiltakstyperKostnadskalkyle!I$15)/100,
"0")))))))))))</f>
        <v>18000</v>
      </c>
      <c r="Q88" s="18">
        <f t="shared" si="4"/>
        <v>3600</v>
      </c>
      <c r="R88" s="18">
        <f>IF($F88=TiltakstyperKostnadskalkyle!$B$5,($J88*TiltakstyperKostnadskalkyle!K$5)/100,
IF($F88=TiltakstyperKostnadskalkyle!$B$6,($J88*TiltakstyperKostnadskalkyle!K$6)/100,
IF($F88=TiltakstyperKostnadskalkyle!$B$8,($J88*TiltakstyperKostnadskalkyle!K$8)/100,
IF($F88=TiltakstyperKostnadskalkyle!$B$9,($J88*TiltakstyperKostnadskalkyle!K$9)/100,
IF($F88=TiltakstyperKostnadskalkyle!$B$10,($J88*TiltakstyperKostnadskalkyle!K$10)/100,
IF($F88=TiltakstyperKostnadskalkyle!$B$11,($J88*TiltakstyperKostnadskalkyle!K$11)/100,
IF($F88=TiltakstyperKostnadskalkyle!$B$12,($J88*TiltakstyperKostnadskalkyle!K$12)/100,
IF($F88=TiltakstyperKostnadskalkyle!$B$13,($J88*TiltakstyperKostnadskalkyle!K$13)/100,
IF($F88=TiltakstyperKostnadskalkyle!$B$14,($J88*TiltakstyperKostnadskalkyle!K$14)/100,
"0")))))))))</f>
        <v>28800</v>
      </c>
      <c r="S88" s="18"/>
      <c r="T88" s="18">
        <f>IF($F88=TiltakstyperKostnadskalkyle!$B$5,($J88*TiltakstyperKostnadskalkyle!M$5)/100,
IF($F88=TiltakstyperKostnadskalkyle!$B$6,($J88*TiltakstyperKostnadskalkyle!M$6)/100,
IF($F88=TiltakstyperKostnadskalkyle!$B$7,($J88*TiltakstyperKostnadskalkyle!M$7)/100,
IF($F88=TiltakstyperKostnadskalkyle!$B$8,($J88*TiltakstyperKostnadskalkyle!M$8)/100,
IF($F88=TiltakstyperKostnadskalkyle!$B$9,($J88*TiltakstyperKostnadskalkyle!M$9)/100,
IF($F88=TiltakstyperKostnadskalkyle!$B$10,($J88*TiltakstyperKostnadskalkyle!M$10)/100,
IF($F88=TiltakstyperKostnadskalkyle!$B$11,($J88*TiltakstyperKostnadskalkyle!M$11)/100,
IF($F88=TiltakstyperKostnadskalkyle!$B$12,($J88*TiltakstyperKostnadskalkyle!M$12)/100,
IF($F88=TiltakstyperKostnadskalkyle!$B$13,($J88*TiltakstyperKostnadskalkyle!M$13)/100,
IF($F88=TiltakstyperKostnadskalkyle!$B$14,($J88*TiltakstyperKostnadskalkyle!M$14)/100,
IF($F88=TiltakstyperKostnadskalkyle!$B$15,($J88*TiltakstyperKostnadskalkyle!M$15)/100,
"0")))))))))))</f>
        <v>0</v>
      </c>
      <c r="U88" s="32"/>
      <c r="V88" s="32"/>
      <c r="W88" s="18">
        <f>IF($F88=TiltakstyperKostnadskalkyle!$B$5,($J88*TiltakstyperKostnadskalkyle!P$5)/100,
IF($F88=TiltakstyperKostnadskalkyle!$B$6,($J88*TiltakstyperKostnadskalkyle!P$6)/100,
IF($F88=TiltakstyperKostnadskalkyle!$B$7,($J88*TiltakstyperKostnadskalkyle!P$7)/100,
IF($F88=TiltakstyperKostnadskalkyle!$B$8,($J88*TiltakstyperKostnadskalkyle!P$8)/100,
IF($F88=TiltakstyperKostnadskalkyle!$B$9,($J88*TiltakstyperKostnadskalkyle!P$9)/100,
IF($F88=TiltakstyperKostnadskalkyle!$B$10,($J88*TiltakstyperKostnadskalkyle!P$10)/100,
IF($F88=TiltakstyperKostnadskalkyle!$B$11,($J88*TiltakstyperKostnadskalkyle!P$11)/100,
IF($F88=TiltakstyperKostnadskalkyle!$B$12,($J88*TiltakstyperKostnadskalkyle!P$12)/100,
IF($F88=TiltakstyperKostnadskalkyle!$B$13,($J88*TiltakstyperKostnadskalkyle!P$13)/100,
IF($F88=TiltakstyperKostnadskalkyle!$B$14,($J88*TiltakstyperKostnadskalkyle!P$14)/100,
IF($F88=TiltakstyperKostnadskalkyle!$B$15,($J88*TiltakstyperKostnadskalkyle!P$15)/100,
"0")))))))))))</f>
        <v>0</v>
      </c>
      <c r="Y88" s="151"/>
    </row>
    <row r="89" spans="2:25" ht="14.45" customHeight="1" x14ac:dyDescent="0.25">
      <c r="B89" s="20" t="s">
        <v>25</v>
      </c>
      <c r="C89" s="22" t="s">
        <v>68</v>
      </c>
      <c r="D89" s="22" t="s">
        <v>78</v>
      </c>
      <c r="E89" s="22" t="s">
        <v>71</v>
      </c>
      <c r="F89" s="39" t="s">
        <v>43</v>
      </c>
      <c r="G89" s="22">
        <v>2030</v>
      </c>
      <c r="H89" s="23">
        <v>10</v>
      </c>
      <c r="I89" s="27" t="s">
        <v>30</v>
      </c>
      <c r="J89" s="18">
        <f>IF(F89=TiltakstyperKostnadskalkyle!$B$5,TiltakstyperKostnadskalkyle!$R$5*Handlingsplan!H89,
IF(F89=TiltakstyperKostnadskalkyle!$B$6,TiltakstyperKostnadskalkyle!$R$6*Handlingsplan!H89,
IF(F89=TiltakstyperKostnadskalkyle!$B$7,TiltakstyperKostnadskalkyle!$R$7*Handlingsplan!H89,
IF(F89=TiltakstyperKostnadskalkyle!$B$8,TiltakstyperKostnadskalkyle!$R$8*Handlingsplan!H89,
IF(F89=TiltakstyperKostnadskalkyle!$B$9,TiltakstyperKostnadskalkyle!$R$9*Handlingsplan!H89,
IF(F89=TiltakstyperKostnadskalkyle!$B$10,TiltakstyperKostnadskalkyle!$R$10*Handlingsplan!H89,
IF(F89=TiltakstyperKostnadskalkyle!$B$11,TiltakstyperKostnadskalkyle!$R$11*Handlingsplan!H89,
IF(F89=TiltakstyperKostnadskalkyle!$B$12,TiltakstyperKostnadskalkyle!$R$12*Handlingsplan!H89,
IF(F89=TiltakstyperKostnadskalkyle!$B$13,TiltakstyperKostnadskalkyle!$R$13*Handlingsplan!H89,
IF(F89=TiltakstyperKostnadskalkyle!$B$14,TiltakstyperKostnadskalkyle!$R$14*Handlingsplan!H89,
IF(F89=TiltakstyperKostnadskalkyle!$B$15,TiltakstyperKostnadskalkyle!$R$15*Handlingsplan!H89,
0)))))))))))</f>
        <v>120000</v>
      </c>
      <c r="K89" s="18">
        <f>IF($F89=TiltakstyperKostnadskalkyle!$B$5,($J89*TiltakstyperKostnadskalkyle!D$5)/100,
IF($F89=TiltakstyperKostnadskalkyle!$B$6,($J89*TiltakstyperKostnadskalkyle!D$6)/100,
IF($F89=TiltakstyperKostnadskalkyle!$B$7,($J89*TiltakstyperKostnadskalkyle!D$7)/100,
IF($F89=TiltakstyperKostnadskalkyle!$B$8,($J89*TiltakstyperKostnadskalkyle!D$8)/100,
IF($F89=TiltakstyperKostnadskalkyle!$B$9,($J89*TiltakstyperKostnadskalkyle!D$9)/100,
IF($F89=TiltakstyperKostnadskalkyle!$B$10,($J89*TiltakstyperKostnadskalkyle!D$10)/100,
IF($F89=TiltakstyperKostnadskalkyle!$B$11,($J89*TiltakstyperKostnadskalkyle!D$11)/100,
IF($F89=TiltakstyperKostnadskalkyle!$B$12,($J89*TiltakstyperKostnadskalkyle!D$12)/100,
IF($F89=TiltakstyperKostnadskalkyle!$B$13,($J89*TiltakstyperKostnadskalkyle!D$13)/100,
IF($F89=TiltakstyperKostnadskalkyle!$B$14,($J89*TiltakstyperKostnadskalkyle!D$14)/100,
IF($F89=TiltakstyperKostnadskalkyle!$B$15,($J89*TiltakstyperKostnadskalkyle!D$15)/100,
"0")))))))))))</f>
        <v>9600</v>
      </c>
      <c r="L89" s="18">
        <f>IF($F89=TiltakstyperKostnadskalkyle!$B$5,($J89*TiltakstyperKostnadskalkyle!E$5)/100,
IF($F89=TiltakstyperKostnadskalkyle!$B$6,($J89*TiltakstyperKostnadskalkyle!E$6)/100,
IF($F89=TiltakstyperKostnadskalkyle!$B$7,($J89*TiltakstyperKostnadskalkyle!E$7)/100,
IF($F89=TiltakstyperKostnadskalkyle!$B$8,($J89*TiltakstyperKostnadskalkyle!E$8)/100,
IF($F89=TiltakstyperKostnadskalkyle!$B$9,($J89*TiltakstyperKostnadskalkyle!E$9)/100,
IF($F89=TiltakstyperKostnadskalkyle!$B$10,($J89*TiltakstyperKostnadskalkyle!E$10)/100,
IF($F89=TiltakstyperKostnadskalkyle!$B$11,($J89*TiltakstyperKostnadskalkyle!E$11)/100,
IF($F89=TiltakstyperKostnadskalkyle!$B$12,($J89*TiltakstyperKostnadskalkyle!E$12)/100,
IF($F89=TiltakstyperKostnadskalkyle!$B$13,($J89*TiltakstyperKostnadskalkyle!E$13)/100,
IF($F89=TiltakstyperKostnadskalkyle!$B$14,($J89*TiltakstyperKostnadskalkyle!E$14)/100,
IF($F89=TiltakstyperKostnadskalkyle!$B$15,($J89*TiltakstyperKostnadskalkyle!E$15)/100,
"0")))))))))))</f>
        <v>9600</v>
      </c>
      <c r="M89" s="18">
        <f>IF($F89=TiltakstyperKostnadskalkyle!$B$5,($J89*TiltakstyperKostnadskalkyle!F$5)/100,
IF($F89=TiltakstyperKostnadskalkyle!$B$6,($J89*TiltakstyperKostnadskalkyle!F$6)/100,
IF($F89=TiltakstyperKostnadskalkyle!$B$7,($J89*TiltakstyperKostnadskalkyle!F$7)/100,
IF($F89=TiltakstyperKostnadskalkyle!$B$8,($J89*TiltakstyperKostnadskalkyle!F$8)/100,
IF($F89=TiltakstyperKostnadskalkyle!$B$9,($J89*TiltakstyperKostnadskalkyle!F$9)/100,
IF($F89=TiltakstyperKostnadskalkyle!$B$10,($J89*TiltakstyperKostnadskalkyle!F$10)/100,
IF($F89=TiltakstyperKostnadskalkyle!$B$11,($J89*TiltakstyperKostnadskalkyle!F$11)/100,
IF($F89=TiltakstyperKostnadskalkyle!$B$12,($J89*TiltakstyperKostnadskalkyle!F$12)/100,
IF($F89=TiltakstyperKostnadskalkyle!$B$13,($J89*TiltakstyperKostnadskalkyle!F$13)/100,
IF($F89=TiltakstyperKostnadskalkyle!$B$14,($J89*TiltakstyperKostnadskalkyle!F$14)/100,
IF($F89=TiltakstyperKostnadskalkyle!$B$15,($J89*TiltakstyperKostnadskalkyle!F$15)/100,
"0")))))))))))</f>
        <v>50400</v>
      </c>
      <c r="N89" s="18">
        <f>IF($F89=TiltakstyperKostnadskalkyle!$B$5,($J89*TiltakstyperKostnadskalkyle!G$5)/100,
IF($F89=TiltakstyperKostnadskalkyle!$B$6,($J89*TiltakstyperKostnadskalkyle!G$6)/100,
IF($F89=TiltakstyperKostnadskalkyle!$B$7,($J89*TiltakstyperKostnadskalkyle!G$7)/100,
IF($F89=TiltakstyperKostnadskalkyle!$B$8,($J89*TiltakstyperKostnadskalkyle!G$8)/100,
IF($F89=TiltakstyperKostnadskalkyle!$B$9,($J89*TiltakstyperKostnadskalkyle!G$9)/100,
IF($F89=TiltakstyperKostnadskalkyle!$B$10,($J89*TiltakstyperKostnadskalkyle!G$10)/100,
IF($F89=TiltakstyperKostnadskalkyle!$B$11,($J89*TiltakstyperKostnadskalkyle!G$11)/100,
IF($F89=TiltakstyperKostnadskalkyle!$B$12,($J89*TiltakstyperKostnadskalkyle!G$12)/100,
IF($F89=TiltakstyperKostnadskalkyle!$B$13,($J89*TiltakstyperKostnadskalkyle!G$13)/100,
IF($F89=TiltakstyperKostnadskalkyle!$B$14,($J89*TiltakstyperKostnadskalkyle!G$14)/100,
IF($F89=TiltakstyperKostnadskalkyle!$B$15,($J89*TiltakstyperKostnadskalkyle!G$15)/100,
"0")))))))))))</f>
        <v>25200</v>
      </c>
      <c r="O89" s="18">
        <f>IF($F89=TiltakstyperKostnadskalkyle!$B$5,($J89*TiltakstyperKostnadskalkyle!H$5)/100,
IF($F89=TiltakstyperKostnadskalkyle!$B$6,($J89*TiltakstyperKostnadskalkyle!H$6)/100,
IF($F89=TiltakstyperKostnadskalkyle!$B$7,($J89*TiltakstyperKostnadskalkyle!H$7)/100,
IF($F89=TiltakstyperKostnadskalkyle!$B$8,($J89*TiltakstyperKostnadskalkyle!H$8)/100,
IF($F89=TiltakstyperKostnadskalkyle!$B$9,($J89*TiltakstyperKostnadskalkyle!H$9)/100,
IF($F89=TiltakstyperKostnadskalkyle!$B$10,($J89*TiltakstyperKostnadskalkyle!H$10)/100,
IF($F89=TiltakstyperKostnadskalkyle!$B$11,($J89*TiltakstyperKostnadskalkyle!H$11)/100,
IF($F89=TiltakstyperKostnadskalkyle!$B$12,($J89*TiltakstyperKostnadskalkyle!H$12)/100,
IF($F89=TiltakstyperKostnadskalkyle!$B$13,($J89*TiltakstyperKostnadskalkyle!H$13)/100,
IF($F89=TiltakstyperKostnadskalkyle!$B$14,($J89*TiltakstyperKostnadskalkyle!H$14)/100,
IF($F89=TiltakstyperKostnadskalkyle!$B$15,($J89*TiltakstyperKostnadskalkyle!H$15)/100,
"0")))))))))))</f>
        <v>9600</v>
      </c>
      <c r="P89" s="18">
        <f>IF($F89=TiltakstyperKostnadskalkyle!$B$5,($J89*TiltakstyperKostnadskalkyle!I$5)/100,
IF($F89=TiltakstyperKostnadskalkyle!$B$6,($J89*TiltakstyperKostnadskalkyle!I$6)/100,
IF($F89=TiltakstyperKostnadskalkyle!$B$7,($J89*TiltakstyperKostnadskalkyle!I$7)/100,
IF($F89=TiltakstyperKostnadskalkyle!$B$8,($J89*TiltakstyperKostnadskalkyle!I$8)/100,
IF($F89=TiltakstyperKostnadskalkyle!$B$9,($J89*TiltakstyperKostnadskalkyle!I$9)/100,
IF($F89=TiltakstyperKostnadskalkyle!$B$10,($J89*TiltakstyperKostnadskalkyle!I$10)/100,
IF($F89=TiltakstyperKostnadskalkyle!$B$11,($J89*TiltakstyperKostnadskalkyle!I$11)/100,
IF($F89=TiltakstyperKostnadskalkyle!$B$12,($J89*TiltakstyperKostnadskalkyle!I$12)/100,
IF($F89=TiltakstyperKostnadskalkyle!$B$13,($J89*TiltakstyperKostnadskalkyle!I$13)/100,
IF($F89=TiltakstyperKostnadskalkyle!$B$14,($J89*TiltakstyperKostnadskalkyle!I$14)/100,
IF($F89=TiltakstyperKostnadskalkyle!$B$15,($J89*TiltakstyperKostnadskalkyle!I$15)/100,
"0")))))))))))</f>
        <v>6000</v>
      </c>
      <c r="Q89" s="18">
        <f t="shared" si="4"/>
        <v>1200</v>
      </c>
      <c r="R89" s="18">
        <f>IF($F89=TiltakstyperKostnadskalkyle!$B$5,($J89*TiltakstyperKostnadskalkyle!K$5)/100,
IF($F89=TiltakstyperKostnadskalkyle!$B$6,($J89*TiltakstyperKostnadskalkyle!K$6)/100,
IF($F89=TiltakstyperKostnadskalkyle!$B$8,($J89*TiltakstyperKostnadskalkyle!K$8)/100,
IF($F89=TiltakstyperKostnadskalkyle!$B$9,($J89*TiltakstyperKostnadskalkyle!K$9)/100,
IF($F89=TiltakstyperKostnadskalkyle!$B$10,($J89*TiltakstyperKostnadskalkyle!K$10)/100,
IF($F89=TiltakstyperKostnadskalkyle!$B$11,($J89*TiltakstyperKostnadskalkyle!K$11)/100,
IF($F89=TiltakstyperKostnadskalkyle!$B$12,($J89*TiltakstyperKostnadskalkyle!K$12)/100,
IF($F89=TiltakstyperKostnadskalkyle!$B$13,($J89*TiltakstyperKostnadskalkyle!K$13)/100,
IF($F89=TiltakstyperKostnadskalkyle!$B$14,($J89*TiltakstyperKostnadskalkyle!K$14)/100,
"0")))))))))</f>
        <v>9600</v>
      </c>
      <c r="S89" s="18"/>
      <c r="T89" s="18">
        <f>IF($F89=TiltakstyperKostnadskalkyle!$B$5,($J89*TiltakstyperKostnadskalkyle!M$5)/100,
IF($F89=TiltakstyperKostnadskalkyle!$B$6,($J89*TiltakstyperKostnadskalkyle!M$6)/100,
IF($F89=TiltakstyperKostnadskalkyle!$B$7,($J89*TiltakstyperKostnadskalkyle!M$7)/100,
IF($F89=TiltakstyperKostnadskalkyle!$B$8,($J89*TiltakstyperKostnadskalkyle!M$8)/100,
IF($F89=TiltakstyperKostnadskalkyle!$B$9,($J89*TiltakstyperKostnadskalkyle!M$9)/100,
IF($F89=TiltakstyperKostnadskalkyle!$B$10,($J89*TiltakstyperKostnadskalkyle!M$10)/100,
IF($F89=TiltakstyperKostnadskalkyle!$B$11,($J89*TiltakstyperKostnadskalkyle!M$11)/100,
IF($F89=TiltakstyperKostnadskalkyle!$B$12,($J89*TiltakstyperKostnadskalkyle!M$12)/100,
IF($F89=TiltakstyperKostnadskalkyle!$B$13,($J89*TiltakstyperKostnadskalkyle!M$13)/100,
IF($F89=TiltakstyperKostnadskalkyle!$B$14,($J89*TiltakstyperKostnadskalkyle!M$14)/100,
IF($F89=TiltakstyperKostnadskalkyle!$B$15,($J89*TiltakstyperKostnadskalkyle!M$15)/100,
"0")))))))))))</f>
        <v>0</v>
      </c>
      <c r="U89" s="32"/>
      <c r="V89" s="32"/>
      <c r="W89" s="18">
        <f>IF($F89=TiltakstyperKostnadskalkyle!$B$5,($J89*TiltakstyperKostnadskalkyle!P$5)/100,
IF($F89=TiltakstyperKostnadskalkyle!$B$6,($J89*TiltakstyperKostnadskalkyle!P$6)/100,
IF($F89=TiltakstyperKostnadskalkyle!$B$7,($J89*TiltakstyperKostnadskalkyle!P$7)/100,
IF($F89=TiltakstyperKostnadskalkyle!$B$8,($J89*TiltakstyperKostnadskalkyle!P$8)/100,
IF($F89=TiltakstyperKostnadskalkyle!$B$9,($J89*TiltakstyperKostnadskalkyle!P$9)/100,
IF($F89=TiltakstyperKostnadskalkyle!$B$10,($J89*TiltakstyperKostnadskalkyle!P$10)/100,
IF($F89=TiltakstyperKostnadskalkyle!$B$11,($J89*TiltakstyperKostnadskalkyle!P$11)/100,
IF($F89=TiltakstyperKostnadskalkyle!$B$12,($J89*TiltakstyperKostnadskalkyle!P$12)/100,
IF($F89=TiltakstyperKostnadskalkyle!$B$13,($J89*TiltakstyperKostnadskalkyle!P$13)/100,
IF($F89=TiltakstyperKostnadskalkyle!$B$14,($J89*TiltakstyperKostnadskalkyle!P$14)/100,
IF($F89=TiltakstyperKostnadskalkyle!$B$15,($J89*TiltakstyperKostnadskalkyle!P$15)/100,
"0")))))))))))</f>
        <v>0</v>
      </c>
      <c r="Y89" s="151"/>
    </row>
    <row r="90" spans="2:25" ht="14.45" customHeight="1" x14ac:dyDescent="0.25">
      <c r="B90" s="20" t="s">
        <v>25</v>
      </c>
      <c r="C90" s="22" t="s">
        <v>68</v>
      </c>
      <c r="D90" s="22" t="s">
        <v>78</v>
      </c>
      <c r="E90" s="22" t="s">
        <v>72</v>
      </c>
      <c r="F90" s="39" t="s">
        <v>43</v>
      </c>
      <c r="G90" s="22">
        <v>2030</v>
      </c>
      <c r="H90" s="23">
        <v>35</v>
      </c>
      <c r="I90" s="27" t="s">
        <v>30</v>
      </c>
      <c r="J90" s="18">
        <f>IF(F90=TiltakstyperKostnadskalkyle!$B$5,TiltakstyperKostnadskalkyle!$R$5*Handlingsplan!H90,
IF(F90=TiltakstyperKostnadskalkyle!$B$6,TiltakstyperKostnadskalkyle!$R$6*Handlingsplan!H90,
IF(F90=TiltakstyperKostnadskalkyle!$B$7,TiltakstyperKostnadskalkyle!$R$7*Handlingsplan!H90,
IF(F90=TiltakstyperKostnadskalkyle!$B$8,TiltakstyperKostnadskalkyle!$R$8*Handlingsplan!H90,
IF(F90=TiltakstyperKostnadskalkyle!$B$9,TiltakstyperKostnadskalkyle!$R$9*Handlingsplan!H90,
IF(F90=TiltakstyperKostnadskalkyle!$B$10,TiltakstyperKostnadskalkyle!$R$10*Handlingsplan!H90,
IF(F90=TiltakstyperKostnadskalkyle!$B$11,TiltakstyperKostnadskalkyle!$R$11*Handlingsplan!H90,
IF(F90=TiltakstyperKostnadskalkyle!$B$12,TiltakstyperKostnadskalkyle!$R$12*Handlingsplan!H90,
IF(F90=TiltakstyperKostnadskalkyle!$B$13,TiltakstyperKostnadskalkyle!$R$13*Handlingsplan!H90,
IF(F90=TiltakstyperKostnadskalkyle!$B$14,TiltakstyperKostnadskalkyle!$R$14*Handlingsplan!H90,
IF(F90=TiltakstyperKostnadskalkyle!$B$15,TiltakstyperKostnadskalkyle!$R$15*Handlingsplan!H90,
0)))))))))))</f>
        <v>420000</v>
      </c>
      <c r="K90" s="18">
        <f>IF($F90=TiltakstyperKostnadskalkyle!$B$5,($J90*TiltakstyperKostnadskalkyle!D$5)/100,
IF($F90=TiltakstyperKostnadskalkyle!$B$6,($J90*TiltakstyperKostnadskalkyle!D$6)/100,
IF($F90=TiltakstyperKostnadskalkyle!$B$7,($J90*TiltakstyperKostnadskalkyle!D$7)/100,
IF($F90=TiltakstyperKostnadskalkyle!$B$8,($J90*TiltakstyperKostnadskalkyle!D$8)/100,
IF($F90=TiltakstyperKostnadskalkyle!$B$9,($J90*TiltakstyperKostnadskalkyle!D$9)/100,
IF($F90=TiltakstyperKostnadskalkyle!$B$10,($J90*TiltakstyperKostnadskalkyle!D$10)/100,
IF($F90=TiltakstyperKostnadskalkyle!$B$11,($J90*TiltakstyperKostnadskalkyle!D$11)/100,
IF($F90=TiltakstyperKostnadskalkyle!$B$12,($J90*TiltakstyperKostnadskalkyle!D$12)/100,
IF($F90=TiltakstyperKostnadskalkyle!$B$13,($J90*TiltakstyperKostnadskalkyle!D$13)/100,
IF($F90=TiltakstyperKostnadskalkyle!$B$14,($J90*TiltakstyperKostnadskalkyle!D$14)/100,
IF($F90=TiltakstyperKostnadskalkyle!$B$15,($J90*TiltakstyperKostnadskalkyle!D$15)/100,
"0")))))))))))</f>
        <v>33600</v>
      </c>
      <c r="L90" s="18">
        <f>IF($F90=TiltakstyperKostnadskalkyle!$B$5,($J90*TiltakstyperKostnadskalkyle!E$5)/100,
IF($F90=TiltakstyperKostnadskalkyle!$B$6,($J90*TiltakstyperKostnadskalkyle!E$6)/100,
IF($F90=TiltakstyperKostnadskalkyle!$B$7,($J90*TiltakstyperKostnadskalkyle!E$7)/100,
IF($F90=TiltakstyperKostnadskalkyle!$B$8,($J90*TiltakstyperKostnadskalkyle!E$8)/100,
IF($F90=TiltakstyperKostnadskalkyle!$B$9,($J90*TiltakstyperKostnadskalkyle!E$9)/100,
IF($F90=TiltakstyperKostnadskalkyle!$B$10,($J90*TiltakstyperKostnadskalkyle!E$10)/100,
IF($F90=TiltakstyperKostnadskalkyle!$B$11,($J90*TiltakstyperKostnadskalkyle!E$11)/100,
IF($F90=TiltakstyperKostnadskalkyle!$B$12,($J90*TiltakstyperKostnadskalkyle!E$12)/100,
IF($F90=TiltakstyperKostnadskalkyle!$B$13,($J90*TiltakstyperKostnadskalkyle!E$13)/100,
IF($F90=TiltakstyperKostnadskalkyle!$B$14,($J90*TiltakstyperKostnadskalkyle!E$14)/100,
IF($F90=TiltakstyperKostnadskalkyle!$B$15,($J90*TiltakstyperKostnadskalkyle!E$15)/100,
"0")))))))))))</f>
        <v>33600</v>
      </c>
      <c r="M90" s="18">
        <f>IF($F90=TiltakstyperKostnadskalkyle!$B$5,($J90*TiltakstyperKostnadskalkyle!F$5)/100,
IF($F90=TiltakstyperKostnadskalkyle!$B$6,($J90*TiltakstyperKostnadskalkyle!F$6)/100,
IF($F90=TiltakstyperKostnadskalkyle!$B$7,($J90*TiltakstyperKostnadskalkyle!F$7)/100,
IF($F90=TiltakstyperKostnadskalkyle!$B$8,($J90*TiltakstyperKostnadskalkyle!F$8)/100,
IF($F90=TiltakstyperKostnadskalkyle!$B$9,($J90*TiltakstyperKostnadskalkyle!F$9)/100,
IF($F90=TiltakstyperKostnadskalkyle!$B$10,($J90*TiltakstyperKostnadskalkyle!F$10)/100,
IF($F90=TiltakstyperKostnadskalkyle!$B$11,($J90*TiltakstyperKostnadskalkyle!F$11)/100,
IF($F90=TiltakstyperKostnadskalkyle!$B$12,($J90*TiltakstyperKostnadskalkyle!F$12)/100,
IF($F90=TiltakstyperKostnadskalkyle!$B$13,($J90*TiltakstyperKostnadskalkyle!F$13)/100,
IF($F90=TiltakstyperKostnadskalkyle!$B$14,($J90*TiltakstyperKostnadskalkyle!F$14)/100,
IF($F90=TiltakstyperKostnadskalkyle!$B$15,($J90*TiltakstyperKostnadskalkyle!F$15)/100,
"0")))))))))))</f>
        <v>176400</v>
      </c>
      <c r="N90" s="18">
        <f>IF($F90=TiltakstyperKostnadskalkyle!$B$5,($J90*TiltakstyperKostnadskalkyle!G$5)/100,
IF($F90=TiltakstyperKostnadskalkyle!$B$6,($J90*TiltakstyperKostnadskalkyle!G$6)/100,
IF($F90=TiltakstyperKostnadskalkyle!$B$7,($J90*TiltakstyperKostnadskalkyle!G$7)/100,
IF($F90=TiltakstyperKostnadskalkyle!$B$8,($J90*TiltakstyperKostnadskalkyle!G$8)/100,
IF($F90=TiltakstyperKostnadskalkyle!$B$9,($J90*TiltakstyperKostnadskalkyle!G$9)/100,
IF($F90=TiltakstyperKostnadskalkyle!$B$10,($J90*TiltakstyperKostnadskalkyle!G$10)/100,
IF($F90=TiltakstyperKostnadskalkyle!$B$11,($J90*TiltakstyperKostnadskalkyle!G$11)/100,
IF($F90=TiltakstyperKostnadskalkyle!$B$12,($J90*TiltakstyperKostnadskalkyle!G$12)/100,
IF($F90=TiltakstyperKostnadskalkyle!$B$13,($J90*TiltakstyperKostnadskalkyle!G$13)/100,
IF($F90=TiltakstyperKostnadskalkyle!$B$14,($J90*TiltakstyperKostnadskalkyle!G$14)/100,
IF($F90=TiltakstyperKostnadskalkyle!$B$15,($J90*TiltakstyperKostnadskalkyle!G$15)/100,
"0")))))))))))</f>
        <v>88200</v>
      </c>
      <c r="O90" s="18">
        <f>IF($F90=TiltakstyperKostnadskalkyle!$B$5,($J90*TiltakstyperKostnadskalkyle!H$5)/100,
IF($F90=TiltakstyperKostnadskalkyle!$B$6,($J90*TiltakstyperKostnadskalkyle!H$6)/100,
IF($F90=TiltakstyperKostnadskalkyle!$B$7,($J90*TiltakstyperKostnadskalkyle!H$7)/100,
IF($F90=TiltakstyperKostnadskalkyle!$B$8,($J90*TiltakstyperKostnadskalkyle!H$8)/100,
IF($F90=TiltakstyperKostnadskalkyle!$B$9,($J90*TiltakstyperKostnadskalkyle!H$9)/100,
IF($F90=TiltakstyperKostnadskalkyle!$B$10,($J90*TiltakstyperKostnadskalkyle!H$10)/100,
IF($F90=TiltakstyperKostnadskalkyle!$B$11,($J90*TiltakstyperKostnadskalkyle!H$11)/100,
IF($F90=TiltakstyperKostnadskalkyle!$B$12,($J90*TiltakstyperKostnadskalkyle!H$12)/100,
IF($F90=TiltakstyperKostnadskalkyle!$B$13,($J90*TiltakstyperKostnadskalkyle!H$13)/100,
IF($F90=TiltakstyperKostnadskalkyle!$B$14,($J90*TiltakstyperKostnadskalkyle!H$14)/100,
IF($F90=TiltakstyperKostnadskalkyle!$B$15,($J90*TiltakstyperKostnadskalkyle!H$15)/100,
"0")))))))))))</f>
        <v>33600</v>
      </c>
      <c r="P90" s="18">
        <f>IF($F90=TiltakstyperKostnadskalkyle!$B$5,($J90*TiltakstyperKostnadskalkyle!I$5)/100,
IF($F90=TiltakstyperKostnadskalkyle!$B$6,($J90*TiltakstyperKostnadskalkyle!I$6)/100,
IF($F90=TiltakstyperKostnadskalkyle!$B$7,($J90*TiltakstyperKostnadskalkyle!I$7)/100,
IF($F90=TiltakstyperKostnadskalkyle!$B$8,($J90*TiltakstyperKostnadskalkyle!I$8)/100,
IF($F90=TiltakstyperKostnadskalkyle!$B$9,($J90*TiltakstyperKostnadskalkyle!I$9)/100,
IF($F90=TiltakstyperKostnadskalkyle!$B$10,($J90*TiltakstyperKostnadskalkyle!I$10)/100,
IF($F90=TiltakstyperKostnadskalkyle!$B$11,($J90*TiltakstyperKostnadskalkyle!I$11)/100,
IF($F90=TiltakstyperKostnadskalkyle!$B$12,($J90*TiltakstyperKostnadskalkyle!I$12)/100,
IF($F90=TiltakstyperKostnadskalkyle!$B$13,($J90*TiltakstyperKostnadskalkyle!I$13)/100,
IF($F90=TiltakstyperKostnadskalkyle!$B$14,($J90*TiltakstyperKostnadskalkyle!I$14)/100,
IF($F90=TiltakstyperKostnadskalkyle!$B$15,($J90*TiltakstyperKostnadskalkyle!I$15)/100,
"0")))))))))))</f>
        <v>21000</v>
      </c>
      <c r="Q90" s="18">
        <f t="shared" si="4"/>
        <v>4200</v>
      </c>
      <c r="R90" s="18">
        <f>IF($F90=TiltakstyperKostnadskalkyle!$B$5,($J90*TiltakstyperKostnadskalkyle!K$5)/100,
IF($F90=TiltakstyperKostnadskalkyle!$B$6,($J90*TiltakstyperKostnadskalkyle!K$6)/100,
IF($F90=TiltakstyperKostnadskalkyle!$B$8,($J90*TiltakstyperKostnadskalkyle!K$8)/100,
IF($F90=TiltakstyperKostnadskalkyle!$B$9,($J90*TiltakstyperKostnadskalkyle!K$9)/100,
IF($F90=TiltakstyperKostnadskalkyle!$B$10,($J90*TiltakstyperKostnadskalkyle!K$10)/100,
IF($F90=TiltakstyperKostnadskalkyle!$B$11,($J90*TiltakstyperKostnadskalkyle!K$11)/100,
IF($F90=TiltakstyperKostnadskalkyle!$B$12,($J90*TiltakstyperKostnadskalkyle!K$12)/100,
IF($F90=TiltakstyperKostnadskalkyle!$B$13,($J90*TiltakstyperKostnadskalkyle!K$13)/100,
IF($F90=TiltakstyperKostnadskalkyle!$B$14,($J90*TiltakstyperKostnadskalkyle!K$14)/100,
"0")))))))))</f>
        <v>33600</v>
      </c>
      <c r="S90" s="18"/>
      <c r="T90" s="18">
        <f>IF($F90=TiltakstyperKostnadskalkyle!$B$5,($J90*TiltakstyperKostnadskalkyle!M$5)/100,
IF($F90=TiltakstyperKostnadskalkyle!$B$6,($J90*TiltakstyperKostnadskalkyle!M$6)/100,
IF($F90=TiltakstyperKostnadskalkyle!$B$7,($J90*TiltakstyperKostnadskalkyle!M$7)/100,
IF($F90=TiltakstyperKostnadskalkyle!$B$8,($J90*TiltakstyperKostnadskalkyle!M$8)/100,
IF($F90=TiltakstyperKostnadskalkyle!$B$9,($J90*TiltakstyperKostnadskalkyle!M$9)/100,
IF($F90=TiltakstyperKostnadskalkyle!$B$10,($J90*TiltakstyperKostnadskalkyle!M$10)/100,
IF($F90=TiltakstyperKostnadskalkyle!$B$11,($J90*TiltakstyperKostnadskalkyle!M$11)/100,
IF($F90=TiltakstyperKostnadskalkyle!$B$12,($J90*TiltakstyperKostnadskalkyle!M$12)/100,
IF($F90=TiltakstyperKostnadskalkyle!$B$13,($J90*TiltakstyperKostnadskalkyle!M$13)/100,
IF($F90=TiltakstyperKostnadskalkyle!$B$14,($J90*TiltakstyperKostnadskalkyle!M$14)/100,
IF($F90=TiltakstyperKostnadskalkyle!$B$15,($J90*TiltakstyperKostnadskalkyle!M$15)/100,
"0")))))))))))</f>
        <v>0</v>
      </c>
      <c r="U90" s="32"/>
      <c r="V90" s="32"/>
      <c r="W90" s="18">
        <f>IF($F90=TiltakstyperKostnadskalkyle!$B$5,($J90*TiltakstyperKostnadskalkyle!P$5)/100,
IF($F90=TiltakstyperKostnadskalkyle!$B$6,($J90*TiltakstyperKostnadskalkyle!P$6)/100,
IF($F90=TiltakstyperKostnadskalkyle!$B$7,($J90*TiltakstyperKostnadskalkyle!P$7)/100,
IF($F90=TiltakstyperKostnadskalkyle!$B$8,($J90*TiltakstyperKostnadskalkyle!P$8)/100,
IF($F90=TiltakstyperKostnadskalkyle!$B$9,($J90*TiltakstyperKostnadskalkyle!P$9)/100,
IF($F90=TiltakstyperKostnadskalkyle!$B$10,($J90*TiltakstyperKostnadskalkyle!P$10)/100,
IF($F90=TiltakstyperKostnadskalkyle!$B$11,($J90*TiltakstyperKostnadskalkyle!P$11)/100,
IF($F90=TiltakstyperKostnadskalkyle!$B$12,($J90*TiltakstyperKostnadskalkyle!P$12)/100,
IF($F90=TiltakstyperKostnadskalkyle!$B$13,($J90*TiltakstyperKostnadskalkyle!P$13)/100,
IF($F90=TiltakstyperKostnadskalkyle!$B$14,($J90*TiltakstyperKostnadskalkyle!P$14)/100,
IF($F90=TiltakstyperKostnadskalkyle!$B$15,($J90*TiltakstyperKostnadskalkyle!P$15)/100,
"0")))))))))))</f>
        <v>0</v>
      </c>
      <c r="Y90" s="151"/>
    </row>
    <row r="91" spans="2:25" ht="14.45" customHeight="1" x14ac:dyDescent="0.25">
      <c r="B91" s="20" t="s">
        <v>25</v>
      </c>
      <c r="C91" s="22" t="s">
        <v>68</v>
      </c>
      <c r="D91" s="22" t="s">
        <v>78</v>
      </c>
      <c r="E91" s="22" t="s">
        <v>73</v>
      </c>
      <c r="F91" s="39" t="s">
        <v>43</v>
      </c>
      <c r="G91" s="22">
        <v>2030</v>
      </c>
      <c r="H91" s="23">
        <v>30</v>
      </c>
      <c r="I91" s="27" t="s">
        <v>30</v>
      </c>
      <c r="J91" s="18">
        <f>IF(F91=TiltakstyperKostnadskalkyle!$B$5,TiltakstyperKostnadskalkyle!$R$5*Handlingsplan!H91,
IF(F91=TiltakstyperKostnadskalkyle!$B$6,TiltakstyperKostnadskalkyle!$R$6*Handlingsplan!H91,
IF(F91=TiltakstyperKostnadskalkyle!$B$7,TiltakstyperKostnadskalkyle!$R$7*Handlingsplan!H91,
IF(F91=TiltakstyperKostnadskalkyle!$B$8,TiltakstyperKostnadskalkyle!$R$8*Handlingsplan!H91,
IF(F91=TiltakstyperKostnadskalkyle!$B$9,TiltakstyperKostnadskalkyle!$R$9*Handlingsplan!H91,
IF(F91=TiltakstyperKostnadskalkyle!$B$10,TiltakstyperKostnadskalkyle!$R$10*Handlingsplan!H91,
IF(F91=TiltakstyperKostnadskalkyle!$B$11,TiltakstyperKostnadskalkyle!$R$11*Handlingsplan!H91,
IF(F91=TiltakstyperKostnadskalkyle!$B$12,TiltakstyperKostnadskalkyle!$R$12*Handlingsplan!H91,
IF(F91=TiltakstyperKostnadskalkyle!$B$13,TiltakstyperKostnadskalkyle!$R$13*Handlingsplan!H91,
IF(F91=TiltakstyperKostnadskalkyle!$B$14,TiltakstyperKostnadskalkyle!$R$14*Handlingsplan!H91,
IF(F91=TiltakstyperKostnadskalkyle!$B$15,TiltakstyperKostnadskalkyle!$R$15*Handlingsplan!H91,
0)))))))))))</f>
        <v>360000</v>
      </c>
      <c r="K91" s="18">
        <f>IF($F91=TiltakstyperKostnadskalkyle!$B$5,($J91*TiltakstyperKostnadskalkyle!D$5)/100,
IF($F91=TiltakstyperKostnadskalkyle!$B$6,($J91*TiltakstyperKostnadskalkyle!D$6)/100,
IF($F91=TiltakstyperKostnadskalkyle!$B$7,($J91*TiltakstyperKostnadskalkyle!D$7)/100,
IF($F91=TiltakstyperKostnadskalkyle!$B$8,($J91*TiltakstyperKostnadskalkyle!D$8)/100,
IF($F91=TiltakstyperKostnadskalkyle!$B$9,($J91*TiltakstyperKostnadskalkyle!D$9)/100,
IF($F91=TiltakstyperKostnadskalkyle!$B$10,($J91*TiltakstyperKostnadskalkyle!D$10)/100,
IF($F91=TiltakstyperKostnadskalkyle!$B$11,($J91*TiltakstyperKostnadskalkyle!D$11)/100,
IF($F91=TiltakstyperKostnadskalkyle!$B$12,($J91*TiltakstyperKostnadskalkyle!D$12)/100,
IF($F91=TiltakstyperKostnadskalkyle!$B$13,($J91*TiltakstyperKostnadskalkyle!D$13)/100,
IF($F91=TiltakstyperKostnadskalkyle!$B$14,($J91*TiltakstyperKostnadskalkyle!D$14)/100,
IF($F91=TiltakstyperKostnadskalkyle!$B$15,($J91*TiltakstyperKostnadskalkyle!D$15)/100,
"0")))))))))))</f>
        <v>28800</v>
      </c>
      <c r="L91" s="18">
        <f>IF($F91=TiltakstyperKostnadskalkyle!$B$5,($J91*TiltakstyperKostnadskalkyle!E$5)/100,
IF($F91=TiltakstyperKostnadskalkyle!$B$6,($J91*TiltakstyperKostnadskalkyle!E$6)/100,
IF($F91=TiltakstyperKostnadskalkyle!$B$7,($J91*TiltakstyperKostnadskalkyle!E$7)/100,
IF($F91=TiltakstyperKostnadskalkyle!$B$8,($J91*TiltakstyperKostnadskalkyle!E$8)/100,
IF($F91=TiltakstyperKostnadskalkyle!$B$9,($J91*TiltakstyperKostnadskalkyle!E$9)/100,
IF($F91=TiltakstyperKostnadskalkyle!$B$10,($J91*TiltakstyperKostnadskalkyle!E$10)/100,
IF($F91=TiltakstyperKostnadskalkyle!$B$11,($J91*TiltakstyperKostnadskalkyle!E$11)/100,
IF($F91=TiltakstyperKostnadskalkyle!$B$12,($J91*TiltakstyperKostnadskalkyle!E$12)/100,
IF($F91=TiltakstyperKostnadskalkyle!$B$13,($J91*TiltakstyperKostnadskalkyle!E$13)/100,
IF($F91=TiltakstyperKostnadskalkyle!$B$14,($J91*TiltakstyperKostnadskalkyle!E$14)/100,
IF($F91=TiltakstyperKostnadskalkyle!$B$15,($J91*TiltakstyperKostnadskalkyle!E$15)/100,
"0")))))))))))</f>
        <v>28800</v>
      </c>
      <c r="M91" s="18">
        <f>IF($F91=TiltakstyperKostnadskalkyle!$B$5,($J91*TiltakstyperKostnadskalkyle!F$5)/100,
IF($F91=TiltakstyperKostnadskalkyle!$B$6,($J91*TiltakstyperKostnadskalkyle!F$6)/100,
IF($F91=TiltakstyperKostnadskalkyle!$B$7,($J91*TiltakstyperKostnadskalkyle!F$7)/100,
IF($F91=TiltakstyperKostnadskalkyle!$B$8,($J91*TiltakstyperKostnadskalkyle!F$8)/100,
IF($F91=TiltakstyperKostnadskalkyle!$B$9,($J91*TiltakstyperKostnadskalkyle!F$9)/100,
IF($F91=TiltakstyperKostnadskalkyle!$B$10,($J91*TiltakstyperKostnadskalkyle!F$10)/100,
IF($F91=TiltakstyperKostnadskalkyle!$B$11,($J91*TiltakstyperKostnadskalkyle!F$11)/100,
IF($F91=TiltakstyperKostnadskalkyle!$B$12,($J91*TiltakstyperKostnadskalkyle!F$12)/100,
IF($F91=TiltakstyperKostnadskalkyle!$B$13,($J91*TiltakstyperKostnadskalkyle!F$13)/100,
IF($F91=TiltakstyperKostnadskalkyle!$B$14,($J91*TiltakstyperKostnadskalkyle!F$14)/100,
IF($F91=TiltakstyperKostnadskalkyle!$B$15,($J91*TiltakstyperKostnadskalkyle!F$15)/100,
"0")))))))))))</f>
        <v>151200</v>
      </c>
      <c r="N91" s="18">
        <f>IF($F91=TiltakstyperKostnadskalkyle!$B$5,($J91*TiltakstyperKostnadskalkyle!G$5)/100,
IF($F91=TiltakstyperKostnadskalkyle!$B$6,($J91*TiltakstyperKostnadskalkyle!G$6)/100,
IF($F91=TiltakstyperKostnadskalkyle!$B$7,($J91*TiltakstyperKostnadskalkyle!G$7)/100,
IF($F91=TiltakstyperKostnadskalkyle!$B$8,($J91*TiltakstyperKostnadskalkyle!G$8)/100,
IF($F91=TiltakstyperKostnadskalkyle!$B$9,($J91*TiltakstyperKostnadskalkyle!G$9)/100,
IF($F91=TiltakstyperKostnadskalkyle!$B$10,($J91*TiltakstyperKostnadskalkyle!G$10)/100,
IF($F91=TiltakstyperKostnadskalkyle!$B$11,($J91*TiltakstyperKostnadskalkyle!G$11)/100,
IF($F91=TiltakstyperKostnadskalkyle!$B$12,($J91*TiltakstyperKostnadskalkyle!G$12)/100,
IF($F91=TiltakstyperKostnadskalkyle!$B$13,($J91*TiltakstyperKostnadskalkyle!G$13)/100,
IF($F91=TiltakstyperKostnadskalkyle!$B$14,($J91*TiltakstyperKostnadskalkyle!G$14)/100,
IF($F91=TiltakstyperKostnadskalkyle!$B$15,($J91*TiltakstyperKostnadskalkyle!G$15)/100,
"0")))))))))))</f>
        <v>75600</v>
      </c>
      <c r="O91" s="18">
        <f>IF($F91=TiltakstyperKostnadskalkyle!$B$5,($J91*TiltakstyperKostnadskalkyle!H$5)/100,
IF($F91=TiltakstyperKostnadskalkyle!$B$6,($J91*TiltakstyperKostnadskalkyle!H$6)/100,
IF($F91=TiltakstyperKostnadskalkyle!$B$7,($J91*TiltakstyperKostnadskalkyle!H$7)/100,
IF($F91=TiltakstyperKostnadskalkyle!$B$8,($J91*TiltakstyperKostnadskalkyle!H$8)/100,
IF($F91=TiltakstyperKostnadskalkyle!$B$9,($J91*TiltakstyperKostnadskalkyle!H$9)/100,
IF($F91=TiltakstyperKostnadskalkyle!$B$10,($J91*TiltakstyperKostnadskalkyle!H$10)/100,
IF($F91=TiltakstyperKostnadskalkyle!$B$11,($J91*TiltakstyperKostnadskalkyle!H$11)/100,
IF($F91=TiltakstyperKostnadskalkyle!$B$12,($J91*TiltakstyperKostnadskalkyle!H$12)/100,
IF($F91=TiltakstyperKostnadskalkyle!$B$13,($J91*TiltakstyperKostnadskalkyle!H$13)/100,
IF($F91=TiltakstyperKostnadskalkyle!$B$14,($J91*TiltakstyperKostnadskalkyle!H$14)/100,
IF($F91=TiltakstyperKostnadskalkyle!$B$15,($J91*TiltakstyperKostnadskalkyle!H$15)/100,
"0")))))))))))</f>
        <v>28800</v>
      </c>
      <c r="P91" s="18">
        <f>IF($F91=TiltakstyperKostnadskalkyle!$B$5,($J91*TiltakstyperKostnadskalkyle!I$5)/100,
IF($F91=TiltakstyperKostnadskalkyle!$B$6,($J91*TiltakstyperKostnadskalkyle!I$6)/100,
IF($F91=TiltakstyperKostnadskalkyle!$B$7,($J91*TiltakstyperKostnadskalkyle!I$7)/100,
IF($F91=TiltakstyperKostnadskalkyle!$B$8,($J91*TiltakstyperKostnadskalkyle!I$8)/100,
IF($F91=TiltakstyperKostnadskalkyle!$B$9,($J91*TiltakstyperKostnadskalkyle!I$9)/100,
IF($F91=TiltakstyperKostnadskalkyle!$B$10,($J91*TiltakstyperKostnadskalkyle!I$10)/100,
IF($F91=TiltakstyperKostnadskalkyle!$B$11,($J91*TiltakstyperKostnadskalkyle!I$11)/100,
IF($F91=TiltakstyperKostnadskalkyle!$B$12,($J91*TiltakstyperKostnadskalkyle!I$12)/100,
IF($F91=TiltakstyperKostnadskalkyle!$B$13,($J91*TiltakstyperKostnadskalkyle!I$13)/100,
IF($F91=TiltakstyperKostnadskalkyle!$B$14,($J91*TiltakstyperKostnadskalkyle!I$14)/100,
IF($F91=TiltakstyperKostnadskalkyle!$B$15,($J91*TiltakstyperKostnadskalkyle!I$15)/100,
"0")))))))))))</f>
        <v>18000</v>
      </c>
      <c r="Q91" s="18">
        <f t="shared" si="4"/>
        <v>3600</v>
      </c>
      <c r="R91" s="18">
        <f>IF($F91=TiltakstyperKostnadskalkyle!$B$5,($J91*TiltakstyperKostnadskalkyle!K$5)/100,
IF($F91=TiltakstyperKostnadskalkyle!$B$6,($J91*TiltakstyperKostnadskalkyle!K$6)/100,
IF($F91=TiltakstyperKostnadskalkyle!$B$8,($J91*TiltakstyperKostnadskalkyle!K$8)/100,
IF($F91=TiltakstyperKostnadskalkyle!$B$9,($J91*TiltakstyperKostnadskalkyle!K$9)/100,
IF($F91=TiltakstyperKostnadskalkyle!$B$10,($J91*TiltakstyperKostnadskalkyle!K$10)/100,
IF($F91=TiltakstyperKostnadskalkyle!$B$11,($J91*TiltakstyperKostnadskalkyle!K$11)/100,
IF($F91=TiltakstyperKostnadskalkyle!$B$12,($J91*TiltakstyperKostnadskalkyle!K$12)/100,
IF($F91=TiltakstyperKostnadskalkyle!$B$13,($J91*TiltakstyperKostnadskalkyle!K$13)/100,
IF($F91=TiltakstyperKostnadskalkyle!$B$14,($J91*TiltakstyperKostnadskalkyle!K$14)/100,
"0")))))))))</f>
        <v>28800</v>
      </c>
      <c r="S91" s="18"/>
      <c r="T91" s="18">
        <f>IF($F91=TiltakstyperKostnadskalkyle!$B$5,($J91*TiltakstyperKostnadskalkyle!M$5)/100,
IF($F91=TiltakstyperKostnadskalkyle!$B$6,($J91*TiltakstyperKostnadskalkyle!M$6)/100,
IF($F91=TiltakstyperKostnadskalkyle!$B$7,($J91*TiltakstyperKostnadskalkyle!M$7)/100,
IF($F91=TiltakstyperKostnadskalkyle!$B$8,($J91*TiltakstyperKostnadskalkyle!M$8)/100,
IF($F91=TiltakstyperKostnadskalkyle!$B$9,($J91*TiltakstyperKostnadskalkyle!M$9)/100,
IF($F91=TiltakstyperKostnadskalkyle!$B$10,($J91*TiltakstyperKostnadskalkyle!M$10)/100,
IF($F91=TiltakstyperKostnadskalkyle!$B$11,($J91*TiltakstyperKostnadskalkyle!M$11)/100,
IF($F91=TiltakstyperKostnadskalkyle!$B$12,($J91*TiltakstyperKostnadskalkyle!M$12)/100,
IF($F91=TiltakstyperKostnadskalkyle!$B$13,($J91*TiltakstyperKostnadskalkyle!M$13)/100,
IF($F91=TiltakstyperKostnadskalkyle!$B$14,($J91*TiltakstyperKostnadskalkyle!M$14)/100,
IF($F91=TiltakstyperKostnadskalkyle!$B$15,($J91*TiltakstyperKostnadskalkyle!M$15)/100,
"0")))))))))))</f>
        <v>0</v>
      </c>
      <c r="U91" s="32"/>
      <c r="V91" s="32"/>
      <c r="W91" s="18">
        <f>IF($F91=TiltakstyperKostnadskalkyle!$B$5,($J91*TiltakstyperKostnadskalkyle!P$5)/100,
IF($F91=TiltakstyperKostnadskalkyle!$B$6,($J91*TiltakstyperKostnadskalkyle!P$6)/100,
IF($F91=TiltakstyperKostnadskalkyle!$B$7,($J91*TiltakstyperKostnadskalkyle!P$7)/100,
IF($F91=TiltakstyperKostnadskalkyle!$B$8,($J91*TiltakstyperKostnadskalkyle!P$8)/100,
IF($F91=TiltakstyperKostnadskalkyle!$B$9,($J91*TiltakstyperKostnadskalkyle!P$9)/100,
IF($F91=TiltakstyperKostnadskalkyle!$B$10,($J91*TiltakstyperKostnadskalkyle!P$10)/100,
IF($F91=TiltakstyperKostnadskalkyle!$B$11,($J91*TiltakstyperKostnadskalkyle!P$11)/100,
IF($F91=TiltakstyperKostnadskalkyle!$B$12,($J91*TiltakstyperKostnadskalkyle!P$12)/100,
IF($F91=TiltakstyperKostnadskalkyle!$B$13,($J91*TiltakstyperKostnadskalkyle!P$13)/100,
IF($F91=TiltakstyperKostnadskalkyle!$B$14,($J91*TiltakstyperKostnadskalkyle!P$14)/100,
IF($F91=TiltakstyperKostnadskalkyle!$B$15,($J91*TiltakstyperKostnadskalkyle!P$15)/100,
"0")))))))))))</f>
        <v>0</v>
      </c>
      <c r="Y91" s="151"/>
    </row>
    <row r="92" spans="2:25" ht="14.1" customHeight="1" x14ac:dyDescent="0.25">
      <c r="B92" s="20" t="s">
        <v>25</v>
      </c>
      <c r="C92" s="22" t="s">
        <v>68</v>
      </c>
      <c r="D92" s="22" t="s">
        <v>78</v>
      </c>
      <c r="E92" s="22" t="s">
        <v>74</v>
      </c>
      <c r="F92" s="39" t="s">
        <v>43</v>
      </c>
      <c r="G92" s="22">
        <v>2030</v>
      </c>
      <c r="H92" s="23">
        <v>15</v>
      </c>
      <c r="I92" s="27" t="s">
        <v>30</v>
      </c>
      <c r="J92" s="18">
        <f>IF(F92=TiltakstyperKostnadskalkyle!$B$5,TiltakstyperKostnadskalkyle!$R$5*Handlingsplan!H92,
IF(F92=TiltakstyperKostnadskalkyle!$B$6,TiltakstyperKostnadskalkyle!$R$6*Handlingsplan!H92,
IF(F92=TiltakstyperKostnadskalkyle!$B$7,TiltakstyperKostnadskalkyle!$R$7*Handlingsplan!H92,
IF(F92=TiltakstyperKostnadskalkyle!$B$8,TiltakstyperKostnadskalkyle!$R$8*Handlingsplan!H92,
IF(F92=TiltakstyperKostnadskalkyle!$B$9,TiltakstyperKostnadskalkyle!$R$9*Handlingsplan!H92,
IF(F92=TiltakstyperKostnadskalkyle!$B$10,TiltakstyperKostnadskalkyle!$R$10*Handlingsplan!H92,
IF(F92=TiltakstyperKostnadskalkyle!$B$11,TiltakstyperKostnadskalkyle!$R$11*Handlingsplan!H92,
IF(F92=TiltakstyperKostnadskalkyle!$B$12,TiltakstyperKostnadskalkyle!$R$12*Handlingsplan!H92,
IF(F92=TiltakstyperKostnadskalkyle!$B$13,TiltakstyperKostnadskalkyle!$R$13*Handlingsplan!H92,
IF(F92=TiltakstyperKostnadskalkyle!$B$14,TiltakstyperKostnadskalkyle!$R$14*Handlingsplan!H92,
IF(F92=TiltakstyperKostnadskalkyle!$B$15,TiltakstyperKostnadskalkyle!$R$15*Handlingsplan!H92,
0)))))))))))</f>
        <v>180000</v>
      </c>
      <c r="K92" s="18">
        <f>IF($F92=TiltakstyperKostnadskalkyle!$B$5,($J92*TiltakstyperKostnadskalkyle!D$5)/100,
IF($F92=TiltakstyperKostnadskalkyle!$B$6,($J92*TiltakstyperKostnadskalkyle!D$6)/100,
IF($F92=TiltakstyperKostnadskalkyle!$B$7,($J92*TiltakstyperKostnadskalkyle!D$7)/100,
IF($F92=TiltakstyperKostnadskalkyle!$B$8,($J92*TiltakstyperKostnadskalkyle!D$8)/100,
IF($F92=TiltakstyperKostnadskalkyle!$B$9,($J92*TiltakstyperKostnadskalkyle!D$9)/100,
IF($F92=TiltakstyperKostnadskalkyle!$B$10,($J92*TiltakstyperKostnadskalkyle!D$10)/100,
IF($F92=TiltakstyperKostnadskalkyle!$B$11,($J92*TiltakstyperKostnadskalkyle!D$11)/100,
IF($F92=TiltakstyperKostnadskalkyle!$B$12,($J92*TiltakstyperKostnadskalkyle!D$12)/100,
IF($F92=TiltakstyperKostnadskalkyle!$B$13,($J92*TiltakstyperKostnadskalkyle!D$13)/100,
IF($F92=TiltakstyperKostnadskalkyle!$B$14,($J92*TiltakstyperKostnadskalkyle!D$14)/100,
IF($F92=TiltakstyperKostnadskalkyle!$B$15,($J92*TiltakstyperKostnadskalkyle!D$15)/100,
"0")))))))))))</f>
        <v>14400</v>
      </c>
      <c r="L92" s="18">
        <f>IF($F92=TiltakstyperKostnadskalkyle!$B$5,($J92*TiltakstyperKostnadskalkyle!E$5)/100,
IF($F92=TiltakstyperKostnadskalkyle!$B$6,($J92*TiltakstyperKostnadskalkyle!E$6)/100,
IF($F92=TiltakstyperKostnadskalkyle!$B$7,($J92*TiltakstyperKostnadskalkyle!E$7)/100,
IF($F92=TiltakstyperKostnadskalkyle!$B$8,($J92*TiltakstyperKostnadskalkyle!E$8)/100,
IF($F92=TiltakstyperKostnadskalkyle!$B$9,($J92*TiltakstyperKostnadskalkyle!E$9)/100,
IF($F92=TiltakstyperKostnadskalkyle!$B$10,($J92*TiltakstyperKostnadskalkyle!E$10)/100,
IF($F92=TiltakstyperKostnadskalkyle!$B$11,($J92*TiltakstyperKostnadskalkyle!E$11)/100,
IF($F92=TiltakstyperKostnadskalkyle!$B$12,($J92*TiltakstyperKostnadskalkyle!E$12)/100,
IF($F92=TiltakstyperKostnadskalkyle!$B$13,($J92*TiltakstyperKostnadskalkyle!E$13)/100,
IF($F92=TiltakstyperKostnadskalkyle!$B$14,($J92*TiltakstyperKostnadskalkyle!E$14)/100,
IF($F92=TiltakstyperKostnadskalkyle!$B$15,($J92*TiltakstyperKostnadskalkyle!E$15)/100,
"0")))))))))))</f>
        <v>14400</v>
      </c>
      <c r="M92" s="18">
        <f>IF($F92=TiltakstyperKostnadskalkyle!$B$5,($J92*TiltakstyperKostnadskalkyle!F$5)/100,
IF($F92=TiltakstyperKostnadskalkyle!$B$6,($J92*TiltakstyperKostnadskalkyle!F$6)/100,
IF($F92=TiltakstyperKostnadskalkyle!$B$7,($J92*TiltakstyperKostnadskalkyle!F$7)/100,
IF($F92=TiltakstyperKostnadskalkyle!$B$8,($J92*TiltakstyperKostnadskalkyle!F$8)/100,
IF($F92=TiltakstyperKostnadskalkyle!$B$9,($J92*TiltakstyperKostnadskalkyle!F$9)/100,
IF($F92=TiltakstyperKostnadskalkyle!$B$10,($J92*TiltakstyperKostnadskalkyle!F$10)/100,
IF($F92=TiltakstyperKostnadskalkyle!$B$11,($J92*TiltakstyperKostnadskalkyle!F$11)/100,
IF($F92=TiltakstyperKostnadskalkyle!$B$12,($J92*TiltakstyperKostnadskalkyle!F$12)/100,
IF($F92=TiltakstyperKostnadskalkyle!$B$13,($J92*TiltakstyperKostnadskalkyle!F$13)/100,
IF($F92=TiltakstyperKostnadskalkyle!$B$14,($J92*TiltakstyperKostnadskalkyle!F$14)/100,
IF($F92=TiltakstyperKostnadskalkyle!$B$15,($J92*TiltakstyperKostnadskalkyle!F$15)/100,
"0")))))))))))</f>
        <v>75600</v>
      </c>
      <c r="N92" s="18">
        <f>IF($F92=TiltakstyperKostnadskalkyle!$B$5,($J92*TiltakstyperKostnadskalkyle!G$5)/100,
IF($F92=TiltakstyperKostnadskalkyle!$B$6,($J92*TiltakstyperKostnadskalkyle!G$6)/100,
IF($F92=TiltakstyperKostnadskalkyle!$B$7,($J92*TiltakstyperKostnadskalkyle!G$7)/100,
IF($F92=TiltakstyperKostnadskalkyle!$B$8,($J92*TiltakstyperKostnadskalkyle!G$8)/100,
IF($F92=TiltakstyperKostnadskalkyle!$B$9,($J92*TiltakstyperKostnadskalkyle!G$9)/100,
IF($F92=TiltakstyperKostnadskalkyle!$B$10,($J92*TiltakstyperKostnadskalkyle!G$10)/100,
IF($F92=TiltakstyperKostnadskalkyle!$B$11,($J92*TiltakstyperKostnadskalkyle!G$11)/100,
IF($F92=TiltakstyperKostnadskalkyle!$B$12,($J92*TiltakstyperKostnadskalkyle!G$12)/100,
IF($F92=TiltakstyperKostnadskalkyle!$B$13,($J92*TiltakstyperKostnadskalkyle!G$13)/100,
IF($F92=TiltakstyperKostnadskalkyle!$B$14,($J92*TiltakstyperKostnadskalkyle!G$14)/100,
IF($F92=TiltakstyperKostnadskalkyle!$B$15,($J92*TiltakstyperKostnadskalkyle!G$15)/100,
"0")))))))))))</f>
        <v>37800</v>
      </c>
      <c r="O92" s="18">
        <f>IF($F92=TiltakstyperKostnadskalkyle!$B$5,($J92*TiltakstyperKostnadskalkyle!H$5)/100,
IF($F92=TiltakstyperKostnadskalkyle!$B$6,($J92*TiltakstyperKostnadskalkyle!H$6)/100,
IF($F92=TiltakstyperKostnadskalkyle!$B$7,($J92*TiltakstyperKostnadskalkyle!H$7)/100,
IF($F92=TiltakstyperKostnadskalkyle!$B$8,($J92*TiltakstyperKostnadskalkyle!H$8)/100,
IF($F92=TiltakstyperKostnadskalkyle!$B$9,($J92*TiltakstyperKostnadskalkyle!H$9)/100,
IF($F92=TiltakstyperKostnadskalkyle!$B$10,($J92*TiltakstyperKostnadskalkyle!H$10)/100,
IF($F92=TiltakstyperKostnadskalkyle!$B$11,($J92*TiltakstyperKostnadskalkyle!H$11)/100,
IF($F92=TiltakstyperKostnadskalkyle!$B$12,($J92*TiltakstyperKostnadskalkyle!H$12)/100,
IF($F92=TiltakstyperKostnadskalkyle!$B$13,($J92*TiltakstyperKostnadskalkyle!H$13)/100,
IF($F92=TiltakstyperKostnadskalkyle!$B$14,($J92*TiltakstyperKostnadskalkyle!H$14)/100,
IF($F92=TiltakstyperKostnadskalkyle!$B$15,($J92*TiltakstyperKostnadskalkyle!H$15)/100,
"0")))))))))))</f>
        <v>14400</v>
      </c>
      <c r="P92" s="18">
        <f>IF($F92=TiltakstyperKostnadskalkyle!$B$5,($J92*TiltakstyperKostnadskalkyle!I$5)/100,
IF($F92=TiltakstyperKostnadskalkyle!$B$6,($J92*TiltakstyperKostnadskalkyle!I$6)/100,
IF($F92=TiltakstyperKostnadskalkyle!$B$7,($J92*TiltakstyperKostnadskalkyle!I$7)/100,
IF($F92=TiltakstyperKostnadskalkyle!$B$8,($J92*TiltakstyperKostnadskalkyle!I$8)/100,
IF($F92=TiltakstyperKostnadskalkyle!$B$9,($J92*TiltakstyperKostnadskalkyle!I$9)/100,
IF($F92=TiltakstyperKostnadskalkyle!$B$10,($J92*TiltakstyperKostnadskalkyle!I$10)/100,
IF($F92=TiltakstyperKostnadskalkyle!$B$11,($J92*TiltakstyperKostnadskalkyle!I$11)/100,
IF($F92=TiltakstyperKostnadskalkyle!$B$12,($J92*TiltakstyperKostnadskalkyle!I$12)/100,
IF($F92=TiltakstyperKostnadskalkyle!$B$13,($J92*TiltakstyperKostnadskalkyle!I$13)/100,
IF($F92=TiltakstyperKostnadskalkyle!$B$14,($J92*TiltakstyperKostnadskalkyle!I$14)/100,
IF($F92=TiltakstyperKostnadskalkyle!$B$15,($J92*TiltakstyperKostnadskalkyle!I$15)/100,
"0")))))))))))</f>
        <v>9000</v>
      </c>
      <c r="Q92" s="18">
        <f t="shared" si="4"/>
        <v>1800</v>
      </c>
      <c r="R92" s="18">
        <f>IF($F92=TiltakstyperKostnadskalkyle!$B$5,($J92*TiltakstyperKostnadskalkyle!K$5)/100,
IF($F92=TiltakstyperKostnadskalkyle!$B$6,($J92*TiltakstyperKostnadskalkyle!K$6)/100,
IF($F92=TiltakstyperKostnadskalkyle!$B$8,($J92*TiltakstyperKostnadskalkyle!K$8)/100,
IF($F92=TiltakstyperKostnadskalkyle!$B$9,($J92*TiltakstyperKostnadskalkyle!K$9)/100,
IF($F92=TiltakstyperKostnadskalkyle!$B$10,($J92*TiltakstyperKostnadskalkyle!K$10)/100,
IF($F92=TiltakstyperKostnadskalkyle!$B$11,($J92*TiltakstyperKostnadskalkyle!K$11)/100,
IF($F92=TiltakstyperKostnadskalkyle!$B$12,($J92*TiltakstyperKostnadskalkyle!K$12)/100,
IF($F92=TiltakstyperKostnadskalkyle!$B$13,($J92*TiltakstyperKostnadskalkyle!K$13)/100,
IF($F92=TiltakstyperKostnadskalkyle!$B$14,($J92*TiltakstyperKostnadskalkyle!K$14)/100,
"0")))))))))</f>
        <v>14400</v>
      </c>
      <c r="S92" s="18"/>
      <c r="T92" s="18">
        <f>IF($F92=TiltakstyperKostnadskalkyle!$B$5,($J92*TiltakstyperKostnadskalkyle!M$5)/100,
IF($F92=TiltakstyperKostnadskalkyle!$B$6,($J92*TiltakstyperKostnadskalkyle!M$6)/100,
IF($F92=TiltakstyperKostnadskalkyle!$B$7,($J92*TiltakstyperKostnadskalkyle!M$7)/100,
IF($F92=TiltakstyperKostnadskalkyle!$B$8,($J92*TiltakstyperKostnadskalkyle!M$8)/100,
IF($F92=TiltakstyperKostnadskalkyle!$B$9,($J92*TiltakstyperKostnadskalkyle!M$9)/100,
IF($F92=TiltakstyperKostnadskalkyle!$B$10,($J92*TiltakstyperKostnadskalkyle!M$10)/100,
IF($F92=TiltakstyperKostnadskalkyle!$B$11,($J92*TiltakstyperKostnadskalkyle!M$11)/100,
IF($F92=TiltakstyperKostnadskalkyle!$B$12,($J92*TiltakstyperKostnadskalkyle!M$12)/100,
IF($F92=TiltakstyperKostnadskalkyle!$B$13,($J92*TiltakstyperKostnadskalkyle!M$13)/100,
IF($F92=TiltakstyperKostnadskalkyle!$B$14,($J92*TiltakstyperKostnadskalkyle!M$14)/100,
IF($F92=TiltakstyperKostnadskalkyle!$B$15,($J92*TiltakstyperKostnadskalkyle!M$15)/100,
"0")))))))))))</f>
        <v>0</v>
      </c>
      <c r="U92" s="32"/>
      <c r="V92" s="32"/>
      <c r="W92" s="18">
        <f>IF($F92=TiltakstyperKostnadskalkyle!$B$5,($J92*TiltakstyperKostnadskalkyle!P$5)/100,
IF($F92=TiltakstyperKostnadskalkyle!$B$6,($J92*TiltakstyperKostnadskalkyle!P$6)/100,
IF($F92=TiltakstyperKostnadskalkyle!$B$7,($J92*TiltakstyperKostnadskalkyle!P$7)/100,
IF($F92=TiltakstyperKostnadskalkyle!$B$8,($J92*TiltakstyperKostnadskalkyle!P$8)/100,
IF($F92=TiltakstyperKostnadskalkyle!$B$9,($J92*TiltakstyperKostnadskalkyle!P$9)/100,
IF($F92=TiltakstyperKostnadskalkyle!$B$10,($J92*TiltakstyperKostnadskalkyle!P$10)/100,
IF($F92=TiltakstyperKostnadskalkyle!$B$11,($J92*TiltakstyperKostnadskalkyle!P$11)/100,
IF($F92=TiltakstyperKostnadskalkyle!$B$12,($J92*TiltakstyperKostnadskalkyle!P$12)/100,
IF($F92=TiltakstyperKostnadskalkyle!$B$13,($J92*TiltakstyperKostnadskalkyle!P$13)/100,
IF($F92=TiltakstyperKostnadskalkyle!$B$14,($J92*TiltakstyperKostnadskalkyle!P$14)/100,
IF($F92=TiltakstyperKostnadskalkyle!$B$15,($J92*TiltakstyperKostnadskalkyle!P$15)/100,
"0")))))))))))</f>
        <v>0</v>
      </c>
      <c r="Y92" s="151"/>
    </row>
    <row r="93" spans="2:25" ht="14.45" customHeight="1" x14ac:dyDescent="0.25">
      <c r="B93" s="20" t="s">
        <v>25</v>
      </c>
      <c r="C93" s="22" t="s">
        <v>68</v>
      </c>
      <c r="D93" s="22" t="s">
        <v>78</v>
      </c>
      <c r="E93" s="22" t="s">
        <v>75</v>
      </c>
      <c r="F93" s="39" t="s">
        <v>43</v>
      </c>
      <c r="G93" s="22">
        <v>2030</v>
      </c>
      <c r="H93" s="23">
        <v>15</v>
      </c>
      <c r="I93" s="27" t="s">
        <v>30</v>
      </c>
      <c r="J93" s="18">
        <f>IF(F93=TiltakstyperKostnadskalkyle!$B$5,TiltakstyperKostnadskalkyle!$R$5*Handlingsplan!H93,
IF(F93=TiltakstyperKostnadskalkyle!$B$6,TiltakstyperKostnadskalkyle!$R$6*Handlingsplan!H93,
IF(F93=TiltakstyperKostnadskalkyle!$B$7,TiltakstyperKostnadskalkyle!$R$7*Handlingsplan!H93,
IF(F93=TiltakstyperKostnadskalkyle!$B$8,TiltakstyperKostnadskalkyle!$R$8*Handlingsplan!H93,
IF(F93=TiltakstyperKostnadskalkyle!$B$9,TiltakstyperKostnadskalkyle!$R$9*Handlingsplan!H93,
IF(F93=TiltakstyperKostnadskalkyle!$B$10,TiltakstyperKostnadskalkyle!$R$10*Handlingsplan!H93,
IF(F93=TiltakstyperKostnadskalkyle!$B$11,TiltakstyperKostnadskalkyle!$R$11*Handlingsplan!H93,
IF(F93=TiltakstyperKostnadskalkyle!$B$12,TiltakstyperKostnadskalkyle!$R$12*Handlingsplan!H93,
IF(F93=TiltakstyperKostnadskalkyle!$B$13,TiltakstyperKostnadskalkyle!$R$13*Handlingsplan!H93,
IF(F93=TiltakstyperKostnadskalkyle!$B$14,TiltakstyperKostnadskalkyle!$R$14*Handlingsplan!H93,
IF(F93=TiltakstyperKostnadskalkyle!$B$15,TiltakstyperKostnadskalkyle!$R$15*Handlingsplan!H93,
0)))))))))))</f>
        <v>180000</v>
      </c>
      <c r="K93" s="18">
        <f>IF($F93=TiltakstyperKostnadskalkyle!$B$5,($J93*TiltakstyperKostnadskalkyle!D$5)/100,
IF($F93=TiltakstyperKostnadskalkyle!$B$6,($J93*TiltakstyperKostnadskalkyle!D$6)/100,
IF($F93=TiltakstyperKostnadskalkyle!$B$7,($J93*TiltakstyperKostnadskalkyle!D$7)/100,
IF($F93=TiltakstyperKostnadskalkyle!$B$8,($J93*TiltakstyperKostnadskalkyle!D$8)/100,
IF($F93=TiltakstyperKostnadskalkyle!$B$9,($J93*TiltakstyperKostnadskalkyle!D$9)/100,
IF($F93=TiltakstyperKostnadskalkyle!$B$10,($J93*TiltakstyperKostnadskalkyle!D$10)/100,
IF($F93=TiltakstyperKostnadskalkyle!$B$11,($J93*TiltakstyperKostnadskalkyle!D$11)/100,
IF($F93=TiltakstyperKostnadskalkyle!$B$12,($J93*TiltakstyperKostnadskalkyle!D$12)/100,
IF($F93=TiltakstyperKostnadskalkyle!$B$13,($J93*TiltakstyperKostnadskalkyle!D$13)/100,
IF($F93=TiltakstyperKostnadskalkyle!$B$14,($J93*TiltakstyperKostnadskalkyle!D$14)/100,
IF($F93=TiltakstyperKostnadskalkyle!$B$15,($J93*TiltakstyperKostnadskalkyle!D$15)/100,
"0")))))))))))</f>
        <v>14400</v>
      </c>
      <c r="L93" s="18">
        <f>IF($F93=TiltakstyperKostnadskalkyle!$B$5,($J93*TiltakstyperKostnadskalkyle!E$5)/100,
IF($F93=TiltakstyperKostnadskalkyle!$B$6,($J93*TiltakstyperKostnadskalkyle!E$6)/100,
IF($F93=TiltakstyperKostnadskalkyle!$B$7,($J93*TiltakstyperKostnadskalkyle!E$7)/100,
IF($F93=TiltakstyperKostnadskalkyle!$B$8,($J93*TiltakstyperKostnadskalkyle!E$8)/100,
IF($F93=TiltakstyperKostnadskalkyle!$B$9,($J93*TiltakstyperKostnadskalkyle!E$9)/100,
IF($F93=TiltakstyperKostnadskalkyle!$B$10,($J93*TiltakstyperKostnadskalkyle!E$10)/100,
IF($F93=TiltakstyperKostnadskalkyle!$B$11,($J93*TiltakstyperKostnadskalkyle!E$11)/100,
IF($F93=TiltakstyperKostnadskalkyle!$B$12,($J93*TiltakstyperKostnadskalkyle!E$12)/100,
IF($F93=TiltakstyperKostnadskalkyle!$B$13,($J93*TiltakstyperKostnadskalkyle!E$13)/100,
IF($F93=TiltakstyperKostnadskalkyle!$B$14,($J93*TiltakstyperKostnadskalkyle!E$14)/100,
IF($F93=TiltakstyperKostnadskalkyle!$B$15,($J93*TiltakstyperKostnadskalkyle!E$15)/100,
"0")))))))))))</f>
        <v>14400</v>
      </c>
      <c r="M93" s="18">
        <f>IF($F93=TiltakstyperKostnadskalkyle!$B$5,($J93*TiltakstyperKostnadskalkyle!F$5)/100,
IF($F93=TiltakstyperKostnadskalkyle!$B$6,($J93*TiltakstyperKostnadskalkyle!F$6)/100,
IF($F93=TiltakstyperKostnadskalkyle!$B$7,($J93*TiltakstyperKostnadskalkyle!F$7)/100,
IF($F93=TiltakstyperKostnadskalkyle!$B$8,($J93*TiltakstyperKostnadskalkyle!F$8)/100,
IF($F93=TiltakstyperKostnadskalkyle!$B$9,($J93*TiltakstyperKostnadskalkyle!F$9)/100,
IF($F93=TiltakstyperKostnadskalkyle!$B$10,($J93*TiltakstyperKostnadskalkyle!F$10)/100,
IF($F93=TiltakstyperKostnadskalkyle!$B$11,($J93*TiltakstyperKostnadskalkyle!F$11)/100,
IF($F93=TiltakstyperKostnadskalkyle!$B$12,($J93*TiltakstyperKostnadskalkyle!F$12)/100,
IF($F93=TiltakstyperKostnadskalkyle!$B$13,($J93*TiltakstyperKostnadskalkyle!F$13)/100,
IF($F93=TiltakstyperKostnadskalkyle!$B$14,($J93*TiltakstyperKostnadskalkyle!F$14)/100,
IF($F93=TiltakstyperKostnadskalkyle!$B$15,($J93*TiltakstyperKostnadskalkyle!F$15)/100,
"0")))))))))))</f>
        <v>75600</v>
      </c>
      <c r="N93" s="18">
        <f>IF($F93=TiltakstyperKostnadskalkyle!$B$5,($J93*TiltakstyperKostnadskalkyle!G$5)/100,
IF($F93=TiltakstyperKostnadskalkyle!$B$6,($J93*TiltakstyperKostnadskalkyle!G$6)/100,
IF($F93=TiltakstyperKostnadskalkyle!$B$7,($J93*TiltakstyperKostnadskalkyle!G$7)/100,
IF($F93=TiltakstyperKostnadskalkyle!$B$8,($J93*TiltakstyperKostnadskalkyle!G$8)/100,
IF($F93=TiltakstyperKostnadskalkyle!$B$9,($J93*TiltakstyperKostnadskalkyle!G$9)/100,
IF($F93=TiltakstyperKostnadskalkyle!$B$10,($J93*TiltakstyperKostnadskalkyle!G$10)/100,
IF($F93=TiltakstyperKostnadskalkyle!$B$11,($J93*TiltakstyperKostnadskalkyle!G$11)/100,
IF($F93=TiltakstyperKostnadskalkyle!$B$12,($J93*TiltakstyperKostnadskalkyle!G$12)/100,
IF($F93=TiltakstyperKostnadskalkyle!$B$13,($J93*TiltakstyperKostnadskalkyle!G$13)/100,
IF($F93=TiltakstyperKostnadskalkyle!$B$14,($J93*TiltakstyperKostnadskalkyle!G$14)/100,
IF($F93=TiltakstyperKostnadskalkyle!$B$15,($J93*TiltakstyperKostnadskalkyle!G$15)/100,
"0")))))))))))</f>
        <v>37800</v>
      </c>
      <c r="O93" s="18">
        <f>IF($F93=TiltakstyperKostnadskalkyle!$B$5,($J93*TiltakstyperKostnadskalkyle!H$5)/100,
IF($F93=TiltakstyperKostnadskalkyle!$B$6,($J93*TiltakstyperKostnadskalkyle!H$6)/100,
IF($F93=TiltakstyperKostnadskalkyle!$B$7,($J93*TiltakstyperKostnadskalkyle!H$7)/100,
IF($F93=TiltakstyperKostnadskalkyle!$B$8,($J93*TiltakstyperKostnadskalkyle!H$8)/100,
IF($F93=TiltakstyperKostnadskalkyle!$B$9,($J93*TiltakstyperKostnadskalkyle!H$9)/100,
IF($F93=TiltakstyperKostnadskalkyle!$B$10,($J93*TiltakstyperKostnadskalkyle!H$10)/100,
IF($F93=TiltakstyperKostnadskalkyle!$B$11,($J93*TiltakstyperKostnadskalkyle!H$11)/100,
IF($F93=TiltakstyperKostnadskalkyle!$B$12,($J93*TiltakstyperKostnadskalkyle!H$12)/100,
IF($F93=TiltakstyperKostnadskalkyle!$B$13,($J93*TiltakstyperKostnadskalkyle!H$13)/100,
IF($F93=TiltakstyperKostnadskalkyle!$B$14,($J93*TiltakstyperKostnadskalkyle!H$14)/100,
IF($F93=TiltakstyperKostnadskalkyle!$B$15,($J93*TiltakstyperKostnadskalkyle!H$15)/100,
"0")))))))))))</f>
        <v>14400</v>
      </c>
      <c r="P93" s="18">
        <f>IF($F93=TiltakstyperKostnadskalkyle!$B$5,($J93*TiltakstyperKostnadskalkyle!I$5)/100,
IF($F93=TiltakstyperKostnadskalkyle!$B$6,($J93*TiltakstyperKostnadskalkyle!I$6)/100,
IF($F93=TiltakstyperKostnadskalkyle!$B$7,($J93*TiltakstyperKostnadskalkyle!I$7)/100,
IF($F93=TiltakstyperKostnadskalkyle!$B$8,($J93*TiltakstyperKostnadskalkyle!I$8)/100,
IF($F93=TiltakstyperKostnadskalkyle!$B$9,($J93*TiltakstyperKostnadskalkyle!I$9)/100,
IF($F93=TiltakstyperKostnadskalkyle!$B$10,($J93*TiltakstyperKostnadskalkyle!I$10)/100,
IF($F93=TiltakstyperKostnadskalkyle!$B$11,($J93*TiltakstyperKostnadskalkyle!I$11)/100,
IF($F93=TiltakstyperKostnadskalkyle!$B$12,($J93*TiltakstyperKostnadskalkyle!I$12)/100,
IF($F93=TiltakstyperKostnadskalkyle!$B$13,($J93*TiltakstyperKostnadskalkyle!I$13)/100,
IF($F93=TiltakstyperKostnadskalkyle!$B$14,($J93*TiltakstyperKostnadskalkyle!I$14)/100,
IF($F93=TiltakstyperKostnadskalkyle!$B$15,($J93*TiltakstyperKostnadskalkyle!I$15)/100,
"0")))))))))))</f>
        <v>9000</v>
      </c>
      <c r="Q93" s="18">
        <f t="shared" si="4"/>
        <v>1800</v>
      </c>
      <c r="R93" s="18">
        <f>IF($F93=TiltakstyperKostnadskalkyle!$B$5,($J93*TiltakstyperKostnadskalkyle!K$5)/100,
IF($F93=TiltakstyperKostnadskalkyle!$B$6,($J93*TiltakstyperKostnadskalkyle!K$6)/100,
IF($F93=TiltakstyperKostnadskalkyle!$B$8,($J93*TiltakstyperKostnadskalkyle!K$8)/100,
IF($F93=TiltakstyperKostnadskalkyle!$B$9,($J93*TiltakstyperKostnadskalkyle!K$9)/100,
IF($F93=TiltakstyperKostnadskalkyle!$B$10,($J93*TiltakstyperKostnadskalkyle!K$10)/100,
IF($F93=TiltakstyperKostnadskalkyle!$B$11,($J93*TiltakstyperKostnadskalkyle!K$11)/100,
IF($F93=TiltakstyperKostnadskalkyle!$B$12,($J93*TiltakstyperKostnadskalkyle!K$12)/100,
IF($F93=TiltakstyperKostnadskalkyle!$B$13,($J93*TiltakstyperKostnadskalkyle!K$13)/100,
IF($F93=TiltakstyperKostnadskalkyle!$B$14,($J93*TiltakstyperKostnadskalkyle!K$14)/100,
"0")))))))))</f>
        <v>14400</v>
      </c>
      <c r="S93" s="18"/>
      <c r="T93" s="18">
        <f>IF($F93=TiltakstyperKostnadskalkyle!$B$5,($J93*TiltakstyperKostnadskalkyle!M$5)/100,
IF($F93=TiltakstyperKostnadskalkyle!$B$6,($J93*TiltakstyperKostnadskalkyle!M$6)/100,
IF($F93=TiltakstyperKostnadskalkyle!$B$7,($J93*TiltakstyperKostnadskalkyle!M$7)/100,
IF($F93=TiltakstyperKostnadskalkyle!$B$8,($J93*TiltakstyperKostnadskalkyle!M$8)/100,
IF($F93=TiltakstyperKostnadskalkyle!$B$9,($J93*TiltakstyperKostnadskalkyle!M$9)/100,
IF($F93=TiltakstyperKostnadskalkyle!$B$10,($J93*TiltakstyperKostnadskalkyle!M$10)/100,
IF($F93=TiltakstyperKostnadskalkyle!$B$11,($J93*TiltakstyperKostnadskalkyle!M$11)/100,
IF($F93=TiltakstyperKostnadskalkyle!$B$12,($J93*TiltakstyperKostnadskalkyle!M$12)/100,
IF($F93=TiltakstyperKostnadskalkyle!$B$13,($J93*TiltakstyperKostnadskalkyle!M$13)/100,
IF($F93=TiltakstyperKostnadskalkyle!$B$14,($J93*TiltakstyperKostnadskalkyle!M$14)/100,
IF($F93=TiltakstyperKostnadskalkyle!$B$15,($J93*TiltakstyperKostnadskalkyle!M$15)/100,
"0")))))))))))</f>
        <v>0</v>
      </c>
      <c r="U93" s="18"/>
      <c r="V93" s="18"/>
      <c r="W93" s="18">
        <f>IF($F93=TiltakstyperKostnadskalkyle!$B$5,($J93*TiltakstyperKostnadskalkyle!P$5)/100,
IF($F93=TiltakstyperKostnadskalkyle!$B$6,($J93*TiltakstyperKostnadskalkyle!P$6)/100,
IF($F93=TiltakstyperKostnadskalkyle!$B$7,($J93*TiltakstyperKostnadskalkyle!P$7)/100,
IF($F93=TiltakstyperKostnadskalkyle!$B$8,($J93*TiltakstyperKostnadskalkyle!P$8)/100,
IF($F93=TiltakstyperKostnadskalkyle!$B$9,($J93*TiltakstyperKostnadskalkyle!P$9)/100,
IF($F93=TiltakstyperKostnadskalkyle!$B$10,($J93*TiltakstyperKostnadskalkyle!P$10)/100,
IF($F93=TiltakstyperKostnadskalkyle!$B$11,($J93*TiltakstyperKostnadskalkyle!P$11)/100,
IF($F93=TiltakstyperKostnadskalkyle!$B$12,($J93*TiltakstyperKostnadskalkyle!P$12)/100,
IF($F93=TiltakstyperKostnadskalkyle!$B$13,($J93*TiltakstyperKostnadskalkyle!P$13)/100,
IF($F93=TiltakstyperKostnadskalkyle!$B$14,($J93*TiltakstyperKostnadskalkyle!P$14)/100,
IF($F93=TiltakstyperKostnadskalkyle!$B$15,($J93*TiltakstyperKostnadskalkyle!P$15)/100,
"0")))))))))))</f>
        <v>0</v>
      </c>
      <c r="Y93" s="151"/>
    </row>
    <row r="94" spans="2:25" ht="14.45" customHeight="1" x14ac:dyDescent="0.25">
      <c r="B94" s="20" t="s">
        <v>25</v>
      </c>
      <c r="C94" s="22" t="s">
        <v>68</v>
      </c>
      <c r="D94" s="22" t="s">
        <v>79</v>
      </c>
      <c r="E94" s="22" t="s">
        <v>80</v>
      </c>
      <c r="F94" s="39" t="s">
        <v>41</v>
      </c>
      <c r="G94" s="22">
        <v>2025</v>
      </c>
      <c r="H94" s="108">
        <v>3765</v>
      </c>
      <c r="I94" s="27" t="s">
        <v>30</v>
      </c>
      <c r="J94" s="18">
        <f>IF(F94=TiltakstyperKostnadskalkyle!$B$5,TiltakstyperKostnadskalkyle!$R$5*Handlingsplan!H94,
IF(F94=TiltakstyperKostnadskalkyle!$B$6,TiltakstyperKostnadskalkyle!$R$6*Handlingsplan!H94,
IF(F94=TiltakstyperKostnadskalkyle!$B$7,TiltakstyperKostnadskalkyle!$R$7*Handlingsplan!H94,
IF(F94=TiltakstyperKostnadskalkyle!$B$8,TiltakstyperKostnadskalkyle!$R$8*Handlingsplan!H94,
IF(F94=TiltakstyperKostnadskalkyle!$B$9,TiltakstyperKostnadskalkyle!$R$9*Handlingsplan!H94,
IF(F94=TiltakstyperKostnadskalkyle!$B$10,TiltakstyperKostnadskalkyle!$R$10*Handlingsplan!H94,
IF(F94=TiltakstyperKostnadskalkyle!$B$11,TiltakstyperKostnadskalkyle!$R$11*Handlingsplan!H94,
IF(F94=TiltakstyperKostnadskalkyle!$B$12,TiltakstyperKostnadskalkyle!$R$12*Handlingsplan!H94,
IF(F94=TiltakstyperKostnadskalkyle!$B$13,TiltakstyperKostnadskalkyle!$R$13*Handlingsplan!H94,
IF(F94=TiltakstyperKostnadskalkyle!$B$14,TiltakstyperKostnadskalkyle!$R$14*Handlingsplan!H94,
IF(F94=TiltakstyperKostnadskalkyle!$B$15,TiltakstyperKostnadskalkyle!$R$15*Handlingsplan!H94,
0)))))))))))</f>
        <v>4894500</v>
      </c>
      <c r="K94" s="18">
        <f>IF($F94=TiltakstyperKostnadskalkyle!$B$5,($J94*TiltakstyperKostnadskalkyle!D$5)/100,
IF($F94=TiltakstyperKostnadskalkyle!$B$6,($J94*TiltakstyperKostnadskalkyle!D$6)/100,
IF($F94=TiltakstyperKostnadskalkyle!$B$7,($J94*TiltakstyperKostnadskalkyle!D$7)/100,
IF($F94=TiltakstyperKostnadskalkyle!$B$8,($J94*TiltakstyperKostnadskalkyle!D$8)/100,
IF($F94=TiltakstyperKostnadskalkyle!$B$9,($J94*TiltakstyperKostnadskalkyle!D$9)/100,
IF($F94=TiltakstyperKostnadskalkyle!$B$10,($J94*TiltakstyperKostnadskalkyle!D$10)/100,
IF($F94=TiltakstyperKostnadskalkyle!$B$11,($J94*TiltakstyperKostnadskalkyle!D$11)/100,
IF($F94=TiltakstyperKostnadskalkyle!$B$12,($J94*TiltakstyperKostnadskalkyle!D$12)/100,
IF($F94=TiltakstyperKostnadskalkyle!$B$13,($J94*TiltakstyperKostnadskalkyle!D$13)/100,
IF($F94=TiltakstyperKostnadskalkyle!$B$14,($J94*TiltakstyperKostnadskalkyle!D$14)/100,
IF($F94=TiltakstyperKostnadskalkyle!$B$15,($J94*TiltakstyperKostnadskalkyle!D$15)/100,
"0")))))))))))</f>
        <v>440505</v>
      </c>
      <c r="L94" s="18">
        <f>IF($F94=TiltakstyperKostnadskalkyle!$B$5,($J94*TiltakstyperKostnadskalkyle!E$5)/100,
IF($F94=TiltakstyperKostnadskalkyle!$B$6,($J94*TiltakstyperKostnadskalkyle!E$6)/100,
IF($F94=TiltakstyperKostnadskalkyle!$B$7,($J94*TiltakstyperKostnadskalkyle!E$7)/100,
IF($F94=TiltakstyperKostnadskalkyle!$B$8,($J94*TiltakstyperKostnadskalkyle!E$8)/100,
IF($F94=TiltakstyperKostnadskalkyle!$B$9,($J94*TiltakstyperKostnadskalkyle!E$9)/100,
IF($F94=TiltakstyperKostnadskalkyle!$B$10,($J94*TiltakstyperKostnadskalkyle!E$10)/100,
IF($F94=TiltakstyperKostnadskalkyle!$B$11,($J94*TiltakstyperKostnadskalkyle!E$11)/100,
IF($F94=TiltakstyperKostnadskalkyle!$B$12,($J94*TiltakstyperKostnadskalkyle!E$12)/100,
IF($F94=TiltakstyperKostnadskalkyle!$B$13,($J94*TiltakstyperKostnadskalkyle!E$13)/100,
IF($F94=TiltakstyperKostnadskalkyle!$B$14,($J94*TiltakstyperKostnadskalkyle!E$14)/100,
IF($F94=TiltakstyperKostnadskalkyle!$B$15,($J94*TiltakstyperKostnadskalkyle!E$15)/100,
"0")))))))))))</f>
        <v>391560</v>
      </c>
      <c r="M94" s="18">
        <f>IF($F94=TiltakstyperKostnadskalkyle!$B$5,($J94*TiltakstyperKostnadskalkyle!F$5)/100,
IF($F94=TiltakstyperKostnadskalkyle!$B$6,($J94*TiltakstyperKostnadskalkyle!F$6)/100,
IF($F94=TiltakstyperKostnadskalkyle!$B$7,($J94*TiltakstyperKostnadskalkyle!F$7)/100,
IF($F94=TiltakstyperKostnadskalkyle!$B$8,($J94*TiltakstyperKostnadskalkyle!F$8)/100,
IF($F94=TiltakstyperKostnadskalkyle!$B$9,($J94*TiltakstyperKostnadskalkyle!F$9)/100,
IF($F94=TiltakstyperKostnadskalkyle!$B$10,($J94*TiltakstyperKostnadskalkyle!F$10)/100,
IF($F94=TiltakstyperKostnadskalkyle!$B$11,($J94*TiltakstyperKostnadskalkyle!F$11)/100,
IF($F94=TiltakstyperKostnadskalkyle!$B$12,($J94*TiltakstyperKostnadskalkyle!F$12)/100,
IF($F94=TiltakstyperKostnadskalkyle!$B$13,($J94*TiltakstyperKostnadskalkyle!F$13)/100,
IF($F94=TiltakstyperKostnadskalkyle!$B$14,($J94*TiltakstyperKostnadskalkyle!F$14)/100,
IF($F94=TiltakstyperKostnadskalkyle!$B$15,($J94*TiltakstyperKostnadskalkyle!F$15)/100,
"0")))))))))))</f>
        <v>832065</v>
      </c>
      <c r="N94" s="18">
        <f>IF($F94=TiltakstyperKostnadskalkyle!$B$5,($J94*TiltakstyperKostnadskalkyle!G$5)/100,
IF($F94=TiltakstyperKostnadskalkyle!$B$6,($J94*TiltakstyperKostnadskalkyle!G$6)/100,
IF($F94=TiltakstyperKostnadskalkyle!$B$7,($J94*TiltakstyperKostnadskalkyle!G$7)/100,
IF($F94=TiltakstyperKostnadskalkyle!$B$8,($J94*TiltakstyperKostnadskalkyle!G$8)/100,
IF($F94=TiltakstyperKostnadskalkyle!$B$9,($J94*TiltakstyperKostnadskalkyle!G$9)/100,
IF($F94=TiltakstyperKostnadskalkyle!$B$10,($J94*TiltakstyperKostnadskalkyle!G$10)/100,
IF($F94=TiltakstyperKostnadskalkyle!$B$11,($J94*TiltakstyperKostnadskalkyle!G$11)/100,
IF($F94=TiltakstyperKostnadskalkyle!$B$12,($J94*TiltakstyperKostnadskalkyle!G$12)/100,
IF($F94=TiltakstyperKostnadskalkyle!$B$13,($J94*TiltakstyperKostnadskalkyle!G$13)/100,
IF($F94=TiltakstyperKostnadskalkyle!$B$14,($J94*TiltakstyperKostnadskalkyle!G$14)/100,
IF($F94=TiltakstyperKostnadskalkyle!$B$15,($J94*TiltakstyperKostnadskalkyle!G$15)/100,
"0")))))))))))</f>
        <v>489450</v>
      </c>
      <c r="O94" s="18">
        <f>IF($F94=TiltakstyperKostnadskalkyle!$B$5,($J94*TiltakstyperKostnadskalkyle!H$5)/100,
IF($F94=TiltakstyperKostnadskalkyle!$B$6,($J94*TiltakstyperKostnadskalkyle!H$6)/100,
IF($F94=TiltakstyperKostnadskalkyle!$B$7,($J94*TiltakstyperKostnadskalkyle!H$7)/100,
IF($F94=TiltakstyperKostnadskalkyle!$B$8,($J94*TiltakstyperKostnadskalkyle!H$8)/100,
IF($F94=TiltakstyperKostnadskalkyle!$B$9,($J94*TiltakstyperKostnadskalkyle!H$9)/100,
IF($F94=TiltakstyperKostnadskalkyle!$B$10,($J94*TiltakstyperKostnadskalkyle!H$10)/100,
IF($F94=TiltakstyperKostnadskalkyle!$B$11,($J94*TiltakstyperKostnadskalkyle!H$11)/100,
IF($F94=TiltakstyperKostnadskalkyle!$B$12,($J94*TiltakstyperKostnadskalkyle!H$12)/100,
IF($F94=TiltakstyperKostnadskalkyle!$B$13,($J94*TiltakstyperKostnadskalkyle!H$13)/100,
IF($F94=TiltakstyperKostnadskalkyle!$B$14,($J94*TiltakstyperKostnadskalkyle!H$14)/100,
IF($F94=TiltakstyperKostnadskalkyle!$B$15,($J94*TiltakstyperKostnadskalkyle!H$15)/100,
"0")))))))))))</f>
        <v>391560</v>
      </c>
      <c r="P94" s="18">
        <f>IF($F94=TiltakstyperKostnadskalkyle!$B$5,($J94*TiltakstyperKostnadskalkyle!I$5)/100,
IF($F94=TiltakstyperKostnadskalkyle!$B$6,($J94*TiltakstyperKostnadskalkyle!I$6)/100,
IF($F94=TiltakstyperKostnadskalkyle!$B$7,($J94*TiltakstyperKostnadskalkyle!I$7)/100,
IF($F94=TiltakstyperKostnadskalkyle!$B$8,($J94*TiltakstyperKostnadskalkyle!I$8)/100,
IF($F94=TiltakstyperKostnadskalkyle!$B$9,($J94*TiltakstyperKostnadskalkyle!I$9)/100,
IF($F94=TiltakstyperKostnadskalkyle!$B$10,($J94*TiltakstyperKostnadskalkyle!I$10)/100,
IF($F94=TiltakstyperKostnadskalkyle!$B$11,($J94*TiltakstyperKostnadskalkyle!I$11)/100,
IF($F94=TiltakstyperKostnadskalkyle!$B$12,($J94*TiltakstyperKostnadskalkyle!I$12)/100,
IF($F94=TiltakstyperKostnadskalkyle!$B$13,($J94*TiltakstyperKostnadskalkyle!I$13)/100,
IF($F94=TiltakstyperKostnadskalkyle!$B$14,($J94*TiltakstyperKostnadskalkyle!I$14)/100,
IF($F94=TiltakstyperKostnadskalkyle!$B$15,($J94*TiltakstyperKostnadskalkyle!I$15)/100,
"0")))))))))))</f>
        <v>293670</v>
      </c>
      <c r="Q94" s="18">
        <f t="shared" si="4"/>
        <v>48945</v>
      </c>
      <c r="R94" s="18">
        <f>IF($F94=TiltakstyperKostnadskalkyle!$B$5,($J94*TiltakstyperKostnadskalkyle!K$5)/100,
IF($F94=TiltakstyperKostnadskalkyle!$B$6,($J94*TiltakstyperKostnadskalkyle!K$6)/100,
IF($F94=TiltakstyperKostnadskalkyle!$B$7,($J94*TiltakstyperKostnadskalkyle!K$7)/100,
IF($F94=TiltakstyperKostnadskalkyle!$B$8,($J94*TiltakstyperKostnadskalkyle!K$8)/100,
IF($F94=TiltakstyperKostnadskalkyle!$B$9,($J94*TiltakstyperKostnadskalkyle!K$9)/100,
IF($F94=TiltakstyperKostnadskalkyle!$B$10,($J94*TiltakstyperKostnadskalkyle!K$10)/100,
IF($F94=TiltakstyperKostnadskalkyle!$B$11,($J94*TiltakstyperKostnadskalkyle!K$11)/100,
IF($F94=TiltakstyperKostnadskalkyle!$B$12,($J94*TiltakstyperKostnadskalkyle!K$12)/100,
IF($F94=TiltakstyperKostnadskalkyle!$B$13,($J94*TiltakstyperKostnadskalkyle!K$13)/100,
IF($F94=TiltakstyperKostnadskalkyle!$B$14,($J94*TiltakstyperKostnadskalkyle!K$14)/100,
IF($F94=TiltakstyperKostnadskalkyle!$B$15,($J94*TiltakstyperKostnadskalkyle!K$15)/100,
"0")))))))))))</f>
        <v>440505</v>
      </c>
      <c r="S94" s="18"/>
      <c r="T94" s="18">
        <f>IF($F94=TiltakstyperKostnadskalkyle!$B$5,($J94*TiltakstyperKostnadskalkyle!M$5)/100,
IF($F94=TiltakstyperKostnadskalkyle!$B$6,($J94*TiltakstyperKostnadskalkyle!M$6)/100,
IF($F94=TiltakstyperKostnadskalkyle!$B$7,($J94*TiltakstyperKostnadskalkyle!M$7)/100,
IF($F94=TiltakstyperKostnadskalkyle!$B$8,($J94*TiltakstyperKostnadskalkyle!M$8)/100,
IF($F94=TiltakstyperKostnadskalkyle!$B$9,($J94*TiltakstyperKostnadskalkyle!M$9)/100,
IF($F94=TiltakstyperKostnadskalkyle!$B$10,($J94*TiltakstyperKostnadskalkyle!M$10)/100,
IF($F94=TiltakstyperKostnadskalkyle!$B$11,($J94*TiltakstyperKostnadskalkyle!M$11)/100,
IF($F94=TiltakstyperKostnadskalkyle!$B$12,($J94*TiltakstyperKostnadskalkyle!M$12)/100,
IF($F94=TiltakstyperKostnadskalkyle!$B$13,($J94*TiltakstyperKostnadskalkyle!M$13)/100,
IF($F94=TiltakstyperKostnadskalkyle!$B$14,($J94*TiltakstyperKostnadskalkyle!M$14)/100,
IF($F94=TiltakstyperKostnadskalkyle!$B$15,($J94*TiltakstyperKostnadskalkyle!M$15)/100,
"0")))))))))))</f>
        <v>489450</v>
      </c>
      <c r="U94" s="18"/>
      <c r="V94" s="18"/>
      <c r="W94" s="18">
        <f>IF($F94=TiltakstyperKostnadskalkyle!$B$5,($J94*TiltakstyperKostnadskalkyle!P$5)/100,
IF($F94=TiltakstyperKostnadskalkyle!$B$6,($J94*TiltakstyperKostnadskalkyle!P$6)/100,
IF($F94=TiltakstyperKostnadskalkyle!$B$7,($J94*TiltakstyperKostnadskalkyle!P$7)/100,
IF($F94=TiltakstyperKostnadskalkyle!$B$8,($J94*TiltakstyperKostnadskalkyle!P$8)/100,
IF($F94=TiltakstyperKostnadskalkyle!$B$9,($J94*TiltakstyperKostnadskalkyle!P$9)/100,
IF($F94=TiltakstyperKostnadskalkyle!$B$10,($J94*TiltakstyperKostnadskalkyle!P$10)/100,
IF($F94=TiltakstyperKostnadskalkyle!$B$11,($J94*TiltakstyperKostnadskalkyle!P$11)/100,
IF($F94=TiltakstyperKostnadskalkyle!$B$12,($J94*TiltakstyperKostnadskalkyle!P$12)/100,
IF($F94=TiltakstyperKostnadskalkyle!$B$13,($J94*TiltakstyperKostnadskalkyle!P$13)/100,
IF($F94=TiltakstyperKostnadskalkyle!$B$14,($J94*TiltakstyperKostnadskalkyle!P$14)/100,
IF($F94=TiltakstyperKostnadskalkyle!$B$15,($J94*TiltakstyperKostnadskalkyle!P$15)/100,
"0")))))))))))</f>
        <v>2447250</v>
      </c>
      <c r="Y94" s="151"/>
    </row>
    <row r="95" spans="2:25" ht="14.45" customHeight="1" x14ac:dyDescent="0.25">
      <c r="B95" s="20" t="s">
        <v>25</v>
      </c>
      <c r="C95" s="22" t="s">
        <v>68</v>
      </c>
      <c r="D95" s="22" t="s">
        <v>79</v>
      </c>
      <c r="E95" s="22" t="s">
        <v>81</v>
      </c>
      <c r="F95" s="39" t="s">
        <v>41</v>
      </c>
      <c r="G95" s="22">
        <v>2032</v>
      </c>
      <c r="H95" s="108">
        <f>2680+673</f>
        <v>3353</v>
      </c>
      <c r="I95" s="27" t="s">
        <v>30</v>
      </c>
      <c r="J95" s="18">
        <f>IF(F95=TiltakstyperKostnadskalkyle!$B$5,TiltakstyperKostnadskalkyle!$R$5*Handlingsplan!H95,
IF(F95=TiltakstyperKostnadskalkyle!$B$6,TiltakstyperKostnadskalkyle!$R$6*Handlingsplan!H95,
IF(F95=TiltakstyperKostnadskalkyle!$B$7,TiltakstyperKostnadskalkyle!$R$7*Handlingsplan!H95,
IF(F95=TiltakstyperKostnadskalkyle!$B$8,TiltakstyperKostnadskalkyle!$R$8*Handlingsplan!H95,
IF(F95=TiltakstyperKostnadskalkyle!$B$9,TiltakstyperKostnadskalkyle!$R$9*Handlingsplan!H95,
IF(F95=TiltakstyperKostnadskalkyle!$B$10,TiltakstyperKostnadskalkyle!$R$10*Handlingsplan!H95,
IF(F95=TiltakstyperKostnadskalkyle!$B$11,TiltakstyperKostnadskalkyle!$R$11*Handlingsplan!H95,
IF(F95=TiltakstyperKostnadskalkyle!$B$12,TiltakstyperKostnadskalkyle!$R$12*Handlingsplan!H95,
IF(F95=TiltakstyperKostnadskalkyle!$B$13,TiltakstyperKostnadskalkyle!$R$13*Handlingsplan!H95,
IF(F95=TiltakstyperKostnadskalkyle!$B$14,TiltakstyperKostnadskalkyle!$R$14*Handlingsplan!H95,
IF(F95=TiltakstyperKostnadskalkyle!$B$15,TiltakstyperKostnadskalkyle!$R$15*Handlingsplan!H95,
0)))))))))))</f>
        <v>4358900</v>
      </c>
      <c r="K95" s="18">
        <f>IF($F95=TiltakstyperKostnadskalkyle!$B$5,($J95*TiltakstyperKostnadskalkyle!D$5)/100,
IF($F95=TiltakstyperKostnadskalkyle!$B$6,($J95*TiltakstyperKostnadskalkyle!D$6)/100,
IF($F95=TiltakstyperKostnadskalkyle!$B$7,($J95*TiltakstyperKostnadskalkyle!D$7)/100,
IF($F95=TiltakstyperKostnadskalkyle!$B$8,($J95*TiltakstyperKostnadskalkyle!D$8)/100,
IF($F95=TiltakstyperKostnadskalkyle!$B$9,($J95*TiltakstyperKostnadskalkyle!D$9)/100,
IF($F95=TiltakstyperKostnadskalkyle!$B$10,($J95*TiltakstyperKostnadskalkyle!D$10)/100,
IF($F95=TiltakstyperKostnadskalkyle!$B$11,($J95*TiltakstyperKostnadskalkyle!D$11)/100,
IF($F95=TiltakstyperKostnadskalkyle!$B$12,($J95*TiltakstyperKostnadskalkyle!D$12)/100,
IF($F95=TiltakstyperKostnadskalkyle!$B$13,($J95*TiltakstyperKostnadskalkyle!D$13)/100,
IF($F95=TiltakstyperKostnadskalkyle!$B$14,($J95*TiltakstyperKostnadskalkyle!D$14)/100,
IF($F95=TiltakstyperKostnadskalkyle!$B$15,($J95*TiltakstyperKostnadskalkyle!D$15)/100,
"0")))))))))))</f>
        <v>392301</v>
      </c>
      <c r="L95" s="18">
        <f>IF($F95=TiltakstyperKostnadskalkyle!$B$5,($J95*TiltakstyperKostnadskalkyle!E$5)/100,
IF($F95=TiltakstyperKostnadskalkyle!$B$6,($J95*TiltakstyperKostnadskalkyle!E$6)/100,
IF($F95=TiltakstyperKostnadskalkyle!$B$7,($J95*TiltakstyperKostnadskalkyle!E$7)/100,
IF($F95=TiltakstyperKostnadskalkyle!$B$8,($J95*TiltakstyperKostnadskalkyle!E$8)/100,
IF($F95=TiltakstyperKostnadskalkyle!$B$9,($J95*TiltakstyperKostnadskalkyle!E$9)/100,
IF($F95=TiltakstyperKostnadskalkyle!$B$10,($J95*TiltakstyperKostnadskalkyle!E$10)/100,
IF($F95=TiltakstyperKostnadskalkyle!$B$11,($J95*TiltakstyperKostnadskalkyle!E$11)/100,
IF($F95=TiltakstyperKostnadskalkyle!$B$12,($J95*TiltakstyperKostnadskalkyle!E$12)/100,
IF($F95=TiltakstyperKostnadskalkyle!$B$13,($J95*TiltakstyperKostnadskalkyle!E$13)/100,
IF($F95=TiltakstyperKostnadskalkyle!$B$14,($J95*TiltakstyperKostnadskalkyle!E$14)/100,
IF($F95=TiltakstyperKostnadskalkyle!$B$15,($J95*TiltakstyperKostnadskalkyle!E$15)/100,
"0")))))))))))</f>
        <v>348712</v>
      </c>
      <c r="M95" s="18">
        <f>IF($F95=TiltakstyperKostnadskalkyle!$B$5,($J95*TiltakstyperKostnadskalkyle!F$5)/100,
IF($F95=TiltakstyperKostnadskalkyle!$B$6,($J95*TiltakstyperKostnadskalkyle!F$6)/100,
IF($F95=TiltakstyperKostnadskalkyle!$B$7,($J95*TiltakstyperKostnadskalkyle!F$7)/100,
IF($F95=TiltakstyperKostnadskalkyle!$B$8,($J95*TiltakstyperKostnadskalkyle!F$8)/100,
IF($F95=TiltakstyperKostnadskalkyle!$B$9,($J95*TiltakstyperKostnadskalkyle!F$9)/100,
IF($F95=TiltakstyperKostnadskalkyle!$B$10,($J95*TiltakstyperKostnadskalkyle!F$10)/100,
IF($F95=TiltakstyperKostnadskalkyle!$B$11,($J95*TiltakstyperKostnadskalkyle!F$11)/100,
IF($F95=TiltakstyperKostnadskalkyle!$B$12,($J95*TiltakstyperKostnadskalkyle!F$12)/100,
IF($F95=TiltakstyperKostnadskalkyle!$B$13,($J95*TiltakstyperKostnadskalkyle!F$13)/100,
IF($F95=TiltakstyperKostnadskalkyle!$B$14,($J95*TiltakstyperKostnadskalkyle!F$14)/100,
IF($F95=TiltakstyperKostnadskalkyle!$B$15,($J95*TiltakstyperKostnadskalkyle!F$15)/100,
"0")))))))))))</f>
        <v>741013</v>
      </c>
      <c r="N95" s="18">
        <f>IF($F95=TiltakstyperKostnadskalkyle!$B$5,($J95*TiltakstyperKostnadskalkyle!G$5)/100,
IF($F95=TiltakstyperKostnadskalkyle!$B$6,($J95*TiltakstyperKostnadskalkyle!G$6)/100,
IF($F95=TiltakstyperKostnadskalkyle!$B$7,($J95*TiltakstyperKostnadskalkyle!G$7)/100,
IF($F95=TiltakstyperKostnadskalkyle!$B$8,($J95*TiltakstyperKostnadskalkyle!G$8)/100,
IF($F95=TiltakstyperKostnadskalkyle!$B$9,($J95*TiltakstyperKostnadskalkyle!G$9)/100,
IF($F95=TiltakstyperKostnadskalkyle!$B$10,($J95*TiltakstyperKostnadskalkyle!G$10)/100,
IF($F95=TiltakstyperKostnadskalkyle!$B$11,($J95*TiltakstyperKostnadskalkyle!G$11)/100,
IF($F95=TiltakstyperKostnadskalkyle!$B$12,($J95*TiltakstyperKostnadskalkyle!G$12)/100,
IF($F95=TiltakstyperKostnadskalkyle!$B$13,($J95*TiltakstyperKostnadskalkyle!G$13)/100,
IF($F95=TiltakstyperKostnadskalkyle!$B$14,($J95*TiltakstyperKostnadskalkyle!G$14)/100,
IF($F95=TiltakstyperKostnadskalkyle!$B$15,($J95*TiltakstyperKostnadskalkyle!G$15)/100,
"0")))))))))))</f>
        <v>435890</v>
      </c>
      <c r="O95" s="18">
        <f>IF($F95=TiltakstyperKostnadskalkyle!$B$5,($J95*TiltakstyperKostnadskalkyle!H$5)/100,
IF($F95=TiltakstyperKostnadskalkyle!$B$6,($J95*TiltakstyperKostnadskalkyle!H$6)/100,
IF($F95=TiltakstyperKostnadskalkyle!$B$7,($J95*TiltakstyperKostnadskalkyle!H$7)/100,
IF($F95=TiltakstyperKostnadskalkyle!$B$8,($J95*TiltakstyperKostnadskalkyle!H$8)/100,
IF($F95=TiltakstyperKostnadskalkyle!$B$9,($J95*TiltakstyperKostnadskalkyle!H$9)/100,
IF($F95=TiltakstyperKostnadskalkyle!$B$10,($J95*TiltakstyperKostnadskalkyle!H$10)/100,
IF($F95=TiltakstyperKostnadskalkyle!$B$11,($J95*TiltakstyperKostnadskalkyle!H$11)/100,
IF($F95=TiltakstyperKostnadskalkyle!$B$12,($J95*TiltakstyperKostnadskalkyle!H$12)/100,
IF($F95=TiltakstyperKostnadskalkyle!$B$13,($J95*TiltakstyperKostnadskalkyle!H$13)/100,
IF($F95=TiltakstyperKostnadskalkyle!$B$14,($J95*TiltakstyperKostnadskalkyle!H$14)/100,
IF($F95=TiltakstyperKostnadskalkyle!$B$15,($J95*TiltakstyperKostnadskalkyle!H$15)/100,
"0")))))))))))</f>
        <v>348712</v>
      </c>
      <c r="P95" s="18">
        <f>IF($F95=TiltakstyperKostnadskalkyle!$B$5,($J95*TiltakstyperKostnadskalkyle!I$5)/100,
IF($F95=TiltakstyperKostnadskalkyle!$B$6,($J95*TiltakstyperKostnadskalkyle!I$6)/100,
IF($F95=TiltakstyperKostnadskalkyle!$B$7,($J95*TiltakstyperKostnadskalkyle!I$7)/100,
IF($F95=TiltakstyperKostnadskalkyle!$B$8,($J95*TiltakstyperKostnadskalkyle!I$8)/100,
IF($F95=TiltakstyperKostnadskalkyle!$B$9,($J95*TiltakstyperKostnadskalkyle!I$9)/100,
IF($F95=TiltakstyperKostnadskalkyle!$B$10,($J95*TiltakstyperKostnadskalkyle!I$10)/100,
IF($F95=TiltakstyperKostnadskalkyle!$B$11,($J95*TiltakstyperKostnadskalkyle!I$11)/100,
IF($F95=TiltakstyperKostnadskalkyle!$B$12,($J95*TiltakstyperKostnadskalkyle!I$12)/100,
IF($F95=TiltakstyperKostnadskalkyle!$B$13,($J95*TiltakstyperKostnadskalkyle!I$13)/100,
IF($F95=TiltakstyperKostnadskalkyle!$B$14,($J95*TiltakstyperKostnadskalkyle!I$14)/100,
IF($F95=TiltakstyperKostnadskalkyle!$B$15,($J95*TiltakstyperKostnadskalkyle!I$15)/100,
"0")))))))))))</f>
        <v>261534</v>
      </c>
      <c r="Q95" s="18">
        <f t="shared" si="4"/>
        <v>43589</v>
      </c>
      <c r="R95" s="18">
        <f>IF($F95=TiltakstyperKostnadskalkyle!$B$5,($J95*TiltakstyperKostnadskalkyle!K$5)/100,
IF($F95=TiltakstyperKostnadskalkyle!$B$6,($J95*TiltakstyperKostnadskalkyle!K$6)/100,
IF($F95=TiltakstyperKostnadskalkyle!$B$7,($J95*TiltakstyperKostnadskalkyle!K$7)/100,
IF($F95=TiltakstyperKostnadskalkyle!$B$8,($J95*TiltakstyperKostnadskalkyle!K$8)/100,
IF($F95=TiltakstyperKostnadskalkyle!$B$9,($J95*TiltakstyperKostnadskalkyle!K$9)/100,
IF($F95=TiltakstyperKostnadskalkyle!$B$10,($J95*TiltakstyperKostnadskalkyle!K$10)/100,
IF($F95=TiltakstyperKostnadskalkyle!$B$11,($J95*TiltakstyperKostnadskalkyle!K$11)/100,
IF($F95=TiltakstyperKostnadskalkyle!$B$12,($J95*TiltakstyperKostnadskalkyle!K$12)/100,
IF($F95=TiltakstyperKostnadskalkyle!$B$13,($J95*TiltakstyperKostnadskalkyle!K$13)/100,
IF($F95=TiltakstyperKostnadskalkyle!$B$14,($J95*TiltakstyperKostnadskalkyle!K$14)/100,
IF($F95=TiltakstyperKostnadskalkyle!$B$15,($J95*TiltakstyperKostnadskalkyle!K$15)/100,
"0")))))))))))</f>
        <v>392301</v>
      </c>
      <c r="S95" s="18"/>
      <c r="T95" s="18">
        <f>IF($F95=TiltakstyperKostnadskalkyle!$B$5,($J95*TiltakstyperKostnadskalkyle!M$5)/100,
IF($F95=TiltakstyperKostnadskalkyle!$B$6,($J95*TiltakstyperKostnadskalkyle!M$6)/100,
IF($F95=TiltakstyperKostnadskalkyle!$B$7,($J95*TiltakstyperKostnadskalkyle!M$7)/100,
IF($F95=TiltakstyperKostnadskalkyle!$B$8,($J95*TiltakstyperKostnadskalkyle!M$8)/100,
IF($F95=TiltakstyperKostnadskalkyle!$B$9,($J95*TiltakstyperKostnadskalkyle!M$9)/100,
IF($F95=TiltakstyperKostnadskalkyle!$B$10,($J95*TiltakstyperKostnadskalkyle!M$10)/100,
IF($F95=TiltakstyperKostnadskalkyle!$B$11,($J95*TiltakstyperKostnadskalkyle!M$11)/100,
IF($F95=TiltakstyperKostnadskalkyle!$B$12,($J95*TiltakstyperKostnadskalkyle!M$12)/100,
IF($F95=TiltakstyperKostnadskalkyle!$B$13,($J95*TiltakstyperKostnadskalkyle!M$13)/100,
IF($F95=TiltakstyperKostnadskalkyle!$B$14,($J95*TiltakstyperKostnadskalkyle!M$14)/100,
IF($F95=TiltakstyperKostnadskalkyle!$B$15,($J95*TiltakstyperKostnadskalkyle!M$15)/100,
"0")))))))))))</f>
        <v>435890</v>
      </c>
      <c r="U95" s="32"/>
      <c r="V95" s="32"/>
      <c r="W95" s="18">
        <f>IF($F95=TiltakstyperKostnadskalkyle!$B$5,($J95*TiltakstyperKostnadskalkyle!P$5)/100,
IF($F95=TiltakstyperKostnadskalkyle!$B$6,($J95*TiltakstyperKostnadskalkyle!P$6)/100,
IF($F95=TiltakstyperKostnadskalkyle!$B$7,($J95*TiltakstyperKostnadskalkyle!P$7)/100,
IF($F95=TiltakstyperKostnadskalkyle!$B$8,($J95*TiltakstyperKostnadskalkyle!P$8)/100,
IF($F95=TiltakstyperKostnadskalkyle!$B$9,($J95*TiltakstyperKostnadskalkyle!P$9)/100,
IF($F95=TiltakstyperKostnadskalkyle!$B$10,($J95*TiltakstyperKostnadskalkyle!P$10)/100,
IF($F95=TiltakstyperKostnadskalkyle!$B$11,($J95*TiltakstyperKostnadskalkyle!P$11)/100,
IF($F95=TiltakstyperKostnadskalkyle!$B$12,($J95*TiltakstyperKostnadskalkyle!P$12)/100,
IF($F95=TiltakstyperKostnadskalkyle!$B$13,($J95*TiltakstyperKostnadskalkyle!P$13)/100,
IF($F95=TiltakstyperKostnadskalkyle!$B$14,($J95*TiltakstyperKostnadskalkyle!P$14)/100,
IF($F95=TiltakstyperKostnadskalkyle!$B$15,($J95*TiltakstyperKostnadskalkyle!P$15)/100,
"0")))))))))))</f>
        <v>2179450</v>
      </c>
      <c r="Y95" s="151"/>
    </row>
    <row r="96" spans="2:25" ht="14.45" customHeight="1" x14ac:dyDescent="0.25">
      <c r="B96" s="20" t="s">
        <v>25</v>
      </c>
      <c r="C96" s="22" t="s">
        <v>82</v>
      </c>
      <c r="D96" s="22" t="s">
        <v>83</v>
      </c>
      <c r="E96" s="22" t="s">
        <v>84</v>
      </c>
      <c r="F96" s="39" t="s">
        <v>29</v>
      </c>
      <c r="G96" s="22">
        <v>2025</v>
      </c>
      <c r="H96" s="108">
        <v>1363</v>
      </c>
      <c r="I96" s="27" t="s">
        <v>30</v>
      </c>
      <c r="J96" s="18">
        <f>IF(F96=TiltakstyperKostnadskalkyle!$B$5,TiltakstyperKostnadskalkyle!$R$5*Handlingsplan!H96,
IF(F96=TiltakstyperKostnadskalkyle!$B$6,TiltakstyperKostnadskalkyle!$R$6*Handlingsplan!H96,
IF(F96=TiltakstyperKostnadskalkyle!$B$7,TiltakstyperKostnadskalkyle!$R$7*Handlingsplan!H96,
IF(F96=TiltakstyperKostnadskalkyle!$B$8,TiltakstyperKostnadskalkyle!$R$8*Handlingsplan!H96,
IF(F96=TiltakstyperKostnadskalkyle!$B$9,TiltakstyperKostnadskalkyle!$R$9*Handlingsplan!H96,
IF(F96=TiltakstyperKostnadskalkyle!$B$10,TiltakstyperKostnadskalkyle!$R$10*Handlingsplan!H96,
IF(F96=TiltakstyperKostnadskalkyle!$B$11,TiltakstyperKostnadskalkyle!$R$11*Handlingsplan!H96,
IF(F96=TiltakstyperKostnadskalkyle!$B$12,TiltakstyperKostnadskalkyle!$R$12*Handlingsplan!H96,
IF(F96=TiltakstyperKostnadskalkyle!$B$13,TiltakstyperKostnadskalkyle!$R$13*Handlingsplan!H96,
IF(F96=TiltakstyperKostnadskalkyle!$B$14,TiltakstyperKostnadskalkyle!$R$14*Handlingsplan!H96,
IF(F96=TiltakstyperKostnadskalkyle!$B$15,TiltakstyperKostnadskalkyle!$R$15*Handlingsplan!H96,
0)))))))))))</f>
        <v>408900</v>
      </c>
      <c r="K96" s="18">
        <f>IF($F96=TiltakstyperKostnadskalkyle!$B$5,($J96*TiltakstyperKostnadskalkyle!D$5)/100,
IF($F96=TiltakstyperKostnadskalkyle!$B$6,($J96*TiltakstyperKostnadskalkyle!D$6)/100,
IF($F96=TiltakstyperKostnadskalkyle!$B$7,($J96*TiltakstyperKostnadskalkyle!D$7)/100,
IF($F96=TiltakstyperKostnadskalkyle!$B$8,($J96*TiltakstyperKostnadskalkyle!D$8)/100,
IF($F96=TiltakstyperKostnadskalkyle!$B$9,($J96*TiltakstyperKostnadskalkyle!D$9)/100,
IF($F96=TiltakstyperKostnadskalkyle!$B$10,($J96*TiltakstyperKostnadskalkyle!D$10)/100,
IF($F96=TiltakstyperKostnadskalkyle!$B$11,($J96*TiltakstyperKostnadskalkyle!D$11)/100,
IF($F96=TiltakstyperKostnadskalkyle!$B$12,($J96*TiltakstyperKostnadskalkyle!D$12)/100,
IF($F96=TiltakstyperKostnadskalkyle!$B$13,($J96*TiltakstyperKostnadskalkyle!D$13)/100,
IF($F96=TiltakstyperKostnadskalkyle!$B$14,($J96*TiltakstyperKostnadskalkyle!D$14)/100,
IF($F96=TiltakstyperKostnadskalkyle!$B$15,($J96*TiltakstyperKostnadskalkyle!D$15)/100,
"0")))))))))))</f>
        <v>14311.5</v>
      </c>
      <c r="L96" s="18">
        <f>IF($F96=TiltakstyperKostnadskalkyle!$B$5,($J96*TiltakstyperKostnadskalkyle!E$5)/100,
IF($F96=TiltakstyperKostnadskalkyle!$B$6,($J96*TiltakstyperKostnadskalkyle!E$6)/100,
IF($F96=TiltakstyperKostnadskalkyle!$B$7,($J96*TiltakstyperKostnadskalkyle!E$7)/100,
IF($F96=TiltakstyperKostnadskalkyle!$B$8,($J96*TiltakstyperKostnadskalkyle!E$8)/100,
IF($F96=TiltakstyperKostnadskalkyle!$B$9,($J96*TiltakstyperKostnadskalkyle!E$9)/100,
IF($F96=TiltakstyperKostnadskalkyle!$B$10,($J96*TiltakstyperKostnadskalkyle!E$10)/100,
IF($F96=TiltakstyperKostnadskalkyle!$B$11,($J96*TiltakstyperKostnadskalkyle!E$11)/100,
IF($F96=TiltakstyperKostnadskalkyle!$B$12,($J96*TiltakstyperKostnadskalkyle!E$12)/100,
IF($F96=TiltakstyperKostnadskalkyle!$B$13,($J96*TiltakstyperKostnadskalkyle!E$13)/100,
IF($F96=TiltakstyperKostnadskalkyle!$B$14,($J96*TiltakstyperKostnadskalkyle!E$14)/100,
IF($F96=TiltakstyperKostnadskalkyle!$B$15,($J96*TiltakstyperKostnadskalkyle!E$15)/100,
"0")))))))))))</f>
        <v>24534</v>
      </c>
      <c r="M96" s="18">
        <f>IF($F96=TiltakstyperKostnadskalkyle!$B$5,($J96*TiltakstyperKostnadskalkyle!F$5)/100,
IF($F96=TiltakstyperKostnadskalkyle!$B$6,($J96*TiltakstyperKostnadskalkyle!F$6)/100,
IF($F96=TiltakstyperKostnadskalkyle!$B$7,($J96*TiltakstyperKostnadskalkyle!F$7)/100,
IF($F96=TiltakstyperKostnadskalkyle!$B$8,($J96*TiltakstyperKostnadskalkyle!F$8)/100,
IF($F96=TiltakstyperKostnadskalkyle!$B$9,($J96*TiltakstyperKostnadskalkyle!F$9)/100,
IF($F96=TiltakstyperKostnadskalkyle!$B$10,($J96*TiltakstyperKostnadskalkyle!F$10)/100,
IF($F96=TiltakstyperKostnadskalkyle!$B$11,($J96*TiltakstyperKostnadskalkyle!F$11)/100,
IF($F96=TiltakstyperKostnadskalkyle!$B$12,($J96*TiltakstyperKostnadskalkyle!F$12)/100,
IF($F96=TiltakstyperKostnadskalkyle!$B$13,($J96*TiltakstyperKostnadskalkyle!F$13)/100,
IF($F96=TiltakstyperKostnadskalkyle!$B$14,($J96*TiltakstyperKostnadskalkyle!F$14)/100,
IF($F96=TiltakstyperKostnadskalkyle!$B$15,($J96*TiltakstyperKostnadskalkyle!F$15)/100,
"0")))))))))))</f>
        <v>130848</v>
      </c>
      <c r="N96" s="18">
        <f>IF($F96=TiltakstyperKostnadskalkyle!$B$5,($J96*TiltakstyperKostnadskalkyle!G$5)/100,
IF($F96=TiltakstyperKostnadskalkyle!$B$6,($J96*TiltakstyperKostnadskalkyle!G$6)/100,
IF($F96=TiltakstyperKostnadskalkyle!$B$7,($J96*TiltakstyperKostnadskalkyle!G$7)/100,
IF($F96=TiltakstyperKostnadskalkyle!$B$8,($J96*TiltakstyperKostnadskalkyle!G$8)/100,
IF($F96=TiltakstyperKostnadskalkyle!$B$9,($J96*TiltakstyperKostnadskalkyle!G$9)/100,
IF($F96=TiltakstyperKostnadskalkyle!$B$10,($J96*TiltakstyperKostnadskalkyle!G$10)/100,
IF($F96=TiltakstyperKostnadskalkyle!$B$11,($J96*TiltakstyperKostnadskalkyle!G$11)/100,
IF($F96=TiltakstyperKostnadskalkyle!$B$12,($J96*TiltakstyperKostnadskalkyle!G$12)/100,
IF($F96=TiltakstyperKostnadskalkyle!$B$13,($J96*TiltakstyperKostnadskalkyle!G$13)/100,
IF($F96=TiltakstyperKostnadskalkyle!$B$14,($J96*TiltakstyperKostnadskalkyle!G$14)/100,
IF($F96=TiltakstyperKostnadskalkyle!$B$15,($J96*TiltakstyperKostnadskalkyle!G$15)/100,
"0")))))))))))</f>
        <v>134937</v>
      </c>
      <c r="O96" s="18">
        <f>IF($F96=TiltakstyperKostnadskalkyle!$B$5,($J96*TiltakstyperKostnadskalkyle!H$5)/100,
IF($F96=TiltakstyperKostnadskalkyle!$B$6,($J96*TiltakstyperKostnadskalkyle!H$6)/100,
IF($F96=TiltakstyperKostnadskalkyle!$B$7,($J96*TiltakstyperKostnadskalkyle!H$7)/100,
IF($F96=TiltakstyperKostnadskalkyle!$B$8,($J96*TiltakstyperKostnadskalkyle!H$8)/100,
IF($F96=TiltakstyperKostnadskalkyle!$B$9,($J96*TiltakstyperKostnadskalkyle!H$9)/100,
IF($F96=TiltakstyperKostnadskalkyle!$B$10,($J96*TiltakstyperKostnadskalkyle!H$10)/100,
IF($F96=TiltakstyperKostnadskalkyle!$B$11,($J96*TiltakstyperKostnadskalkyle!H$11)/100,
IF($F96=TiltakstyperKostnadskalkyle!$B$12,($J96*TiltakstyperKostnadskalkyle!H$12)/100,
IF($F96=TiltakstyperKostnadskalkyle!$B$13,($J96*TiltakstyperKostnadskalkyle!H$13)/100,
IF($F96=TiltakstyperKostnadskalkyle!$B$14,($J96*TiltakstyperKostnadskalkyle!H$14)/100,
IF($F96=TiltakstyperKostnadskalkyle!$B$15,($J96*TiltakstyperKostnadskalkyle!H$15)/100,
"0")))))))))))</f>
        <v>24534</v>
      </c>
      <c r="P96" s="18">
        <f>IF($F96=TiltakstyperKostnadskalkyle!$B$5,($J96*TiltakstyperKostnadskalkyle!I$5)/100,
IF($F96=TiltakstyperKostnadskalkyle!$B$6,($J96*TiltakstyperKostnadskalkyle!I$6)/100,
IF($F96=TiltakstyperKostnadskalkyle!$B$7,($J96*TiltakstyperKostnadskalkyle!I$7)/100,
IF($F96=TiltakstyperKostnadskalkyle!$B$8,($J96*TiltakstyperKostnadskalkyle!I$8)/100,
IF($F96=TiltakstyperKostnadskalkyle!$B$9,($J96*TiltakstyperKostnadskalkyle!I$9)/100,
IF($F96=TiltakstyperKostnadskalkyle!$B$10,($J96*TiltakstyperKostnadskalkyle!I$10)/100,
IF($F96=TiltakstyperKostnadskalkyle!$B$11,($J96*TiltakstyperKostnadskalkyle!I$11)/100,
IF($F96=TiltakstyperKostnadskalkyle!$B$12,($J96*TiltakstyperKostnadskalkyle!I$12)/100,
IF($F96=TiltakstyperKostnadskalkyle!$B$13,($J96*TiltakstyperKostnadskalkyle!I$13)/100,
IF($F96=TiltakstyperKostnadskalkyle!$B$14,($J96*TiltakstyperKostnadskalkyle!I$14)/100,
IF($F96=TiltakstyperKostnadskalkyle!$B$15,($J96*TiltakstyperKostnadskalkyle!I$15)/100,
"0")))))))))))</f>
        <v>65424</v>
      </c>
      <c r="Q96" s="18">
        <f t="shared" si="4"/>
        <v>4089</v>
      </c>
      <c r="R96" s="18">
        <f>IF($F96=TiltakstyperKostnadskalkyle!$B$5,($J96*TiltakstyperKostnadskalkyle!K$5)/100,
IF($F96=TiltakstyperKostnadskalkyle!$B$6,($J96*TiltakstyperKostnadskalkyle!K$6)/100,
IF($F96=TiltakstyperKostnadskalkyle!$B$8,($J96*TiltakstyperKostnadskalkyle!K$8)/100,
IF($F96=TiltakstyperKostnadskalkyle!$B$9,($J96*TiltakstyperKostnadskalkyle!K$9)/100,
IF($F96=TiltakstyperKostnadskalkyle!$B$10,($J96*TiltakstyperKostnadskalkyle!K$10)/100,
IF($F96=TiltakstyperKostnadskalkyle!$B$11,($J96*TiltakstyperKostnadskalkyle!K$11)/100,
IF($F96=TiltakstyperKostnadskalkyle!$B$12,($J96*TiltakstyperKostnadskalkyle!K$12)/100,
IF($F96=TiltakstyperKostnadskalkyle!$B$13,($J96*TiltakstyperKostnadskalkyle!K$13)/100,
IF($F96=TiltakstyperKostnadskalkyle!$B$14,($J96*TiltakstyperKostnadskalkyle!K$14)/100,
"0")))))))))</f>
        <v>14311.5</v>
      </c>
      <c r="S96" s="18">
        <f t="shared" ref="S96:S125" si="5">(2*$J96)/100</f>
        <v>8178</v>
      </c>
      <c r="T96" s="18">
        <f>IF($F96=TiltakstyperKostnadskalkyle!$B$5,($J96*TiltakstyperKostnadskalkyle!M$5)/100,
IF($F96=TiltakstyperKostnadskalkyle!$B$6,($J96*TiltakstyperKostnadskalkyle!M$6)/100,
IF($F96=TiltakstyperKostnadskalkyle!$B$7,($J96*TiltakstyperKostnadskalkyle!M$7)/100,
IF($F96=TiltakstyperKostnadskalkyle!$B$8,($J96*TiltakstyperKostnadskalkyle!M$8)/100,
IF($F96=TiltakstyperKostnadskalkyle!$B$9,($J96*TiltakstyperKostnadskalkyle!M$9)/100,
IF($F96=TiltakstyperKostnadskalkyle!$B$10,($J96*TiltakstyperKostnadskalkyle!M$10)/100,
IF($F96=TiltakstyperKostnadskalkyle!$B$11,($J96*TiltakstyperKostnadskalkyle!M$11)/100,
IF($F96=TiltakstyperKostnadskalkyle!$B$12,($J96*TiltakstyperKostnadskalkyle!M$12)/100,
IF($F96=TiltakstyperKostnadskalkyle!$B$13,($J96*TiltakstyperKostnadskalkyle!M$13)/100,
IF($F96=TiltakstyperKostnadskalkyle!$B$14,($J96*TiltakstyperKostnadskalkyle!M$14)/100,
IF($F96=TiltakstyperKostnadskalkyle!$B$15,($J96*TiltakstyperKostnadskalkyle!M$15)/100,
"0")))))))))))</f>
        <v>0</v>
      </c>
      <c r="U96" s="32"/>
      <c r="V96" s="32"/>
      <c r="W96" s="18">
        <f>IF($F96=TiltakstyperKostnadskalkyle!$B$5,($J96*TiltakstyperKostnadskalkyle!P$5)/100,
IF($F96=TiltakstyperKostnadskalkyle!$B$6,($J96*TiltakstyperKostnadskalkyle!P$6)/100,
IF($F96=TiltakstyperKostnadskalkyle!$B$7,($J96*TiltakstyperKostnadskalkyle!P$7)/100,
IF($F96=TiltakstyperKostnadskalkyle!$B$8,($J96*TiltakstyperKostnadskalkyle!P$8)/100,
IF($F96=TiltakstyperKostnadskalkyle!$B$9,($J96*TiltakstyperKostnadskalkyle!P$9)/100,
IF($F96=TiltakstyperKostnadskalkyle!$B$10,($J96*TiltakstyperKostnadskalkyle!P$10)/100,
IF($F96=TiltakstyperKostnadskalkyle!$B$11,($J96*TiltakstyperKostnadskalkyle!P$11)/100,
IF($F96=TiltakstyperKostnadskalkyle!$B$12,($J96*TiltakstyperKostnadskalkyle!P$12)/100,
IF($F96=TiltakstyperKostnadskalkyle!$B$13,($J96*TiltakstyperKostnadskalkyle!P$13)/100,
IF($F96=TiltakstyperKostnadskalkyle!$B$14,($J96*TiltakstyperKostnadskalkyle!P$14)/100,
IF($F96=TiltakstyperKostnadskalkyle!$B$15,($J96*TiltakstyperKostnadskalkyle!P$15)/100,
"0")))))))))))</f>
        <v>0</v>
      </c>
      <c r="Y96" s="151"/>
    </row>
    <row r="97" spans="2:25" ht="14.45" customHeight="1" x14ac:dyDescent="0.25">
      <c r="B97" s="20" t="s">
        <v>25</v>
      </c>
      <c r="C97" s="22" t="s">
        <v>82</v>
      </c>
      <c r="D97" s="22" t="s">
        <v>83</v>
      </c>
      <c r="E97" s="22" t="s">
        <v>85</v>
      </c>
      <c r="F97" s="39" t="s">
        <v>29</v>
      </c>
      <c r="G97" s="22">
        <v>2025</v>
      </c>
      <c r="H97" s="108">
        <v>2257</v>
      </c>
      <c r="I97" s="27" t="s">
        <v>30</v>
      </c>
      <c r="J97" s="18">
        <f>IF(F97=TiltakstyperKostnadskalkyle!$B$5,TiltakstyperKostnadskalkyle!$R$5*Handlingsplan!H97,
IF(F97=TiltakstyperKostnadskalkyle!$B$6,TiltakstyperKostnadskalkyle!$R$6*Handlingsplan!H97,
IF(F97=TiltakstyperKostnadskalkyle!$B$7,TiltakstyperKostnadskalkyle!$R$7*Handlingsplan!H97,
IF(F97=TiltakstyperKostnadskalkyle!$B$8,TiltakstyperKostnadskalkyle!$R$8*Handlingsplan!H97,
IF(F97=TiltakstyperKostnadskalkyle!$B$9,TiltakstyperKostnadskalkyle!$R$9*Handlingsplan!H97,
IF(F97=TiltakstyperKostnadskalkyle!$B$10,TiltakstyperKostnadskalkyle!$R$10*Handlingsplan!H97,
IF(F97=TiltakstyperKostnadskalkyle!$B$11,TiltakstyperKostnadskalkyle!$R$11*Handlingsplan!H97,
IF(F97=TiltakstyperKostnadskalkyle!$B$12,TiltakstyperKostnadskalkyle!$R$12*Handlingsplan!H97,
IF(F97=TiltakstyperKostnadskalkyle!$B$13,TiltakstyperKostnadskalkyle!$R$13*Handlingsplan!H97,
IF(F97=TiltakstyperKostnadskalkyle!$B$14,TiltakstyperKostnadskalkyle!$R$14*Handlingsplan!H97,
IF(F97=TiltakstyperKostnadskalkyle!$B$15,TiltakstyperKostnadskalkyle!$R$15*Handlingsplan!H97,
0)))))))))))</f>
        <v>677100</v>
      </c>
      <c r="K97" s="18">
        <f>IF($F97=TiltakstyperKostnadskalkyle!$B$5,($J97*TiltakstyperKostnadskalkyle!D$5)/100,
IF($F97=TiltakstyperKostnadskalkyle!$B$6,($J97*TiltakstyperKostnadskalkyle!D$6)/100,
IF($F97=TiltakstyperKostnadskalkyle!$B$7,($J97*TiltakstyperKostnadskalkyle!D$7)/100,
IF($F97=TiltakstyperKostnadskalkyle!$B$8,($J97*TiltakstyperKostnadskalkyle!D$8)/100,
IF($F97=TiltakstyperKostnadskalkyle!$B$9,($J97*TiltakstyperKostnadskalkyle!D$9)/100,
IF($F97=TiltakstyperKostnadskalkyle!$B$10,($J97*TiltakstyperKostnadskalkyle!D$10)/100,
IF($F97=TiltakstyperKostnadskalkyle!$B$11,($J97*TiltakstyperKostnadskalkyle!D$11)/100,
IF($F97=TiltakstyperKostnadskalkyle!$B$12,($J97*TiltakstyperKostnadskalkyle!D$12)/100,
IF($F97=TiltakstyperKostnadskalkyle!$B$13,($J97*TiltakstyperKostnadskalkyle!D$13)/100,
IF($F97=TiltakstyperKostnadskalkyle!$B$14,($J97*TiltakstyperKostnadskalkyle!D$14)/100,
IF($F97=TiltakstyperKostnadskalkyle!$B$15,($J97*TiltakstyperKostnadskalkyle!D$15)/100,
"0")))))))))))</f>
        <v>23698.5</v>
      </c>
      <c r="L97" s="18">
        <f>IF($F97=TiltakstyperKostnadskalkyle!$B$5,($J97*TiltakstyperKostnadskalkyle!E$5)/100,
IF($F97=TiltakstyperKostnadskalkyle!$B$6,($J97*TiltakstyperKostnadskalkyle!E$6)/100,
IF($F97=TiltakstyperKostnadskalkyle!$B$7,($J97*TiltakstyperKostnadskalkyle!E$7)/100,
IF($F97=TiltakstyperKostnadskalkyle!$B$8,($J97*TiltakstyperKostnadskalkyle!E$8)/100,
IF($F97=TiltakstyperKostnadskalkyle!$B$9,($J97*TiltakstyperKostnadskalkyle!E$9)/100,
IF($F97=TiltakstyperKostnadskalkyle!$B$10,($J97*TiltakstyperKostnadskalkyle!E$10)/100,
IF($F97=TiltakstyperKostnadskalkyle!$B$11,($J97*TiltakstyperKostnadskalkyle!E$11)/100,
IF($F97=TiltakstyperKostnadskalkyle!$B$12,($J97*TiltakstyperKostnadskalkyle!E$12)/100,
IF($F97=TiltakstyperKostnadskalkyle!$B$13,($J97*TiltakstyperKostnadskalkyle!E$13)/100,
IF($F97=TiltakstyperKostnadskalkyle!$B$14,($J97*TiltakstyperKostnadskalkyle!E$14)/100,
IF($F97=TiltakstyperKostnadskalkyle!$B$15,($J97*TiltakstyperKostnadskalkyle!E$15)/100,
"0")))))))))))</f>
        <v>40626</v>
      </c>
      <c r="M97" s="18">
        <f>IF($F97=TiltakstyperKostnadskalkyle!$B$5,($J97*TiltakstyperKostnadskalkyle!F$5)/100,
IF($F97=TiltakstyperKostnadskalkyle!$B$6,($J97*TiltakstyperKostnadskalkyle!F$6)/100,
IF($F97=TiltakstyperKostnadskalkyle!$B$7,($J97*TiltakstyperKostnadskalkyle!F$7)/100,
IF($F97=TiltakstyperKostnadskalkyle!$B$8,($J97*TiltakstyperKostnadskalkyle!F$8)/100,
IF($F97=TiltakstyperKostnadskalkyle!$B$9,($J97*TiltakstyperKostnadskalkyle!F$9)/100,
IF($F97=TiltakstyperKostnadskalkyle!$B$10,($J97*TiltakstyperKostnadskalkyle!F$10)/100,
IF($F97=TiltakstyperKostnadskalkyle!$B$11,($J97*TiltakstyperKostnadskalkyle!F$11)/100,
IF($F97=TiltakstyperKostnadskalkyle!$B$12,($J97*TiltakstyperKostnadskalkyle!F$12)/100,
IF($F97=TiltakstyperKostnadskalkyle!$B$13,($J97*TiltakstyperKostnadskalkyle!F$13)/100,
IF($F97=TiltakstyperKostnadskalkyle!$B$14,($J97*TiltakstyperKostnadskalkyle!F$14)/100,
IF($F97=TiltakstyperKostnadskalkyle!$B$15,($J97*TiltakstyperKostnadskalkyle!F$15)/100,
"0")))))))))))</f>
        <v>216672</v>
      </c>
      <c r="N97" s="18">
        <f>IF($F97=TiltakstyperKostnadskalkyle!$B$5,($J97*TiltakstyperKostnadskalkyle!G$5)/100,
IF($F97=TiltakstyperKostnadskalkyle!$B$6,($J97*TiltakstyperKostnadskalkyle!G$6)/100,
IF($F97=TiltakstyperKostnadskalkyle!$B$7,($J97*TiltakstyperKostnadskalkyle!G$7)/100,
IF($F97=TiltakstyperKostnadskalkyle!$B$8,($J97*TiltakstyperKostnadskalkyle!G$8)/100,
IF($F97=TiltakstyperKostnadskalkyle!$B$9,($J97*TiltakstyperKostnadskalkyle!G$9)/100,
IF($F97=TiltakstyperKostnadskalkyle!$B$10,($J97*TiltakstyperKostnadskalkyle!G$10)/100,
IF($F97=TiltakstyperKostnadskalkyle!$B$11,($J97*TiltakstyperKostnadskalkyle!G$11)/100,
IF($F97=TiltakstyperKostnadskalkyle!$B$12,($J97*TiltakstyperKostnadskalkyle!G$12)/100,
IF($F97=TiltakstyperKostnadskalkyle!$B$13,($J97*TiltakstyperKostnadskalkyle!G$13)/100,
IF($F97=TiltakstyperKostnadskalkyle!$B$14,($J97*TiltakstyperKostnadskalkyle!G$14)/100,
IF($F97=TiltakstyperKostnadskalkyle!$B$15,($J97*TiltakstyperKostnadskalkyle!G$15)/100,
"0")))))))))))</f>
        <v>223443</v>
      </c>
      <c r="O97" s="18">
        <f>IF($F97=TiltakstyperKostnadskalkyle!$B$5,($J97*TiltakstyperKostnadskalkyle!H$5)/100,
IF($F97=TiltakstyperKostnadskalkyle!$B$6,($J97*TiltakstyperKostnadskalkyle!H$6)/100,
IF($F97=TiltakstyperKostnadskalkyle!$B$7,($J97*TiltakstyperKostnadskalkyle!H$7)/100,
IF($F97=TiltakstyperKostnadskalkyle!$B$8,($J97*TiltakstyperKostnadskalkyle!H$8)/100,
IF($F97=TiltakstyperKostnadskalkyle!$B$9,($J97*TiltakstyperKostnadskalkyle!H$9)/100,
IF($F97=TiltakstyperKostnadskalkyle!$B$10,($J97*TiltakstyperKostnadskalkyle!H$10)/100,
IF($F97=TiltakstyperKostnadskalkyle!$B$11,($J97*TiltakstyperKostnadskalkyle!H$11)/100,
IF($F97=TiltakstyperKostnadskalkyle!$B$12,($J97*TiltakstyperKostnadskalkyle!H$12)/100,
IF($F97=TiltakstyperKostnadskalkyle!$B$13,($J97*TiltakstyperKostnadskalkyle!H$13)/100,
IF($F97=TiltakstyperKostnadskalkyle!$B$14,($J97*TiltakstyperKostnadskalkyle!H$14)/100,
IF($F97=TiltakstyperKostnadskalkyle!$B$15,($J97*TiltakstyperKostnadskalkyle!H$15)/100,
"0")))))))))))</f>
        <v>40626</v>
      </c>
      <c r="P97" s="18">
        <f>IF($F97=TiltakstyperKostnadskalkyle!$B$5,($J97*TiltakstyperKostnadskalkyle!I$5)/100,
IF($F97=TiltakstyperKostnadskalkyle!$B$6,($J97*TiltakstyperKostnadskalkyle!I$6)/100,
IF($F97=TiltakstyperKostnadskalkyle!$B$7,($J97*TiltakstyperKostnadskalkyle!I$7)/100,
IF($F97=TiltakstyperKostnadskalkyle!$B$8,($J97*TiltakstyperKostnadskalkyle!I$8)/100,
IF($F97=TiltakstyperKostnadskalkyle!$B$9,($J97*TiltakstyperKostnadskalkyle!I$9)/100,
IF($F97=TiltakstyperKostnadskalkyle!$B$10,($J97*TiltakstyperKostnadskalkyle!I$10)/100,
IF($F97=TiltakstyperKostnadskalkyle!$B$11,($J97*TiltakstyperKostnadskalkyle!I$11)/100,
IF($F97=TiltakstyperKostnadskalkyle!$B$12,($J97*TiltakstyperKostnadskalkyle!I$12)/100,
IF($F97=TiltakstyperKostnadskalkyle!$B$13,($J97*TiltakstyperKostnadskalkyle!I$13)/100,
IF($F97=TiltakstyperKostnadskalkyle!$B$14,($J97*TiltakstyperKostnadskalkyle!I$14)/100,
IF($F97=TiltakstyperKostnadskalkyle!$B$15,($J97*TiltakstyperKostnadskalkyle!I$15)/100,
"0")))))))))))</f>
        <v>108336</v>
      </c>
      <c r="Q97" s="18">
        <f t="shared" si="4"/>
        <v>6771</v>
      </c>
      <c r="R97" s="18">
        <f>IF($F97=TiltakstyperKostnadskalkyle!$B$5,($J97*TiltakstyperKostnadskalkyle!K$5)/100,
IF($F97=TiltakstyperKostnadskalkyle!$B$6,($J97*TiltakstyperKostnadskalkyle!K$6)/100,
IF($F97=TiltakstyperKostnadskalkyle!$B$8,($J97*TiltakstyperKostnadskalkyle!K$8)/100,
IF($F97=TiltakstyperKostnadskalkyle!$B$9,($J97*TiltakstyperKostnadskalkyle!K$9)/100,
IF($F97=TiltakstyperKostnadskalkyle!$B$10,($J97*TiltakstyperKostnadskalkyle!K$10)/100,
IF($F97=TiltakstyperKostnadskalkyle!$B$11,($J97*TiltakstyperKostnadskalkyle!K$11)/100,
IF($F97=TiltakstyperKostnadskalkyle!$B$12,($J97*TiltakstyperKostnadskalkyle!K$12)/100,
IF($F97=TiltakstyperKostnadskalkyle!$B$13,($J97*TiltakstyperKostnadskalkyle!K$13)/100,
IF($F97=TiltakstyperKostnadskalkyle!$B$14,($J97*TiltakstyperKostnadskalkyle!K$14)/100,
"0")))))))))</f>
        <v>23698.5</v>
      </c>
      <c r="S97" s="18">
        <f t="shared" si="5"/>
        <v>13542</v>
      </c>
      <c r="T97" s="18">
        <f>IF($F97=TiltakstyperKostnadskalkyle!$B$5,($J97*TiltakstyperKostnadskalkyle!M$5)/100,
IF($F97=TiltakstyperKostnadskalkyle!$B$6,($J97*TiltakstyperKostnadskalkyle!M$6)/100,
IF($F97=TiltakstyperKostnadskalkyle!$B$7,($J97*TiltakstyperKostnadskalkyle!M$7)/100,
IF($F97=TiltakstyperKostnadskalkyle!$B$8,($J97*TiltakstyperKostnadskalkyle!M$8)/100,
IF($F97=TiltakstyperKostnadskalkyle!$B$9,($J97*TiltakstyperKostnadskalkyle!M$9)/100,
IF($F97=TiltakstyperKostnadskalkyle!$B$10,($J97*TiltakstyperKostnadskalkyle!M$10)/100,
IF($F97=TiltakstyperKostnadskalkyle!$B$11,($J97*TiltakstyperKostnadskalkyle!M$11)/100,
IF($F97=TiltakstyperKostnadskalkyle!$B$12,($J97*TiltakstyperKostnadskalkyle!M$12)/100,
IF($F97=TiltakstyperKostnadskalkyle!$B$13,($J97*TiltakstyperKostnadskalkyle!M$13)/100,
IF($F97=TiltakstyperKostnadskalkyle!$B$14,($J97*TiltakstyperKostnadskalkyle!M$14)/100,
IF($F97=TiltakstyperKostnadskalkyle!$B$15,($J97*TiltakstyperKostnadskalkyle!M$15)/100,
"0")))))))))))</f>
        <v>0</v>
      </c>
      <c r="U97" s="32"/>
      <c r="V97" s="32"/>
      <c r="W97" s="18">
        <f>IF($F97=TiltakstyperKostnadskalkyle!$B$5,($J97*TiltakstyperKostnadskalkyle!P$5)/100,
IF($F97=TiltakstyperKostnadskalkyle!$B$6,($J97*TiltakstyperKostnadskalkyle!P$6)/100,
IF($F97=TiltakstyperKostnadskalkyle!$B$7,($J97*TiltakstyperKostnadskalkyle!P$7)/100,
IF($F97=TiltakstyperKostnadskalkyle!$B$8,($J97*TiltakstyperKostnadskalkyle!P$8)/100,
IF($F97=TiltakstyperKostnadskalkyle!$B$9,($J97*TiltakstyperKostnadskalkyle!P$9)/100,
IF($F97=TiltakstyperKostnadskalkyle!$B$10,($J97*TiltakstyperKostnadskalkyle!P$10)/100,
IF($F97=TiltakstyperKostnadskalkyle!$B$11,($J97*TiltakstyperKostnadskalkyle!P$11)/100,
IF($F97=TiltakstyperKostnadskalkyle!$B$12,($J97*TiltakstyperKostnadskalkyle!P$12)/100,
IF($F97=TiltakstyperKostnadskalkyle!$B$13,($J97*TiltakstyperKostnadskalkyle!P$13)/100,
IF($F97=TiltakstyperKostnadskalkyle!$B$14,($J97*TiltakstyperKostnadskalkyle!P$14)/100,
IF($F97=TiltakstyperKostnadskalkyle!$B$15,($J97*TiltakstyperKostnadskalkyle!P$15)/100,
"0")))))))))))</f>
        <v>0</v>
      </c>
      <c r="Y97" s="151"/>
    </row>
    <row r="98" spans="2:25" ht="14.45" customHeight="1" x14ac:dyDescent="0.25">
      <c r="B98" s="20" t="s">
        <v>25</v>
      </c>
      <c r="C98" s="22" t="s">
        <v>82</v>
      </c>
      <c r="D98" s="22" t="s">
        <v>83</v>
      </c>
      <c r="E98" s="22" t="s">
        <v>86</v>
      </c>
      <c r="F98" s="39" t="s">
        <v>29</v>
      </c>
      <c r="G98" s="22">
        <v>2025</v>
      </c>
      <c r="H98" s="108">
        <v>2074</v>
      </c>
      <c r="I98" s="27" t="s">
        <v>30</v>
      </c>
      <c r="J98" s="18">
        <f>IF(F98=TiltakstyperKostnadskalkyle!$B$5,TiltakstyperKostnadskalkyle!$R$5*Handlingsplan!H98,
IF(F98=TiltakstyperKostnadskalkyle!$B$6,TiltakstyperKostnadskalkyle!$R$6*Handlingsplan!H98,
IF(F98=TiltakstyperKostnadskalkyle!$B$7,TiltakstyperKostnadskalkyle!$R$7*Handlingsplan!H98,
IF(F98=TiltakstyperKostnadskalkyle!$B$8,TiltakstyperKostnadskalkyle!$R$8*Handlingsplan!H98,
IF(F98=TiltakstyperKostnadskalkyle!$B$9,TiltakstyperKostnadskalkyle!$R$9*Handlingsplan!H98,
IF(F98=TiltakstyperKostnadskalkyle!$B$10,TiltakstyperKostnadskalkyle!$R$10*Handlingsplan!H98,
IF(F98=TiltakstyperKostnadskalkyle!$B$11,TiltakstyperKostnadskalkyle!$R$11*Handlingsplan!H98,
IF(F98=TiltakstyperKostnadskalkyle!$B$12,TiltakstyperKostnadskalkyle!$R$12*Handlingsplan!H98,
IF(F98=TiltakstyperKostnadskalkyle!$B$13,TiltakstyperKostnadskalkyle!$R$13*Handlingsplan!H98,
IF(F98=TiltakstyperKostnadskalkyle!$B$14,TiltakstyperKostnadskalkyle!$R$14*Handlingsplan!H98,
IF(F98=TiltakstyperKostnadskalkyle!$B$15,TiltakstyperKostnadskalkyle!$R$15*Handlingsplan!H98,
0)))))))))))</f>
        <v>622200</v>
      </c>
      <c r="K98" s="18">
        <f>IF($F98=TiltakstyperKostnadskalkyle!$B$5,($J98*TiltakstyperKostnadskalkyle!D$5)/100,
IF($F98=TiltakstyperKostnadskalkyle!$B$6,($J98*TiltakstyperKostnadskalkyle!D$6)/100,
IF($F98=TiltakstyperKostnadskalkyle!$B$7,($J98*TiltakstyperKostnadskalkyle!D$7)/100,
IF($F98=TiltakstyperKostnadskalkyle!$B$8,($J98*TiltakstyperKostnadskalkyle!D$8)/100,
IF($F98=TiltakstyperKostnadskalkyle!$B$9,($J98*TiltakstyperKostnadskalkyle!D$9)/100,
IF($F98=TiltakstyperKostnadskalkyle!$B$10,($J98*TiltakstyperKostnadskalkyle!D$10)/100,
IF($F98=TiltakstyperKostnadskalkyle!$B$11,($J98*TiltakstyperKostnadskalkyle!D$11)/100,
IF($F98=TiltakstyperKostnadskalkyle!$B$12,($J98*TiltakstyperKostnadskalkyle!D$12)/100,
IF($F98=TiltakstyperKostnadskalkyle!$B$13,($J98*TiltakstyperKostnadskalkyle!D$13)/100,
IF($F98=TiltakstyperKostnadskalkyle!$B$14,($J98*TiltakstyperKostnadskalkyle!D$14)/100,
IF($F98=TiltakstyperKostnadskalkyle!$B$15,($J98*TiltakstyperKostnadskalkyle!D$15)/100,
"0")))))))))))</f>
        <v>21777</v>
      </c>
      <c r="L98" s="18">
        <f>IF($F98=TiltakstyperKostnadskalkyle!$B$5,($J98*TiltakstyperKostnadskalkyle!E$5)/100,
IF($F98=TiltakstyperKostnadskalkyle!$B$6,($J98*TiltakstyperKostnadskalkyle!E$6)/100,
IF($F98=TiltakstyperKostnadskalkyle!$B$7,($J98*TiltakstyperKostnadskalkyle!E$7)/100,
IF($F98=TiltakstyperKostnadskalkyle!$B$8,($J98*TiltakstyperKostnadskalkyle!E$8)/100,
IF($F98=TiltakstyperKostnadskalkyle!$B$9,($J98*TiltakstyperKostnadskalkyle!E$9)/100,
IF($F98=TiltakstyperKostnadskalkyle!$B$10,($J98*TiltakstyperKostnadskalkyle!E$10)/100,
IF($F98=TiltakstyperKostnadskalkyle!$B$11,($J98*TiltakstyperKostnadskalkyle!E$11)/100,
IF($F98=TiltakstyperKostnadskalkyle!$B$12,($J98*TiltakstyperKostnadskalkyle!E$12)/100,
IF($F98=TiltakstyperKostnadskalkyle!$B$13,($J98*TiltakstyperKostnadskalkyle!E$13)/100,
IF($F98=TiltakstyperKostnadskalkyle!$B$14,($J98*TiltakstyperKostnadskalkyle!E$14)/100,
IF($F98=TiltakstyperKostnadskalkyle!$B$15,($J98*TiltakstyperKostnadskalkyle!E$15)/100,
"0")))))))))))</f>
        <v>37332</v>
      </c>
      <c r="M98" s="18">
        <f>IF($F98=TiltakstyperKostnadskalkyle!$B$5,($J98*TiltakstyperKostnadskalkyle!F$5)/100,
IF($F98=TiltakstyperKostnadskalkyle!$B$6,($J98*TiltakstyperKostnadskalkyle!F$6)/100,
IF($F98=TiltakstyperKostnadskalkyle!$B$7,($J98*TiltakstyperKostnadskalkyle!F$7)/100,
IF($F98=TiltakstyperKostnadskalkyle!$B$8,($J98*TiltakstyperKostnadskalkyle!F$8)/100,
IF($F98=TiltakstyperKostnadskalkyle!$B$9,($J98*TiltakstyperKostnadskalkyle!F$9)/100,
IF($F98=TiltakstyperKostnadskalkyle!$B$10,($J98*TiltakstyperKostnadskalkyle!F$10)/100,
IF($F98=TiltakstyperKostnadskalkyle!$B$11,($J98*TiltakstyperKostnadskalkyle!F$11)/100,
IF($F98=TiltakstyperKostnadskalkyle!$B$12,($J98*TiltakstyperKostnadskalkyle!F$12)/100,
IF($F98=TiltakstyperKostnadskalkyle!$B$13,($J98*TiltakstyperKostnadskalkyle!F$13)/100,
IF($F98=TiltakstyperKostnadskalkyle!$B$14,($J98*TiltakstyperKostnadskalkyle!F$14)/100,
IF($F98=TiltakstyperKostnadskalkyle!$B$15,($J98*TiltakstyperKostnadskalkyle!F$15)/100,
"0")))))))))))</f>
        <v>199104</v>
      </c>
      <c r="N98" s="18">
        <f>IF($F98=TiltakstyperKostnadskalkyle!$B$5,($J98*TiltakstyperKostnadskalkyle!G$5)/100,
IF($F98=TiltakstyperKostnadskalkyle!$B$6,($J98*TiltakstyperKostnadskalkyle!G$6)/100,
IF($F98=TiltakstyperKostnadskalkyle!$B$7,($J98*TiltakstyperKostnadskalkyle!G$7)/100,
IF($F98=TiltakstyperKostnadskalkyle!$B$8,($J98*TiltakstyperKostnadskalkyle!G$8)/100,
IF($F98=TiltakstyperKostnadskalkyle!$B$9,($J98*TiltakstyperKostnadskalkyle!G$9)/100,
IF($F98=TiltakstyperKostnadskalkyle!$B$10,($J98*TiltakstyperKostnadskalkyle!G$10)/100,
IF($F98=TiltakstyperKostnadskalkyle!$B$11,($J98*TiltakstyperKostnadskalkyle!G$11)/100,
IF($F98=TiltakstyperKostnadskalkyle!$B$12,($J98*TiltakstyperKostnadskalkyle!G$12)/100,
IF($F98=TiltakstyperKostnadskalkyle!$B$13,($J98*TiltakstyperKostnadskalkyle!G$13)/100,
IF($F98=TiltakstyperKostnadskalkyle!$B$14,($J98*TiltakstyperKostnadskalkyle!G$14)/100,
IF($F98=TiltakstyperKostnadskalkyle!$B$15,($J98*TiltakstyperKostnadskalkyle!G$15)/100,
"0")))))))))))</f>
        <v>205326</v>
      </c>
      <c r="O98" s="18">
        <f>IF($F98=TiltakstyperKostnadskalkyle!$B$5,($J98*TiltakstyperKostnadskalkyle!H$5)/100,
IF($F98=TiltakstyperKostnadskalkyle!$B$6,($J98*TiltakstyperKostnadskalkyle!H$6)/100,
IF($F98=TiltakstyperKostnadskalkyle!$B$7,($J98*TiltakstyperKostnadskalkyle!H$7)/100,
IF($F98=TiltakstyperKostnadskalkyle!$B$8,($J98*TiltakstyperKostnadskalkyle!H$8)/100,
IF($F98=TiltakstyperKostnadskalkyle!$B$9,($J98*TiltakstyperKostnadskalkyle!H$9)/100,
IF($F98=TiltakstyperKostnadskalkyle!$B$10,($J98*TiltakstyperKostnadskalkyle!H$10)/100,
IF($F98=TiltakstyperKostnadskalkyle!$B$11,($J98*TiltakstyperKostnadskalkyle!H$11)/100,
IF($F98=TiltakstyperKostnadskalkyle!$B$12,($J98*TiltakstyperKostnadskalkyle!H$12)/100,
IF($F98=TiltakstyperKostnadskalkyle!$B$13,($J98*TiltakstyperKostnadskalkyle!H$13)/100,
IF($F98=TiltakstyperKostnadskalkyle!$B$14,($J98*TiltakstyperKostnadskalkyle!H$14)/100,
IF($F98=TiltakstyperKostnadskalkyle!$B$15,($J98*TiltakstyperKostnadskalkyle!H$15)/100,
"0")))))))))))</f>
        <v>37332</v>
      </c>
      <c r="P98" s="18">
        <f>IF($F98=TiltakstyperKostnadskalkyle!$B$5,($J98*TiltakstyperKostnadskalkyle!I$5)/100,
IF($F98=TiltakstyperKostnadskalkyle!$B$6,($J98*TiltakstyperKostnadskalkyle!I$6)/100,
IF($F98=TiltakstyperKostnadskalkyle!$B$7,($J98*TiltakstyperKostnadskalkyle!I$7)/100,
IF($F98=TiltakstyperKostnadskalkyle!$B$8,($J98*TiltakstyperKostnadskalkyle!I$8)/100,
IF($F98=TiltakstyperKostnadskalkyle!$B$9,($J98*TiltakstyperKostnadskalkyle!I$9)/100,
IF($F98=TiltakstyperKostnadskalkyle!$B$10,($J98*TiltakstyperKostnadskalkyle!I$10)/100,
IF($F98=TiltakstyperKostnadskalkyle!$B$11,($J98*TiltakstyperKostnadskalkyle!I$11)/100,
IF($F98=TiltakstyperKostnadskalkyle!$B$12,($J98*TiltakstyperKostnadskalkyle!I$12)/100,
IF($F98=TiltakstyperKostnadskalkyle!$B$13,($J98*TiltakstyperKostnadskalkyle!I$13)/100,
IF($F98=TiltakstyperKostnadskalkyle!$B$14,($J98*TiltakstyperKostnadskalkyle!I$14)/100,
IF($F98=TiltakstyperKostnadskalkyle!$B$15,($J98*TiltakstyperKostnadskalkyle!I$15)/100,
"0")))))))))))</f>
        <v>99552</v>
      </c>
      <c r="Q98" s="18">
        <f t="shared" si="4"/>
        <v>6222</v>
      </c>
      <c r="R98" s="18">
        <f>IF($F98=TiltakstyperKostnadskalkyle!$B$5,($J98*TiltakstyperKostnadskalkyle!K$5)/100,
IF($F98=TiltakstyperKostnadskalkyle!$B$6,($J98*TiltakstyperKostnadskalkyle!K$6)/100,
IF($F98=TiltakstyperKostnadskalkyle!$B$8,($J98*TiltakstyperKostnadskalkyle!K$8)/100,
IF($F98=TiltakstyperKostnadskalkyle!$B$9,($J98*TiltakstyperKostnadskalkyle!K$9)/100,
IF($F98=TiltakstyperKostnadskalkyle!$B$10,($J98*TiltakstyperKostnadskalkyle!K$10)/100,
IF($F98=TiltakstyperKostnadskalkyle!$B$11,($J98*TiltakstyperKostnadskalkyle!K$11)/100,
IF($F98=TiltakstyperKostnadskalkyle!$B$12,($J98*TiltakstyperKostnadskalkyle!K$12)/100,
IF($F98=TiltakstyperKostnadskalkyle!$B$13,($J98*TiltakstyperKostnadskalkyle!K$13)/100,
IF($F98=TiltakstyperKostnadskalkyle!$B$14,($J98*TiltakstyperKostnadskalkyle!K$14)/100,
"0")))))))))</f>
        <v>21777</v>
      </c>
      <c r="S98" s="18">
        <f t="shared" si="5"/>
        <v>12444</v>
      </c>
      <c r="T98" s="18">
        <f>IF($F98=TiltakstyperKostnadskalkyle!$B$5,($J98*TiltakstyperKostnadskalkyle!M$5)/100,
IF($F98=TiltakstyperKostnadskalkyle!$B$6,($J98*TiltakstyperKostnadskalkyle!M$6)/100,
IF($F98=TiltakstyperKostnadskalkyle!$B$7,($J98*TiltakstyperKostnadskalkyle!M$7)/100,
IF($F98=TiltakstyperKostnadskalkyle!$B$8,($J98*TiltakstyperKostnadskalkyle!M$8)/100,
IF($F98=TiltakstyperKostnadskalkyle!$B$9,($J98*TiltakstyperKostnadskalkyle!M$9)/100,
IF($F98=TiltakstyperKostnadskalkyle!$B$10,($J98*TiltakstyperKostnadskalkyle!M$10)/100,
IF($F98=TiltakstyperKostnadskalkyle!$B$11,($J98*TiltakstyperKostnadskalkyle!M$11)/100,
IF($F98=TiltakstyperKostnadskalkyle!$B$12,($J98*TiltakstyperKostnadskalkyle!M$12)/100,
IF($F98=TiltakstyperKostnadskalkyle!$B$13,($J98*TiltakstyperKostnadskalkyle!M$13)/100,
IF($F98=TiltakstyperKostnadskalkyle!$B$14,($J98*TiltakstyperKostnadskalkyle!M$14)/100,
IF($F98=TiltakstyperKostnadskalkyle!$B$15,($J98*TiltakstyperKostnadskalkyle!M$15)/100,
"0")))))))))))</f>
        <v>0</v>
      </c>
      <c r="U98" s="32"/>
      <c r="V98" s="32"/>
      <c r="W98" s="18">
        <f>IF($F98=TiltakstyperKostnadskalkyle!$B$5,($J98*TiltakstyperKostnadskalkyle!P$5)/100,
IF($F98=TiltakstyperKostnadskalkyle!$B$6,($J98*TiltakstyperKostnadskalkyle!P$6)/100,
IF($F98=TiltakstyperKostnadskalkyle!$B$7,($J98*TiltakstyperKostnadskalkyle!P$7)/100,
IF($F98=TiltakstyperKostnadskalkyle!$B$8,($J98*TiltakstyperKostnadskalkyle!P$8)/100,
IF($F98=TiltakstyperKostnadskalkyle!$B$9,($J98*TiltakstyperKostnadskalkyle!P$9)/100,
IF($F98=TiltakstyperKostnadskalkyle!$B$10,($J98*TiltakstyperKostnadskalkyle!P$10)/100,
IF($F98=TiltakstyperKostnadskalkyle!$B$11,($J98*TiltakstyperKostnadskalkyle!P$11)/100,
IF($F98=TiltakstyperKostnadskalkyle!$B$12,($J98*TiltakstyperKostnadskalkyle!P$12)/100,
IF($F98=TiltakstyperKostnadskalkyle!$B$13,($J98*TiltakstyperKostnadskalkyle!P$13)/100,
IF($F98=TiltakstyperKostnadskalkyle!$B$14,($J98*TiltakstyperKostnadskalkyle!P$14)/100,
IF($F98=TiltakstyperKostnadskalkyle!$B$15,($J98*TiltakstyperKostnadskalkyle!P$15)/100,
"0")))))))))))</f>
        <v>0</v>
      </c>
      <c r="Y98" s="151"/>
    </row>
    <row r="99" spans="2:25" ht="14.45" customHeight="1" x14ac:dyDescent="0.25">
      <c r="B99" s="20" t="s">
        <v>25</v>
      </c>
      <c r="C99" s="22" t="s">
        <v>82</v>
      </c>
      <c r="D99" s="22" t="s">
        <v>83</v>
      </c>
      <c r="E99" s="22" t="s">
        <v>87</v>
      </c>
      <c r="F99" s="39" t="s">
        <v>29</v>
      </c>
      <c r="G99" s="22">
        <v>2025</v>
      </c>
      <c r="H99" s="108">
        <v>1967</v>
      </c>
      <c r="I99" s="27" t="s">
        <v>30</v>
      </c>
      <c r="J99" s="18">
        <f>IF(F99=TiltakstyperKostnadskalkyle!$B$5,TiltakstyperKostnadskalkyle!$R$5*Handlingsplan!H99,
IF(F99=TiltakstyperKostnadskalkyle!$B$6,TiltakstyperKostnadskalkyle!$R$6*Handlingsplan!H99,
IF(F99=TiltakstyperKostnadskalkyle!$B$7,TiltakstyperKostnadskalkyle!$R$7*Handlingsplan!H99,
IF(F99=TiltakstyperKostnadskalkyle!$B$8,TiltakstyperKostnadskalkyle!$R$8*Handlingsplan!H99,
IF(F99=TiltakstyperKostnadskalkyle!$B$9,TiltakstyperKostnadskalkyle!$R$9*Handlingsplan!H99,
IF(F99=TiltakstyperKostnadskalkyle!$B$10,TiltakstyperKostnadskalkyle!$R$10*Handlingsplan!H99,
IF(F99=TiltakstyperKostnadskalkyle!$B$11,TiltakstyperKostnadskalkyle!$R$11*Handlingsplan!H99,
IF(F99=TiltakstyperKostnadskalkyle!$B$12,TiltakstyperKostnadskalkyle!$R$12*Handlingsplan!H99,
IF(F99=TiltakstyperKostnadskalkyle!$B$13,TiltakstyperKostnadskalkyle!$R$13*Handlingsplan!H99,
IF(F99=TiltakstyperKostnadskalkyle!$B$14,TiltakstyperKostnadskalkyle!$R$14*Handlingsplan!H99,
IF(F99=TiltakstyperKostnadskalkyle!$B$15,TiltakstyperKostnadskalkyle!$R$15*Handlingsplan!H99,
0)))))))))))</f>
        <v>590100</v>
      </c>
      <c r="K99" s="18">
        <f>IF($F99=TiltakstyperKostnadskalkyle!$B$5,($J99*TiltakstyperKostnadskalkyle!D$5)/100,
IF($F99=TiltakstyperKostnadskalkyle!$B$6,($J99*TiltakstyperKostnadskalkyle!D$6)/100,
IF($F99=TiltakstyperKostnadskalkyle!$B$7,($J99*TiltakstyperKostnadskalkyle!D$7)/100,
IF($F99=TiltakstyperKostnadskalkyle!$B$8,($J99*TiltakstyperKostnadskalkyle!D$8)/100,
IF($F99=TiltakstyperKostnadskalkyle!$B$9,($J99*TiltakstyperKostnadskalkyle!D$9)/100,
IF($F99=TiltakstyperKostnadskalkyle!$B$10,($J99*TiltakstyperKostnadskalkyle!D$10)/100,
IF($F99=TiltakstyperKostnadskalkyle!$B$11,($J99*TiltakstyperKostnadskalkyle!D$11)/100,
IF($F99=TiltakstyperKostnadskalkyle!$B$12,($J99*TiltakstyperKostnadskalkyle!D$12)/100,
IF($F99=TiltakstyperKostnadskalkyle!$B$13,($J99*TiltakstyperKostnadskalkyle!D$13)/100,
IF($F99=TiltakstyperKostnadskalkyle!$B$14,($J99*TiltakstyperKostnadskalkyle!D$14)/100,
IF($F99=TiltakstyperKostnadskalkyle!$B$15,($J99*TiltakstyperKostnadskalkyle!D$15)/100,
"0")))))))))))</f>
        <v>20653.5</v>
      </c>
      <c r="L99" s="18">
        <f>IF($F99=TiltakstyperKostnadskalkyle!$B$5,($J99*TiltakstyperKostnadskalkyle!E$5)/100,
IF($F99=TiltakstyperKostnadskalkyle!$B$6,($J99*TiltakstyperKostnadskalkyle!E$6)/100,
IF($F99=TiltakstyperKostnadskalkyle!$B$7,($J99*TiltakstyperKostnadskalkyle!E$7)/100,
IF($F99=TiltakstyperKostnadskalkyle!$B$8,($J99*TiltakstyperKostnadskalkyle!E$8)/100,
IF($F99=TiltakstyperKostnadskalkyle!$B$9,($J99*TiltakstyperKostnadskalkyle!E$9)/100,
IF($F99=TiltakstyperKostnadskalkyle!$B$10,($J99*TiltakstyperKostnadskalkyle!E$10)/100,
IF($F99=TiltakstyperKostnadskalkyle!$B$11,($J99*TiltakstyperKostnadskalkyle!E$11)/100,
IF($F99=TiltakstyperKostnadskalkyle!$B$12,($J99*TiltakstyperKostnadskalkyle!E$12)/100,
IF($F99=TiltakstyperKostnadskalkyle!$B$13,($J99*TiltakstyperKostnadskalkyle!E$13)/100,
IF($F99=TiltakstyperKostnadskalkyle!$B$14,($J99*TiltakstyperKostnadskalkyle!E$14)/100,
IF($F99=TiltakstyperKostnadskalkyle!$B$15,($J99*TiltakstyperKostnadskalkyle!E$15)/100,
"0")))))))))))</f>
        <v>35406</v>
      </c>
      <c r="M99" s="18">
        <f>IF($F99=TiltakstyperKostnadskalkyle!$B$5,($J99*TiltakstyperKostnadskalkyle!F$5)/100,
IF($F99=TiltakstyperKostnadskalkyle!$B$6,($J99*TiltakstyperKostnadskalkyle!F$6)/100,
IF($F99=TiltakstyperKostnadskalkyle!$B$7,($J99*TiltakstyperKostnadskalkyle!F$7)/100,
IF($F99=TiltakstyperKostnadskalkyle!$B$8,($J99*TiltakstyperKostnadskalkyle!F$8)/100,
IF($F99=TiltakstyperKostnadskalkyle!$B$9,($J99*TiltakstyperKostnadskalkyle!F$9)/100,
IF($F99=TiltakstyperKostnadskalkyle!$B$10,($J99*TiltakstyperKostnadskalkyle!F$10)/100,
IF($F99=TiltakstyperKostnadskalkyle!$B$11,($J99*TiltakstyperKostnadskalkyle!F$11)/100,
IF($F99=TiltakstyperKostnadskalkyle!$B$12,($J99*TiltakstyperKostnadskalkyle!F$12)/100,
IF($F99=TiltakstyperKostnadskalkyle!$B$13,($J99*TiltakstyperKostnadskalkyle!F$13)/100,
IF($F99=TiltakstyperKostnadskalkyle!$B$14,($J99*TiltakstyperKostnadskalkyle!F$14)/100,
IF($F99=TiltakstyperKostnadskalkyle!$B$15,($J99*TiltakstyperKostnadskalkyle!F$15)/100,
"0")))))))))))</f>
        <v>188832</v>
      </c>
      <c r="N99" s="18">
        <f>IF($F99=TiltakstyperKostnadskalkyle!$B$5,($J99*TiltakstyperKostnadskalkyle!G$5)/100,
IF($F99=TiltakstyperKostnadskalkyle!$B$6,($J99*TiltakstyperKostnadskalkyle!G$6)/100,
IF($F99=TiltakstyperKostnadskalkyle!$B$7,($J99*TiltakstyperKostnadskalkyle!G$7)/100,
IF($F99=TiltakstyperKostnadskalkyle!$B$8,($J99*TiltakstyperKostnadskalkyle!G$8)/100,
IF($F99=TiltakstyperKostnadskalkyle!$B$9,($J99*TiltakstyperKostnadskalkyle!G$9)/100,
IF($F99=TiltakstyperKostnadskalkyle!$B$10,($J99*TiltakstyperKostnadskalkyle!G$10)/100,
IF($F99=TiltakstyperKostnadskalkyle!$B$11,($J99*TiltakstyperKostnadskalkyle!G$11)/100,
IF($F99=TiltakstyperKostnadskalkyle!$B$12,($J99*TiltakstyperKostnadskalkyle!G$12)/100,
IF($F99=TiltakstyperKostnadskalkyle!$B$13,($J99*TiltakstyperKostnadskalkyle!G$13)/100,
IF($F99=TiltakstyperKostnadskalkyle!$B$14,($J99*TiltakstyperKostnadskalkyle!G$14)/100,
IF($F99=TiltakstyperKostnadskalkyle!$B$15,($J99*TiltakstyperKostnadskalkyle!G$15)/100,
"0")))))))))))</f>
        <v>194733</v>
      </c>
      <c r="O99" s="18">
        <f>IF($F99=TiltakstyperKostnadskalkyle!$B$5,($J99*TiltakstyperKostnadskalkyle!H$5)/100,
IF($F99=TiltakstyperKostnadskalkyle!$B$6,($J99*TiltakstyperKostnadskalkyle!H$6)/100,
IF($F99=TiltakstyperKostnadskalkyle!$B$7,($J99*TiltakstyperKostnadskalkyle!H$7)/100,
IF($F99=TiltakstyperKostnadskalkyle!$B$8,($J99*TiltakstyperKostnadskalkyle!H$8)/100,
IF($F99=TiltakstyperKostnadskalkyle!$B$9,($J99*TiltakstyperKostnadskalkyle!H$9)/100,
IF($F99=TiltakstyperKostnadskalkyle!$B$10,($J99*TiltakstyperKostnadskalkyle!H$10)/100,
IF($F99=TiltakstyperKostnadskalkyle!$B$11,($J99*TiltakstyperKostnadskalkyle!H$11)/100,
IF($F99=TiltakstyperKostnadskalkyle!$B$12,($J99*TiltakstyperKostnadskalkyle!H$12)/100,
IF($F99=TiltakstyperKostnadskalkyle!$B$13,($J99*TiltakstyperKostnadskalkyle!H$13)/100,
IF($F99=TiltakstyperKostnadskalkyle!$B$14,($J99*TiltakstyperKostnadskalkyle!H$14)/100,
IF($F99=TiltakstyperKostnadskalkyle!$B$15,($J99*TiltakstyperKostnadskalkyle!H$15)/100,
"0")))))))))))</f>
        <v>35406</v>
      </c>
      <c r="P99" s="18">
        <f>IF($F99=TiltakstyperKostnadskalkyle!$B$5,($J99*TiltakstyperKostnadskalkyle!I$5)/100,
IF($F99=TiltakstyperKostnadskalkyle!$B$6,($J99*TiltakstyperKostnadskalkyle!I$6)/100,
IF($F99=TiltakstyperKostnadskalkyle!$B$7,($J99*TiltakstyperKostnadskalkyle!I$7)/100,
IF($F99=TiltakstyperKostnadskalkyle!$B$8,($J99*TiltakstyperKostnadskalkyle!I$8)/100,
IF($F99=TiltakstyperKostnadskalkyle!$B$9,($J99*TiltakstyperKostnadskalkyle!I$9)/100,
IF($F99=TiltakstyperKostnadskalkyle!$B$10,($J99*TiltakstyperKostnadskalkyle!I$10)/100,
IF($F99=TiltakstyperKostnadskalkyle!$B$11,($J99*TiltakstyperKostnadskalkyle!I$11)/100,
IF($F99=TiltakstyperKostnadskalkyle!$B$12,($J99*TiltakstyperKostnadskalkyle!I$12)/100,
IF($F99=TiltakstyperKostnadskalkyle!$B$13,($J99*TiltakstyperKostnadskalkyle!I$13)/100,
IF($F99=TiltakstyperKostnadskalkyle!$B$14,($J99*TiltakstyperKostnadskalkyle!I$14)/100,
IF($F99=TiltakstyperKostnadskalkyle!$B$15,($J99*TiltakstyperKostnadskalkyle!I$15)/100,
"0")))))))))))</f>
        <v>94416</v>
      </c>
      <c r="Q99" s="18">
        <f t="shared" si="4"/>
        <v>5901</v>
      </c>
      <c r="R99" s="18">
        <f>IF($F99=TiltakstyperKostnadskalkyle!$B$5,($J99*TiltakstyperKostnadskalkyle!K$5)/100,
IF($F99=TiltakstyperKostnadskalkyle!$B$6,($J99*TiltakstyperKostnadskalkyle!K$6)/100,
IF($F99=TiltakstyperKostnadskalkyle!$B$8,($J99*TiltakstyperKostnadskalkyle!K$8)/100,
IF($F99=TiltakstyperKostnadskalkyle!$B$9,($J99*TiltakstyperKostnadskalkyle!K$9)/100,
IF($F99=TiltakstyperKostnadskalkyle!$B$10,($J99*TiltakstyperKostnadskalkyle!K$10)/100,
IF($F99=TiltakstyperKostnadskalkyle!$B$11,($J99*TiltakstyperKostnadskalkyle!K$11)/100,
IF($F99=TiltakstyperKostnadskalkyle!$B$12,($J99*TiltakstyperKostnadskalkyle!K$12)/100,
IF($F99=TiltakstyperKostnadskalkyle!$B$13,($J99*TiltakstyperKostnadskalkyle!K$13)/100,
IF($F99=TiltakstyperKostnadskalkyle!$B$14,($J99*TiltakstyperKostnadskalkyle!K$14)/100,
"0")))))))))</f>
        <v>20653.5</v>
      </c>
      <c r="S99" s="18">
        <f t="shared" si="5"/>
        <v>11802</v>
      </c>
      <c r="T99" s="18">
        <f>IF($F99=TiltakstyperKostnadskalkyle!$B$5,($J99*TiltakstyperKostnadskalkyle!M$5)/100,
IF($F99=TiltakstyperKostnadskalkyle!$B$6,($J99*TiltakstyperKostnadskalkyle!M$6)/100,
IF($F99=TiltakstyperKostnadskalkyle!$B$7,($J99*TiltakstyperKostnadskalkyle!M$7)/100,
IF($F99=TiltakstyperKostnadskalkyle!$B$8,($J99*TiltakstyperKostnadskalkyle!M$8)/100,
IF($F99=TiltakstyperKostnadskalkyle!$B$9,($J99*TiltakstyperKostnadskalkyle!M$9)/100,
IF($F99=TiltakstyperKostnadskalkyle!$B$10,($J99*TiltakstyperKostnadskalkyle!M$10)/100,
IF($F99=TiltakstyperKostnadskalkyle!$B$11,($J99*TiltakstyperKostnadskalkyle!M$11)/100,
IF($F99=TiltakstyperKostnadskalkyle!$B$12,($J99*TiltakstyperKostnadskalkyle!M$12)/100,
IF($F99=TiltakstyperKostnadskalkyle!$B$13,($J99*TiltakstyperKostnadskalkyle!M$13)/100,
IF($F99=TiltakstyperKostnadskalkyle!$B$14,($J99*TiltakstyperKostnadskalkyle!M$14)/100,
IF($F99=TiltakstyperKostnadskalkyle!$B$15,($J99*TiltakstyperKostnadskalkyle!M$15)/100,
"0")))))))))))</f>
        <v>0</v>
      </c>
      <c r="U99" s="32"/>
      <c r="V99" s="32"/>
      <c r="W99" s="18">
        <f>IF($F99=TiltakstyperKostnadskalkyle!$B$5,($J99*TiltakstyperKostnadskalkyle!P$5)/100,
IF($F99=TiltakstyperKostnadskalkyle!$B$6,($J99*TiltakstyperKostnadskalkyle!P$6)/100,
IF($F99=TiltakstyperKostnadskalkyle!$B$7,($J99*TiltakstyperKostnadskalkyle!P$7)/100,
IF($F99=TiltakstyperKostnadskalkyle!$B$8,($J99*TiltakstyperKostnadskalkyle!P$8)/100,
IF($F99=TiltakstyperKostnadskalkyle!$B$9,($J99*TiltakstyperKostnadskalkyle!P$9)/100,
IF($F99=TiltakstyperKostnadskalkyle!$B$10,($J99*TiltakstyperKostnadskalkyle!P$10)/100,
IF($F99=TiltakstyperKostnadskalkyle!$B$11,($J99*TiltakstyperKostnadskalkyle!P$11)/100,
IF($F99=TiltakstyperKostnadskalkyle!$B$12,($J99*TiltakstyperKostnadskalkyle!P$12)/100,
IF($F99=TiltakstyperKostnadskalkyle!$B$13,($J99*TiltakstyperKostnadskalkyle!P$13)/100,
IF($F99=TiltakstyperKostnadskalkyle!$B$14,($J99*TiltakstyperKostnadskalkyle!P$14)/100,
IF($F99=TiltakstyperKostnadskalkyle!$B$15,($J99*TiltakstyperKostnadskalkyle!P$15)/100,
"0")))))))))))</f>
        <v>0</v>
      </c>
      <c r="Y99" s="151"/>
    </row>
    <row r="100" spans="2:25" ht="14.45" customHeight="1" x14ac:dyDescent="0.25">
      <c r="B100" s="20" t="s">
        <v>25</v>
      </c>
      <c r="C100" s="22" t="s">
        <v>82</v>
      </c>
      <c r="D100" s="22" t="s">
        <v>83</v>
      </c>
      <c r="E100" s="22" t="s">
        <v>88</v>
      </c>
      <c r="F100" s="39" t="s">
        <v>29</v>
      </c>
      <c r="G100" s="22">
        <v>2025</v>
      </c>
      <c r="H100" s="108">
        <v>1328</v>
      </c>
      <c r="I100" s="27" t="s">
        <v>30</v>
      </c>
      <c r="J100" s="18">
        <f>IF(F100=TiltakstyperKostnadskalkyle!$B$5,TiltakstyperKostnadskalkyle!$R$5*Handlingsplan!H100,
IF(F100=TiltakstyperKostnadskalkyle!$B$6,TiltakstyperKostnadskalkyle!$R$6*Handlingsplan!H100,
IF(F100=TiltakstyperKostnadskalkyle!$B$7,TiltakstyperKostnadskalkyle!$R$7*Handlingsplan!H100,
IF(F100=TiltakstyperKostnadskalkyle!$B$8,TiltakstyperKostnadskalkyle!$R$8*Handlingsplan!H100,
IF(F100=TiltakstyperKostnadskalkyle!$B$9,TiltakstyperKostnadskalkyle!$R$9*Handlingsplan!H100,
IF(F100=TiltakstyperKostnadskalkyle!$B$10,TiltakstyperKostnadskalkyle!$R$10*Handlingsplan!H100,
IF(F100=TiltakstyperKostnadskalkyle!$B$11,TiltakstyperKostnadskalkyle!$R$11*Handlingsplan!H100,
IF(F100=TiltakstyperKostnadskalkyle!$B$12,TiltakstyperKostnadskalkyle!$R$12*Handlingsplan!H100,
IF(F100=TiltakstyperKostnadskalkyle!$B$13,TiltakstyperKostnadskalkyle!$R$13*Handlingsplan!H100,
IF(F100=TiltakstyperKostnadskalkyle!$B$14,TiltakstyperKostnadskalkyle!$R$14*Handlingsplan!H100,
IF(F100=TiltakstyperKostnadskalkyle!$B$15,TiltakstyperKostnadskalkyle!$R$15*Handlingsplan!H100,
0)))))))))))</f>
        <v>398400</v>
      </c>
      <c r="K100" s="18">
        <f>IF($F100=TiltakstyperKostnadskalkyle!$B$5,($J100*TiltakstyperKostnadskalkyle!D$5)/100,
IF($F100=TiltakstyperKostnadskalkyle!$B$6,($J100*TiltakstyperKostnadskalkyle!D$6)/100,
IF($F100=TiltakstyperKostnadskalkyle!$B$7,($J100*TiltakstyperKostnadskalkyle!D$7)/100,
IF($F100=TiltakstyperKostnadskalkyle!$B$8,($J100*TiltakstyperKostnadskalkyle!D$8)/100,
IF($F100=TiltakstyperKostnadskalkyle!$B$9,($J100*TiltakstyperKostnadskalkyle!D$9)/100,
IF($F100=TiltakstyperKostnadskalkyle!$B$10,($J100*TiltakstyperKostnadskalkyle!D$10)/100,
IF($F100=TiltakstyperKostnadskalkyle!$B$11,($J100*TiltakstyperKostnadskalkyle!D$11)/100,
IF($F100=TiltakstyperKostnadskalkyle!$B$12,($J100*TiltakstyperKostnadskalkyle!D$12)/100,
IF($F100=TiltakstyperKostnadskalkyle!$B$13,($J100*TiltakstyperKostnadskalkyle!D$13)/100,
IF($F100=TiltakstyperKostnadskalkyle!$B$14,($J100*TiltakstyperKostnadskalkyle!D$14)/100,
IF($F100=TiltakstyperKostnadskalkyle!$B$15,($J100*TiltakstyperKostnadskalkyle!D$15)/100,
"0")))))))))))</f>
        <v>13944</v>
      </c>
      <c r="L100" s="18">
        <f>IF($F100=TiltakstyperKostnadskalkyle!$B$5,($J100*TiltakstyperKostnadskalkyle!E$5)/100,
IF($F100=TiltakstyperKostnadskalkyle!$B$6,($J100*TiltakstyperKostnadskalkyle!E$6)/100,
IF($F100=TiltakstyperKostnadskalkyle!$B$7,($J100*TiltakstyperKostnadskalkyle!E$7)/100,
IF($F100=TiltakstyperKostnadskalkyle!$B$8,($J100*TiltakstyperKostnadskalkyle!E$8)/100,
IF($F100=TiltakstyperKostnadskalkyle!$B$9,($J100*TiltakstyperKostnadskalkyle!E$9)/100,
IF($F100=TiltakstyperKostnadskalkyle!$B$10,($J100*TiltakstyperKostnadskalkyle!E$10)/100,
IF($F100=TiltakstyperKostnadskalkyle!$B$11,($J100*TiltakstyperKostnadskalkyle!E$11)/100,
IF($F100=TiltakstyperKostnadskalkyle!$B$12,($J100*TiltakstyperKostnadskalkyle!E$12)/100,
IF($F100=TiltakstyperKostnadskalkyle!$B$13,($J100*TiltakstyperKostnadskalkyle!E$13)/100,
IF($F100=TiltakstyperKostnadskalkyle!$B$14,($J100*TiltakstyperKostnadskalkyle!E$14)/100,
IF($F100=TiltakstyperKostnadskalkyle!$B$15,($J100*TiltakstyperKostnadskalkyle!E$15)/100,
"0")))))))))))</f>
        <v>23904</v>
      </c>
      <c r="M100" s="18">
        <f>IF($F100=TiltakstyperKostnadskalkyle!$B$5,($J100*TiltakstyperKostnadskalkyle!F$5)/100,
IF($F100=TiltakstyperKostnadskalkyle!$B$6,($J100*TiltakstyperKostnadskalkyle!F$6)/100,
IF($F100=TiltakstyperKostnadskalkyle!$B$7,($J100*TiltakstyperKostnadskalkyle!F$7)/100,
IF($F100=TiltakstyperKostnadskalkyle!$B$8,($J100*TiltakstyperKostnadskalkyle!F$8)/100,
IF($F100=TiltakstyperKostnadskalkyle!$B$9,($J100*TiltakstyperKostnadskalkyle!F$9)/100,
IF($F100=TiltakstyperKostnadskalkyle!$B$10,($J100*TiltakstyperKostnadskalkyle!F$10)/100,
IF($F100=TiltakstyperKostnadskalkyle!$B$11,($J100*TiltakstyperKostnadskalkyle!F$11)/100,
IF($F100=TiltakstyperKostnadskalkyle!$B$12,($J100*TiltakstyperKostnadskalkyle!F$12)/100,
IF($F100=TiltakstyperKostnadskalkyle!$B$13,($J100*TiltakstyperKostnadskalkyle!F$13)/100,
IF($F100=TiltakstyperKostnadskalkyle!$B$14,($J100*TiltakstyperKostnadskalkyle!F$14)/100,
IF($F100=TiltakstyperKostnadskalkyle!$B$15,($J100*TiltakstyperKostnadskalkyle!F$15)/100,
"0")))))))))))</f>
        <v>127488</v>
      </c>
      <c r="N100" s="18">
        <f>IF($F100=TiltakstyperKostnadskalkyle!$B$5,($J100*TiltakstyperKostnadskalkyle!G$5)/100,
IF($F100=TiltakstyperKostnadskalkyle!$B$6,($J100*TiltakstyperKostnadskalkyle!G$6)/100,
IF($F100=TiltakstyperKostnadskalkyle!$B$7,($J100*TiltakstyperKostnadskalkyle!G$7)/100,
IF($F100=TiltakstyperKostnadskalkyle!$B$8,($J100*TiltakstyperKostnadskalkyle!G$8)/100,
IF($F100=TiltakstyperKostnadskalkyle!$B$9,($J100*TiltakstyperKostnadskalkyle!G$9)/100,
IF($F100=TiltakstyperKostnadskalkyle!$B$10,($J100*TiltakstyperKostnadskalkyle!G$10)/100,
IF($F100=TiltakstyperKostnadskalkyle!$B$11,($J100*TiltakstyperKostnadskalkyle!G$11)/100,
IF($F100=TiltakstyperKostnadskalkyle!$B$12,($J100*TiltakstyperKostnadskalkyle!G$12)/100,
IF($F100=TiltakstyperKostnadskalkyle!$B$13,($J100*TiltakstyperKostnadskalkyle!G$13)/100,
IF($F100=TiltakstyperKostnadskalkyle!$B$14,($J100*TiltakstyperKostnadskalkyle!G$14)/100,
IF($F100=TiltakstyperKostnadskalkyle!$B$15,($J100*TiltakstyperKostnadskalkyle!G$15)/100,
"0")))))))))))</f>
        <v>131472</v>
      </c>
      <c r="O100" s="18">
        <f>IF($F100=TiltakstyperKostnadskalkyle!$B$5,($J100*TiltakstyperKostnadskalkyle!H$5)/100,
IF($F100=TiltakstyperKostnadskalkyle!$B$6,($J100*TiltakstyperKostnadskalkyle!H$6)/100,
IF($F100=TiltakstyperKostnadskalkyle!$B$7,($J100*TiltakstyperKostnadskalkyle!H$7)/100,
IF($F100=TiltakstyperKostnadskalkyle!$B$8,($J100*TiltakstyperKostnadskalkyle!H$8)/100,
IF($F100=TiltakstyperKostnadskalkyle!$B$9,($J100*TiltakstyperKostnadskalkyle!H$9)/100,
IF($F100=TiltakstyperKostnadskalkyle!$B$10,($J100*TiltakstyperKostnadskalkyle!H$10)/100,
IF($F100=TiltakstyperKostnadskalkyle!$B$11,($J100*TiltakstyperKostnadskalkyle!H$11)/100,
IF($F100=TiltakstyperKostnadskalkyle!$B$12,($J100*TiltakstyperKostnadskalkyle!H$12)/100,
IF($F100=TiltakstyperKostnadskalkyle!$B$13,($J100*TiltakstyperKostnadskalkyle!H$13)/100,
IF($F100=TiltakstyperKostnadskalkyle!$B$14,($J100*TiltakstyperKostnadskalkyle!H$14)/100,
IF($F100=TiltakstyperKostnadskalkyle!$B$15,($J100*TiltakstyperKostnadskalkyle!H$15)/100,
"0")))))))))))</f>
        <v>23904</v>
      </c>
      <c r="P100" s="18">
        <f>IF($F100=TiltakstyperKostnadskalkyle!$B$5,($J100*TiltakstyperKostnadskalkyle!I$5)/100,
IF($F100=TiltakstyperKostnadskalkyle!$B$6,($J100*TiltakstyperKostnadskalkyle!I$6)/100,
IF($F100=TiltakstyperKostnadskalkyle!$B$7,($J100*TiltakstyperKostnadskalkyle!I$7)/100,
IF($F100=TiltakstyperKostnadskalkyle!$B$8,($J100*TiltakstyperKostnadskalkyle!I$8)/100,
IF($F100=TiltakstyperKostnadskalkyle!$B$9,($J100*TiltakstyperKostnadskalkyle!I$9)/100,
IF($F100=TiltakstyperKostnadskalkyle!$B$10,($J100*TiltakstyperKostnadskalkyle!I$10)/100,
IF($F100=TiltakstyperKostnadskalkyle!$B$11,($J100*TiltakstyperKostnadskalkyle!I$11)/100,
IF($F100=TiltakstyperKostnadskalkyle!$B$12,($J100*TiltakstyperKostnadskalkyle!I$12)/100,
IF($F100=TiltakstyperKostnadskalkyle!$B$13,($J100*TiltakstyperKostnadskalkyle!I$13)/100,
IF($F100=TiltakstyperKostnadskalkyle!$B$14,($J100*TiltakstyperKostnadskalkyle!I$14)/100,
IF($F100=TiltakstyperKostnadskalkyle!$B$15,($J100*TiltakstyperKostnadskalkyle!I$15)/100,
"0")))))))))))</f>
        <v>63744</v>
      </c>
      <c r="Q100" s="18">
        <f t="shared" si="4"/>
        <v>3984</v>
      </c>
      <c r="R100" s="18">
        <f>IF($F100=TiltakstyperKostnadskalkyle!$B$5,($J100*TiltakstyperKostnadskalkyle!K$5)/100,
IF($F100=TiltakstyperKostnadskalkyle!$B$6,($J100*TiltakstyperKostnadskalkyle!K$6)/100,
IF($F100=TiltakstyperKostnadskalkyle!$B$8,($J100*TiltakstyperKostnadskalkyle!K$8)/100,
IF($F100=TiltakstyperKostnadskalkyle!$B$9,($J100*TiltakstyperKostnadskalkyle!K$9)/100,
IF($F100=TiltakstyperKostnadskalkyle!$B$10,($J100*TiltakstyperKostnadskalkyle!K$10)/100,
IF($F100=TiltakstyperKostnadskalkyle!$B$11,($J100*TiltakstyperKostnadskalkyle!K$11)/100,
IF($F100=TiltakstyperKostnadskalkyle!$B$12,($J100*TiltakstyperKostnadskalkyle!K$12)/100,
IF($F100=TiltakstyperKostnadskalkyle!$B$13,($J100*TiltakstyperKostnadskalkyle!K$13)/100,
IF($F100=TiltakstyperKostnadskalkyle!$B$14,($J100*TiltakstyperKostnadskalkyle!K$14)/100,
"0")))))))))</f>
        <v>13944</v>
      </c>
      <c r="S100" s="18">
        <f t="shared" si="5"/>
        <v>7968</v>
      </c>
      <c r="T100" s="18">
        <f>IF($F100=TiltakstyperKostnadskalkyle!$B$5,($J100*TiltakstyperKostnadskalkyle!M$5)/100,
IF($F100=TiltakstyperKostnadskalkyle!$B$6,($J100*TiltakstyperKostnadskalkyle!M$6)/100,
IF($F100=TiltakstyperKostnadskalkyle!$B$7,($J100*TiltakstyperKostnadskalkyle!M$7)/100,
IF($F100=TiltakstyperKostnadskalkyle!$B$8,($J100*TiltakstyperKostnadskalkyle!M$8)/100,
IF($F100=TiltakstyperKostnadskalkyle!$B$9,($J100*TiltakstyperKostnadskalkyle!M$9)/100,
IF($F100=TiltakstyperKostnadskalkyle!$B$10,($J100*TiltakstyperKostnadskalkyle!M$10)/100,
IF($F100=TiltakstyperKostnadskalkyle!$B$11,($J100*TiltakstyperKostnadskalkyle!M$11)/100,
IF($F100=TiltakstyperKostnadskalkyle!$B$12,($J100*TiltakstyperKostnadskalkyle!M$12)/100,
IF($F100=TiltakstyperKostnadskalkyle!$B$13,($J100*TiltakstyperKostnadskalkyle!M$13)/100,
IF($F100=TiltakstyperKostnadskalkyle!$B$14,($J100*TiltakstyperKostnadskalkyle!M$14)/100,
IF($F100=TiltakstyperKostnadskalkyle!$B$15,($J100*TiltakstyperKostnadskalkyle!M$15)/100,
"0")))))))))))</f>
        <v>0</v>
      </c>
      <c r="U100" s="32"/>
      <c r="V100" s="32"/>
      <c r="W100" s="18">
        <f>IF($F100=TiltakstyperKostnadskalkyle!$B$5,($J100*TiltakstyperKostnadskalkyle!P$5)/100,
IF($F100=TiltakstyperKostnadskalkyle!$B$6,($J100*TiltakstyperKostnadskalkyle!P$6)/100,
IF($F100=TiltakstyperKostnadskalkyle!$B$7,($J100*TiltakstyperKostnadskalkyle!P$7)/100,
IF($F100=TiltakstyperKostnadskalkyle!$B$8,($J100*TiltakstyperKostnadskalkyle!P$8)/100,
IF($F100=TiltakstyperKostnadskalkyle!$B$9,($J100*TiltakstyperKostnadskalkyle!P$9)/100,
IF($F100=TiltakstyperKostnadskalkyle!$B$10,($J100*TiltakstyperKostnadskalkyle!P$10)/100,
IF($F100=TiltakstyperKostnadskalkyle!$B$11,($J100*TiltakstyperKostnadskalkyle!P$11)/100,
IF($F100=TiltakstyperKostnadskalkyle!$B$12,($J100*TiltakstyperKostnadskalkyle!P$12)/100,
IF($F100=TiltakstyperKostnadskalkyle!$B$13,($J100*TiltakstyperKostnadskalkyle!P$13)/100,
IF($F100=TiltakstyperKostnadskalkyle!$B$14,($J100*TiltakstyperKostnadskalkyle!P$14)/100,
IF($F100=TiltakstyperKostnadskalkyle!$B$15,($J100*TiltakstyperKostnadskalkyle!P$15)/100,
"0")))))))))))</f>
        <v>0</v>
      </c>
      <c r="Y100" s="151"/>
    </row>
    <row r="101" spans="2:25" ht="14.45" customHeight="1" x14ac:dyDescent="0.25">
      <c r="B101" s="20" t="s">
        <v>25</v>
      </c>
      <c r="C101" s="22" t="s">
        <v>82</v>
      </c>
      <c r="D101" s="22" t="s">
        <v>83</v>
      </c>
      <c r="E101" s="22" t="s">
        <v>89</v>
      </c>
      <c r="F101" s="39" t="s">
        <v>29</v>
      </c>
      <c r="G101" s="22">
        <v>2025</v>
      </c>
      <c r="H101" s="108">
        <v>904</v>
      </c>
      <c r="I101" s="27" t="s">
        <v>30</v>
      </c>
      <c r="J101" s="18">
        <f>IF(F101=TiltakstyperKostnadskalkyle!$B$5,TiltakstyperKostnadskalkyle!$R$5*Handlingsplan!H101,
IF(F101=TiltakstyperKostnadskalkyle!$B$6,TiltakstyperKostnadskalkyle!$R$6*Handlingsplan!H101,
IF(F101=TiltakstyperKostnadskalkyle!$B$7,TiltakstyperKostnadskalkyle!$R$7*Handlingsplan!H101,
IF(F101=TiltakstyperKostnadskalkyle!$B$8,TiltakstyperKostnadskalkyle!$R$8*Handlingsplan!H101,
IF(F101=TiltakstyperKostnadskalkyle!$B$9,TiltakstyperKostnadskalkyle!$R$9*Handlingsplan!H101,
IF(F101=TiltakstyperKostnadskalkyle!$B$10,TiltakstyperKostnadskalkyle!$R$10*Handlingsplan!H101,
IF(F101=TiltakstyperKostnadskalkyle!$B$11,TiltakstyperKostnadskalkyle!$R$11*Handlingsplan!H101,
IF(F101=TiltakstyperKostnadskalkyle!$B$12,TiltakstyperKostnadskalkyle!$R$12*Handlingsplan!H101,
IF(F101=TiltakstyperKostnadskalkyle!$B$13,TiltakstyperKostnadskalkyle!$R$13*Handlingsplan!H101,
IF(F101=TiltakstyperKostnadskalkyle!$B$14,TiltakstyperKostnadskalkyle!$R$14*Handlingsplan!H101,
IF(F101=TiltakstyperKostnadskalkyle!$B$15,TiltakstyperKostnadskalkyle!$R$15*Handlingsplan!H101,
0)))))))))))</f>
        <v>271200</v>
      </c>
      <c r="K101" s="18">
        <f>IF($F101=TiltakstyperKostnadskalkyle!$B$5,($J101*TiltakstyperKostnadskalkyle!D$5)/100,
IF($F101=TiltakstyperKostnadskalkyle!$B$6,($J101*TiltakstyperKostnadskalkyle!D$6)/100,
IF($F101=TiltakstyperKostnadskalkyle!$B$7,($J101*TiltakstyperKostnadskalkyle!D$7)/100,
IF($F101=TiltakstyperKostnadskalkyle!$B$8,($J101*TiltakstyperKostnadskalkyle!D$8)/100,
IF($F101=TiltakstyperKostnadskalkyle!$B$9,($J101*TiltakstyperKostnadskalkyle!D$9)/100,
IF($F101=TiltakstyperKostnadskalkyle!$B$10,($J101*TiltakstyperKostnadskalkyle!D$10)/100,
IF($F101=TiltakstyperKostnadskalkyle!$B$11,($J101*TiltakstyperKostnadskalkyle!D$11)/100,
IF($F101=TiltakstyperKostnadskalkyle!$B$12,($J101*TiltakstyperKostnadskalkyle!D$12)/100,
IF($F101=TiltakstyperKostnadskalkyle!$B$13,($J101*TiltakstyperKostnadskalkyle!D$13)/100,
IF($F101=TiltakstyperKostnadskalkyle!$B$14,($J101*TiltakstyperKostnadskalkyle!D$14)/100,
IF($F101=TiltakstyperKostnadskalkyle!$B$15,($J101*TiltakstyperKostnadskalkyle!D$15)/100,
"0")))))))))))</f>
        <v>9492</v>
      </c>
      <c r="L101" s="18">
        <f>IF($F101=TiltakstyperKostnadskalkyle!$B$5,($J101*TiltakstyperKostnadskalkyle!E$5)/100,
IF($F101=TiltakstyperKostnadskalkyle!$B$6,($J101*TiltakstyperKostnadskalkyle!E$6)/100,
IF($F101=TiltakstyperKostnadskalkyle!$B$7,($J101*TiltakstyperKostnadskalkyle!E$7)/100,
IF($F101=TiltakstyperKostnadskalkyle!$B$8,($J101*TiltakstyperKostnadskalkyle!E$8)/100,
IF($F101=TiltakstyperKostnadskalkyle!$B$9,($J101*TiltakstyperKostnadskalkyle!E$9)/100,
IF($F101=TiltakstyperKostnadskalkyle!$B$10,($J101*TiltakstyperKostnadskalkyle!E$10)/100,
IF($F101=TiltakstyperKostnadskalkyle!$B$11,($J101*TiltakstyperKostnadskalkyle!E$11)/100,
IF($F101=TiltakstyperKostnadskalkyle!$B$12,($J101*TiltakstyperKostnadskalkyle!E$12)/100,
IF($F101=TiltakstyperKostnadskalkyle!$B$13,($J101*TiltakstyperKostnadskalkyle!E$13)/100,
IF($F101=TiltakstyperKostnadskalkyle!$B$14,($J101*TiltakstyperKostnadskalkyle!E$14)/100,
IF($F101=TiltakstyperKostnadskalkyle!$B$15,($J101*TiltakstyperKostnadskalkyle!E$15)/100,
"0")))))))))))</f>
        <v>16272</v>
      </c>
      <c r="M101" s="18">
        <f>IF($F101=TiltakstyperKostnadskalkyle!$B$5,($J101*TiltakstyperKostnadskalkyle!F$5)/100,
IF($F101=TiltakstyperKostnadskalkyle!$B$6,($J101*TiltakstyperKostnadskalkyle!F$6)/100,
IF($F101=TiltakstyperKostnadskalkyle!$B$7,($J101*TiltakstyperKostnadskalkyle!F$7)/100,
IF($F101=TiltakstyperKostnadskalkyle!$B$8,($J101*TiltakstyperKostnadskalkyle!F$8)/100,
IF($F101=TiltakstyperKostnadskalkyle!$B$9,($J101*TiltakstyperKostnadskalkyle!F$9)/100,
IF($F101=TiltakstyperKostnadskalkyle!$B$10,($J101*TiltakstyperKostnadskalkyle!F$10)/100,
IF($F101=TiltakstyperKostnadskalkyle!$B$11,($J101*TiltakstyperKostnadskalkyle!F$11)/100,
IF($F101=TiltakstyperKostnadskalkyle!$B$12,($J101*TiltakstyperKostnadskalkyle!F$12)/100,
IF($F101=TiltakstyperKostnadskalkyle!$B$13,($J101*TiltakstyperKostnadskalkyle!F$13)/100,
IF($F101=TiltakstyperKostnadskalkyle!$B$14,($J101*TiltakstyperKostnadskalkyle!F$14)/100,
IF($F101=TiltakstyperKostnadskalkyle!$B$15,($J101*TiltakstyperKostnadskalkyle!F$15)/100,
"0")))))))))))</f>
        <v>86784</v>
      </c>
      <c r="N101" s="18">
        <f>IF($F101=TiltakstyperKostnadskalkyle!$B$5,($J101*TiltakstyperKostnadskalkyle!G$5)/100,
IF($F101=TiltakstyperKostnadskalkyle!$B$6,($J101*TiltakstyperKostnadskalkyle!G$6)/100,
IF($F101=TiltakstyperKostnadskalkyle!$B$7,($J101*TiltakstyperKostnadskalkyle!G$7)/100,
IF($F101=TiltakstyperKostnadskalkyle!$B$8,($J101*TiltakstyperKostnadskalkyle!G$8)/100,
IF($F101=TiltakstyperKostnadskalkyle!$B$9,($J101*TiltakstyperKostnadskalkyle!G$9)/100,
IF($F101=TiltakstyperKostnadskalkyle!$B$10,($J101*TiltakstyperKostnadskalkyle!G$10)/100,
IF($F101=TiltakstyperKostnadskalkyle!$B$11,($J101*TiltakstyperKostnadskalkyle!G$11)/100,
IF($F101=TiltakstyperKostnadskalkyle!$B$12,($J101*TiltakstyperKostnadskalkyle!G$12)/100,
IF($F101=TiltakstyperKostnadskalkyle!$B$13,($J101*TiltakstyperKostnadskalkyle!G$13)/100,
IF($F101=TiltakstyperKostnadskalkyle!$B$14,($J101*TiltakstyperKostnadskalkyle!G$14)/100,
IF($F101=TiltakstyperKostnadskalkyle!$B$15,($J101*TiltakstyperKostnadskalkyle!G$15)/100,
"0")))))))))))</f>
        <v>89496</v>
      </c>
      <c r="O101" s="18">
        <f>IF($F101=TiltakstyperKostnadskalkyle!$B$5,($J101*TiltakstyperKostnadskalkyle!H$5)/100,
IF($F101=TiltakstyperKostnadskalkyle!$B$6,($J101*TiltakstyperKostnadskalkyle!H$6)/100,
IF($F101=TiltakstyperKostnadskalkyle!$B$7,($J101*TiltakstyperKostnadskalkyle!H$7)/100,
IF($F101=TiltakstyperKostnadskalkyle!$B$8,($J101*TiltakstyperKostnadskalkyle!H$8)/100,
IF($F101=TiltakstyperKostnadskalkyle!$B$9,($J101*TiltakstyperKostnadskalkyle!H$9)/100,
IF($F101=TiltakstyperKostnadskalkyle!$B$10,($J101*TiltakstyperKostnadskalkyle!H$10)/100,
IF($F101=TiltakstyperKostnadskalkyle!$B$11,($J101*TiltakstyperKostnadskalkyle!H$11)/100,
IF($F101=TiltakstyperKostnadskalkyle!$B$12,($J101*TiltakstyperKostnadskalkyle!H$12)/100,
IF($F101=TiltakstyperKostnadskalkyle!$B$13,($J101*TiltakstyperKostnadskalkyle!H$13)/100,
IF($F101=TiltakstyperKostnadskalkyle!$B$14,($J101*TiltakstyperKostnadskalkyle!H$14)/100,
IF($F101=TiltakstyperKostnadskalkyle!$B$15,($J101*TiltakstyperKostnadskalkyle!H$15)/100,
"0")))))))))))</f>
        <v>16272</v>
      </c>
      <c r="P101" s="18">
        <f>IF($F101=TiltakstyperKostnadskalkyle!$B$5,($J101*TiltakstyperKostnadskalkyle!I$5)/100,
IF($F101=TiltakstyperKostnadskalkyle!$B$6,($J101*TiltakstyperKostnadskalkyle!I$6)/100,
IF($F101=TiltakstyperKostnadskalkyle!$B$7,($J101*TiltakstyperKostnadskalkyle!I$7)/100,
IF($F101=TiltakstyperKostnadskalkyle!$B$8,($J101*TiltakstyperKostnadskalkyle!I$8)/100,
IF($F101=TiltakstyperKostnadskalkyle!$B$9,($J101*TiltakstyperKostnadskalkyle!I$9)/100,
IF($F101=TiltakstyperKostnadskalkyle!$B$10,($J101*TiltakstyperKostnadskalkyle!I$10)/100,
IF($F101=TiltakstyperKostnadskalkyle!$B$11,($J101*TiltakstyperKostnadskalkyle!I$11)/100,
IF($F101=TiltakstyperKostnadskalkyle!$B$12,($J101*TiltakstyperKostnadskalkyle!I$12)/100,
IF($F101=TiltakstyperKostnadskalkyle!$B$13,($J101*TiltakstyperKostnadskalkyle!I$13)/100,
IF($F101=TiltakstyperKostnadskalkyle!$B$14,($J101*TiltakstyperKostnadskalkyle!I$14)/100,
IF($F101=TiltakstyperKostnadskalkyle!$B$15,($J101*TiltakstyperKostnadskalkyle!I$15)/100,
"0")))))))))))</f>
        <v>43392</v>
      </c>
      <c r="Q101" s="18">
        <f t="shared" si="4"/>
        <v>2712</v>
      </c>
      <c r="R101" s="18">
        <f>IF($F101=TiltakstyperKostnadskalkyle!$B$5,($J101*TiltakstyperKostnadskalkyle!K$5)/100,
IF($F101=TiltakstyperKostnadskalkyle!$B$6,($J101*TiltakstyperKostnadskalkyle!K$6)/100,
IF($F101=TiltakstyperKostnadskalkyle!$B$8,($J101*TiltakstyperKostnadskalkyle!K$8)/100,
IF($F101=TiltakstyperKostnadskalkyle!$B$9,($J101*TiltakstyperKostnadskalkyle!K$9)/100,
IF($F101=TiltakstyperKostnadskalkyle!$B$10,($J101*TiltakstyperKostnadskalkyle!K$10)/100,
IF($F101=TiltakstyperKostnadskalkyle!$B$11,($J101*TiltakstyperKostnadskalkyle!K$11)/100,
IF($F101=TiltakstyperKostnadskalkyle!$B$12,($J101*TiltakstyperKostnadskalkyle!K$12)/100,
IF($F101=TiltakstyperKostnadskalkyle!$B$13,($J101*TiltakstyperKostnadskalkyle!K$13)/100,
IF($F101=TiltakstyperKostnadskalkyle!$B$14,($J101*TiltakstyperKostnadskalkyle!K$14)/100,
"0")))))))))</f>
        <v>9492</v>
      </c>
      <c r="S101" s="18">
        <f t="shared" si="5"/>
        <v>5424</v>
      </c>
      <c r="T101" s="18">
        <f>IF($F101=TiltakstyperKostnadskalkyle!$B$5,($J101*TiltakstyperKostnadskalkyle!M$5)/100,
IF($F101=TiltakstyperKostnadskalkyle!$B$6,($J101*TiltakstyperKostnadskalkyle!M$6)/100,
IF($F101=TiltakstyperKostnadskalkyle!$B$7,($J101*TiltakstyperKostnadskalkyle!M$7)/100,
IF($F101=TiltakstyperKostnadskalkyle!$B$8,($J101*TiltakstyperKostnadskalkyle!M$8)/100,
IF($F101=TiltakstyperKostnadskalkyle!$B$9,($J101*TiltakstyperKostnadskalkyle!M$9)/100,
IF($F101=TiltakstyperKostnadskalkyle!$B$10,($J101*TiltakstyperKostnadskalkyle!M$10)/100,
IF($F101=TiltakstyperKostnadskalkyle!$B$11,($J101*TiltakstyperKostnadskalkyle!M$11)/100,
IF($F101=TiltakstyperKostnadskalkyle!$B$12,($J101*TiltakstyperKostnadskalkyle!M$12)/100,
IF($F101=TiltakstyperKostnadskalkyle!$B$13,($J101*TiltakstyperKostnadskalkyle!M$13)/100,
IF($F101=TiltakstyperKostnadskalkyle!$B$14,($J101*TiltakstyperKostnadskalkyle!M$14)/100,
IF($F101=TiltakstyperKostnadskalkyle!$B$15,($J101*TiltakstyperKostnadskalkyle!M$15)/100,
"0")))))))))))</f>
        <v>0</v>
      </c>
      <c r="U101" s="32"/>
      <c r="V101" s="32"/>
      <c r="W101" s="18">
        <f>IF($F101=TiltakstyperKostnadskalkyle!$B$5,($J101*TiltakstyperKostnadskalkyle!P$5)/100,
IF($F101=TiltakstyperKostnadskalkyle!$B$6,($J101*TiltakstyperKostnadskalkyle!P$6)/100,
IF($F101=TiltakstyperKostnadskalkyle!$B$7,($J101*TiltakstyperKostnadskalkyle!P$7)/100,
IF($F101=TiltakstyperKostnadskalkyle!$B$8,($J101*TiltakstyperKostnadskalkyle!P$8)/100,
IF($F101=TiltakstyperKostnadskalkyle!$B$9,($J101*TiltakstyperKostnadskalkyle!P$9)/100,
IF($F101=TiltakstyperKostnadskalkyle!$B$10,($J101*TiltakstyperKostnadskalkyle!P$10)/100,
IF($F101=TiltakstyperKostnadskalkyle!$B$11,($J101*TiltakstyperKostnadskalkyle!P$11)/100,
IF($F101=TiltakstyperKostnadskalkyle!$B$12,($J101*TiltakstyperKostnadskalkyle!P$12)/100,
IF($F101=TiltakstyperKostnadskalkyle!$B$13,($J101*TiltakstyperKostnadskalkyle!P$13)/100,
IF($F101=TiltakstyperKostnadskalkyle!$B$14,($J101*TiltakstyperKostnadskalkyle!P$14)/100,
IF($F101=TiltakstyperKostnadskalkyle!$B$15,($J101*TiltakstyperKostnadskalkyle!P$15)/100,
"0")))))))))))</f>
        <v>0</v>
      </c>
      <c r="Y101" s="151"/>
    </row>
    <row r="102" spans="2:25" ht="14.45" customHeight="1" x14ac:dyDescent="0.25">
      <c r="B102" s="20" t="s">
        <v>25</v>
      </c>
      <c r="C102" s="22" t="s">
        <v>82</v>
      </c>
      <c r="D102" s="22" t="s">
        <v>90</v>
      </c>
      <c r="E102" s="22" t="s">
        <v>84</v>
      </c>
      <c r="F102" s="39" t="s">
        <v>43</v>
      </c>
      <c r="G102" s="22">
        <v>2025</v>
      </c>
      <c r="H102" s="108">
        <v>10</v>
      </c>
      <c r="I102" s="27" t="s">
        <v>30</v>
      </c>
      <c r="J102" s="18">
        <f>IF(F102=TiltakstyperKostnadskalkyle!$B$5,TiltakstyperKostnadskalkyle!$R$5*Handlingsplan!H102,
IF(F102=TiltakstyperKostnadskalkyle!$B$6,TiltakstyperKostnadskalkyle!$R$6*Handlingsplan!H102,
IF(F102=TiltakstyperKostnadskalkyle!$B$7,TiltakstyperKostnadskalkyle!$R$7*Handlingsplan!H102,
IF(F102=TiltakstyperKostnadskalkyle!$B$8,TiltakstyperKostnadskalkyle!$R$8*Handlingsplan!H102,
IF(F102=TiltakstyperKostnadskalkyle!$B$9,TiltakstyperKostnadskalkyle!$R$9*Handlingsplan!H102,
IF(F102=TiltakstyperKostnadskalkyle!$B$10,TiltakstyperKostnadskalkyle!$R$10*Handlingsplan!H102,
IF(F102=TiltakstyperKostnadskalkyle!$B$11,TiltakstyperKostnadskalkyle!$R$11*Handlingsplan!H102,
IF(F102=TiltakstyperKostnadskalkyle!$B$12,TiltakstyperKostnadskalkyle!$R$12*Handlingsplan!H102,
IF(F102=TiltakstyperKostnadskalkyle!$B$13,TiltakstyperKostnadskalkyle!$R$13*Handlingsplan!H102,
IF(F102=TiltakstyperKostnadskalkyle!$B$14,TiltakstyperKostnadskalkyle!$R$14*Handlingsplan!H102,
IF(F102=TiltakstyperKostnadskalkyle!$B$15,TiltakstyperKostnadskalkyle!$R$15*Handlingsplan!H102,
0)))))))))))</f>
        <v>120000</v>
      </c>
      <c r="K102" s="18">
        <f>IF($F102=TiltakstyperKostnadskalkyle!$B$5,($J102*TiltakstyperKostnadskalkyle!D$5)/100,
IF($F102=TiltakstyperKostnadskalkyle!$B$6,($J102*TiltakstyperKostnadskalkyle!D$6)/100,
IF($F102=TiltakstyperKostnadskalkyle!$B$7,($J102*TiltakstyperKostnadskalkyle!D$7)/100,
IF($F102=TiltakstyperKostnadskalkyle!$B$8,($J102*TiltakstyperKostnadskalkyle!D$8)/100,
IF($F102=TiltakstyperKostnadskalkyle!$B$9,($J102*TiltakstyperKostnadskalkyle!D$9)/100,
IF($F102=TiltakstyperKostnadskalkyle!$B$10,($J102*TiltakstyperKostnadskalkyle!D$10)/100,
IF($F102=TiltakstyperKostnadskalkyle!$B$11,($J102*TiltakstyperKostnadskalkyle!D$11)/100,
IF($F102=TiltakstyperKostnadskalkyle!$B$12,($J102*TiltakstyperKostnadskalkyle!D$12)/100,
IF($F102=TiltakstyperKostnadskalkyle!$B$13,($J102*TiltakstyperKostnadskalkyle!D$13)/100,
IF($F102=TiltakstyperKostnadskalkyle!$B$14,($J102*TiltakstyperKostnadskalkyle!D$14)/100,
IF($F102=TiltakstyperKostnadskalkyle!$B$15,($J102*TiltakstyperKostnadskalkyle!D$15)/100,
"0")))))))))))</f>
        <v>9600</v>
      </c>
      <c r="L102" s="18">
        <f>IF($F102=TiltakstyperKostnadskalkyle!$B$5,($J102*TiltakstyperKostnadskalkyle!E$5)/100,
IF($F102=TiltakstyperKostnadskalkyle!$B$6,($J102*TiltakstyperKostnadskalkyle!E$6)/100,
IF($F102=TiltakstyperKostnadskalkyle!$B$7,($J102*TiltakstyperKostnadskalkyle!E$7)/100,
IF($F102=TiltakstyperKostnadskalkyle!$B$8,($J102*TiltakstyperKostnadskalkyle!E$8)/100,
IF($F102=TiltakstyperKostnadskalkyle!$B$9,($J102*TiltakstyperKostnadskalkyle!E$9)/100,
IF($F102=TiltakstyperKostnadskalkyle!$B$10,($J102*TiltakstyperKostnadskalkyle!E$10)/100,
IF($F102=TiltakstyperKostnadskalkyle!$B$11,($J102*TiltakstyperKostnadskalkyle!E$11)/100,
IF($F102=TiltakstyperKostnadskalkyle!$B$12,($J102*TiltakstyperKostnadskalkyle!E$12)/100,
IF($F102=TiltakstyperKostnadskalkyle!$B$13,($J102*TiltakstyperKostnadskalkyle!E$13)/100,
IF($F102=TiltakstyperKostnadskalkyle!$B$14,($J102*TiltakstyperKostnadskalkyle!E$14)/100,
IF($F102=TiltakstyperKostnadskalkyle!$B$15,($J102*TiltakstyperKostnadskalkyle!E$15)/100,
"0")))))))))))</f>
        <v>9600</v>
      </c>
      <c r="M102" s="18">
        <f>IF($F102=TiltakstyperKostnadskalkyle!$B$5,($J102*TiltakstyperKostnadskalkyle!F$5)/100,
IF($F102=TiltakstyperKostnadskalkyle!$B$6,($J102*TiltakstyperKostnadskalkyle!F$6)/100,
IF($F102=TiltakstyperKostnadskalkyle!$B$7,($J102*TiltakstyperKostnadskalkyle!F$7)/100,
IF($F102=TiltakstyperKostnadskalkyle!$B$8,($J102*TiltakstyperKostnadskalkyle!F$8)/100,
IF($F102=TiltakstyperKostnadskalkyle!$B$9,($J102*TiltakstyperKostnadskalkyle!F$9)/100,
IF($F102=TiltakstyperKostnadskalkyle!$B$10,($J102*TiltakstyperKostnadskalkyle!F$10)/100,
IF($F102=TiltakstyperKostnadskalkyle!$B$11,($J102*TiltakstyperKostnadskalkyle!F$11)/100,
IF($F102=TiltakstyperKostnadskalkyle!$B$12,($J102*TiltakstyperKostnadskalkyle!F$12)/100,
IF($F102=TiltakstyperKostnadskalkyle!$B$13,($J102*TiltakstyperKostnadskalkyle!F$13)/100,
IF($F102=TiltakstyperKostnadskalkyle!$B$14,($J102*TiltakstyperKostnadskalkyle!F$14)/100,
IF($F102=TiltakstyperKostnadskalkyle!$B$15,($J102*TiltakstyperKostnadskalkyle!F$15)/100,
"0")))))))))))</f>
        <v>50400</v>
      </c>
      <c r="N102" s="18">
        <f>IF($F102=TiltakstyperKostnadskalkyle!$B$5,($J102*TiltakstyperKostnadskalkyle!G$5)/100,
IF($F102=TiltakstyperKostnadskalkyle!$B$6,($J102*TiltakstyperKostnadskalkyle!G$6)/100,
IF($F102=TiltakstyperKostnadskalkyle!$B$7,($J102*TiltakstyperKostnadskalkyle!G$7)/100,
IF($F102=TiltakstyperKostnadskalkyle!$B$8,($J102*TiltakstyperKostnadskalkyle!G$8)/100,
IF($F102=TiltakstyperKostnadskalkyle!$B$9,($J102*TiltakstyperKostnadskalkyle!G$9)/100,
IF($F102=TiltakstyperKostnadskalkyle!$B$10,($J102*TiltakstyperKostnadskalkyle!G$10)/100,
IF($F102=TiltakstyperKostnadskalkyle!$B$11,($J102*TiltakstyperKostnadskalkyle!G$11)/100,
IF($F102=TiltakstyperKostnadskalkyle!$B$12,($J102*TiltakstyperKostnadskalkyle!G$12)/100,
IF($F102=TiltakstyperKostnadskalkyle!$B$13,($J102*TiltakstyperKostnadskalkyle!G$13)/100,
IF($F102=TiltakstyperKostnadskalkyle!$B$14,($J102*TiltakstyperKostnadskalkyle!G$14)/100,
IF($F102=TiltakstyperKostnadskalkyle!$B$15,($J102*TiltakstyperKostnadskalkyle!G$15)/100,
"0")))))))))))</f>
        <v>25200</v>
      </c>
      <c r="O102" s="18">
        <f>IF($F102=TiltakstyperKostnadskalkyle!$B$5,($J102*TiltakstyperKostnadskalkyle!H$5)/100,
IF($F102=TiltakstyperKostnadskalkyle!$B$6,($J102*TiltakstyperKostnadskalkyle!H$6)/100,
IF($F102=TiltakstyperKostnadskalkyle!$B$7,($J102*TiltakstyperKostnadskalkyle!H$7)/100,
IF($F102=TiltakstyperKostnadskalkyle!$B$8,($J102*TiltakstyperKostnadskalkyle!H$8)/100,
IF($F102=TiltakstyperKostnadskalkyle!$B$9,($J102*TiltakstyperKostnadskalkyle!H$9)/100,
IF($F102=TiltakstyperKostnadskalkyle!$B$10,($J102*TiltakstyperKostnadskalkyle!H$10)/100,
IF($F102=TiltakstyperKostnadskalkyle!$B$11,($J102*TiltakstyperKostnadskalkyle!H$11)/100,
IF($F102=TiltakstyperKostnadskalkyle!$B$12,($J102*TiltakstyperKostnadskalkyle!H$12)/100,
IF($F102=TiltakstyperKostnadskalkyle!$B$13,($J102*TiltakstyperKostnadskalkyle!H$13)/100,
IF($F102=TiltakstyperKostnadskalkyle!$B$14,($J102*TiltakstyperKostnadskalkyle!H$14)/100,
IF($F102=TiltakstyperKostnadskalkyle!$B$15,($J102*TiltakstyperKostnadskalkyle!H$15)/100,
"0")))))))))))</f>
        <v>9600</v>
      </c>
      <c r="P102" s="18">
        <f>IF($F102=TiltakstyperKostnadskalkyle!$B$5,($J102*TiltakstyperKostnadskalkyle!I$5)/100,
IF($F102=TiltakstyperKostnadskalkyle!$B$6,($J102*TiltakstyperKostnadskalkyle!I$6)/100,
IF($F102=TiltakstyperKostnadskalkyle!$B$7,($J102*TiltakstyperKostnadskalkyle!I$7)/100,
IF($F102=TiltakstyperKostnadskalkyle!$B$8,($J102*TiltakstyperKostnadskalkyle!I$8)/100,
IF($F102=TiltakstyperKostnadskalkyle!$B$9,($J102*TiltakstyperKostnadskalkyle!I$9)/100,
IF($F102=TiltakstyperKostnadskalkyle!$B$10,($J102*TiltakstyperKostnadskalkyle!I$10)/100,
IF($F102=TiltakstyperKostnadskalkyle!$B$11,($J102*TiltakstyperKostnadskalkyle!I$11)/100,
IF($F102=TiltakstyperKostnadskalkyle!$B$12,($J102*TiltakstyperKostnadskalkyle!I$12)/100,
IF($F102=TiltakstyperKostnadskalkyle!$B$13,($J102*TiltakstyperKostnadskalkyle!I$13)/100,
IF($F102=TiltakstyperKostnadskalkyle!$B$14,($J102*TiltakstyperKostnadskalkyle!I$14)/100,
IF($F102=TiltakstyperKostnadskalkyle!$B$15,($J102*TiltakstyperKostnadskalkyle!I$15)/100,
"0")))))))))))</f>
        <v>6000</v>
      </c>
      <c r="Q102" s="18">
        <f t="shared" ref="Q102:Q132" si="6">(1*$J102)/100</f>
        <v>1200</v>
      </c>
      <c r="R102" s="18">
        <f>IF($F102=TiltakstyperKostnadskalkyle!$B$5,($J102*TiltakstyperKostnadskalkyle!K$5)/100,
IF($F102=TiltakstyperKostnadskalkyle!$B$6,($J102*TiltakstyperKostnadskalkyle!K$6)/100,
IF($F102=TiltakstyperKostnadskalkyle!$B$8,($J102*TiltakstyperKostnadskalkyle!K$8)/100,
IF($F102=TiltakstyperKostnadskalkyle!$B$9,($J102*TiltakstyperKostnadskalkyle!K$9)/100,
IF($F102=TiltakstyperKostnadskalkyle!$B$10,($J102*TiltakstyperKostnadskalkyle!K$10)/100,
IF($F102=TiltakstyperKostnadskalkyle!$B$11,($J102*TiltakstyperKostnadskalkyle!K$11)/100,
IF($F102=TiltakstyperKostnadskalkyle!$B$12,($J102*TiltakstyperKostnadskalkyle!K$12)/100,
IF($F102=TiltakstyperKostnadskalkyle!$B$13,($J102*TiltakstyperKostnadskalkyle!K$13)/100,
IF($F102=TiltakstyperKostnadskalkyle!$B$14,($J102*TiltakstyperKostnadskalkyle!K$14)/100,
"0")))))))))</f>
        <v>9600</v>
      </c>
      <c r="S102" s="18">
        <f t="shared" si="5"/>
        <v>2400</v>
      </c>
      <c r="T102" s="18">
        <f>IF($F102=TiltakstyperKostnadskalkyle!$B$5,($J102*TiltakstyperKostnadskalkyle!M$5)/100,
IF($F102=TiltakstyperKostnadskalkyle!$B$6,($J102*TiltakstyperKostnadskalkyle!M$6)/100,
IF($F102=TiltakstyperKostnadskalkyle!$B$7,($J102*TiltakstyperKostnadskalkyle!M$7)/100,
IF($F102=TiltakstyperKostnadskalkyle!$B$8,($J102*TiltakstyperKostnadskalkyle!M$8)/100,
IF($F102=TiltakstyperKostnadskalkyle!$B$9,($J102*TiltakstyperKostnadskalkyle!M$9)/100,
IF($F102=TiltakstyperKostnadskalkyle!$B$10,($J102*TiltakstyperKostnadskalkyle!M$10)/100,
IF($F102=TiltakstyperKostnadskalkyle!$B$11,($J102*TiltakstyperKostnadskalkyle!M$11)/100,
IF($F102=TiltakstyperKostnadskalkyle!$B$12,($J102*TiltakstyperKostnadskalkyle!M$12)/100,
IF($F102=TiltakstyperKostnadskalkyle!$B$13,($J102*TiltakstyperKostnadskalkyle!M$13)/100,
IF($F102=TiltakstyperKostnadskalkyle!$B$14,($J102*TiltakstyperKostnadskalkyle!M$14)/100,
IF($F102=TiltakstyperKostnadskalkyle!$B$15,($J102*TiltakstyperKostnadskalkyle!M$15)/100,
"0")))))))))))</f>
        <v>0</v>
      </c>
      <c r="U102" s="32"/>
      <c r="V102" s="32"/>
      <c r="W102" s="18">
        <f>IF($F102=TiltakstyperKostnadskalkyle!$B$5,($J102*TiltakstyperKostnadskalkyle!P$5)/100,
IF($F102=TiltakstyperKostnadskalkyle!$B$6,($J102*TiltakstyperKostnadskalkyle!P$6)/100,
IF($F102=TiltakstyperKostnadskalkyle!$B$7,($J102*TiltakstyperKostnadskalkyle!P$7)/100,
IF($F102=TiltakstyperKostnadskalkyle!$B$8,($J102*TiltakstyperKostnadskalkyle!P$8)/100,
IF($F102=TiltakstyperKostnadskalkyle!$B$9,($J102*TiltakstyperKostnadskalkyle!P$9)/100,
IF($F102=TiltakstyperKostnadskalkyle!$B$10,($J102*TiltakstyperKostnadskalkyle!P$10)/100,
IF($F102=TiltakstyperKostnadskalkyle!$B$11,($J102*TiltakstyperKostnadskalkyle!P$11)/100,
IF($F102=TiltakstyperKostnadskalkyle!$B$12,($J102*TiltakstyperKostnadskalkyle!P$12)/100,
IF($F102=TiltakstyperKostnadskalkyle!$B$13,($J102*TiltakstyperKostnadskalkyle!P$13)/100,
IF($F102=TiltakstyperKostnadskalkyle!$B$14,($J102*TiltakstyperKostnadskalkyle!P$14)/100,
IF($F102=TiltakstyperKostnadskalkyle!$B$15,($J102*TiltakstyperKostnadskalkyle!P$15)/100,
"0")))))))))))</f>
        <v>0</v>
      </c>
      <c r="Y102" s="151"/>
    </row>
    <row r="103" spans="2:25" ht="14.45" customHeight="1" x14ac:dyDescent="0.25">
      <c r="B103" s="20" t="s">
        <v>25</v>
      </c>
      <c r="C103" s="22" t="s">
        <v>82</v>
      </c>
      <c r="D103" s="22" t="s">
        <v>90</v>
      </c>
      <c r="E103" s="22" t="s">
        <v>85</v>
      </c>
      <c r="F103" s="39" t="s">
        <v>43</v>
      </c>
      <c r="G103" s="22">
        <v>2025</v>
      </c>
      <c r="H103" s="108">
        <v>25</v>
      </c>
      <c r="I103" s="27" t="s">
        <v>30</v>
      </c>
      <c r="J103" s="18">
        <f>IF(F103=TiltakstyperKostnadskalkyle!$B$5,TiltakstyperKostnadskalkyle!$R$5*Handlingsplan!H103,
IF(F103=TiltakstyperKostnadskalkyle!$B$6,TiltakstyperKostnadskalkyle!$R$6*Handlingsplan!H103,
IF(F103=TiltakstyperKostnadskalkyle!$B$7,TiltakstyperKostnadskalkyle!$R$7*Handlingsplan!H103,
IF(F103=TiltakstyperKostnadskalkyle!$B$8,TiltakstyperKostnadskalkyle!$R$8*Handlingsplan!H103,
IF(F103=TiltakstyperKostnadskalkyle!$B$9,TiltakstyperKostnadskalkyle!$R$9*Handlingsplan!H103,
IF(F103=TiltakstyperKostnadskalkyle!$B$10,TiltakstyperKostnadskalkyle!$R$10*Handlingsplan!H103,
IF(F103=TiltakstyperKostnadskalkyle!$B$11,TiltakstyperKostnadskalkyle!$R$11*Handlingsplan!H103,
IF(F103=TiltakstyperKostnadskalkyle!$B$12,TiltakstyperKostnadskalkyle!$R$12*Handlingsplan!H103,
IF(F103=TiltakstyperKostnadskalkyle!$B$13,TiltakstyperKostnadskalkyle!$R$13*Handlingsplan!H103,
IF(F103=TiltakstyperKostnadskalkyle!$B$14,TiltakstyperKostnadskalkyle!$R$14*Handlingsplan!H103,
IF(F103=TiltakstyperKostnadskalkyle!$B$15,TiltakstyperKostnadskalkyle!$R$15*Handlingsplan!H103,
0)))))))))))</f>
        <v>300000</v>
      </c>
      <c r="K103" s="18">
        <f>IF($F103=TiltakstyperKostnadskalkyle!$B$5,($J103*TiltakstyperKostnadskalkyle!D$5)/100,
IF($F103=TiltakstyperKostnadskalkyle!$B$6,($J103*TiltakstyperKostnadskalkyle!D$6)/100,
IF($F103=TiltakstyperKostnadskalkyle!$B$7,($J103*TiltakstyperKostnadskalkyle!D$7)/100,
IF($F103=TiltakstyperKostnadskalkyle!$B$8,($J103*TiltakstyperKostnadskalkyle!D$8)/100,
IF($F103=TiltakstyperKostnadskalkyle!$B$9,($J103*TiltakstyperKostnadskalkyle!D$9)/100,
IF($F103=TiltakstyperKostnadskalkyle!$B$10,($J103*TiltakstyperKostnadskalkyle!D$10)/100,
IF($F103=TiltakstyperKostnadskalkyle!$B$11,($J103*TiltakstyperKostnadskalkyle!D$11)/100,
IF($F103=TiltakstyperKostnadskalkyle!$B$12,($J103*TiltakstyperKostnadskalkyle!D$12)/100,
IF($F103=TiltakstyperKostnadskalkyle!$B$13,($J103*TiltakstyperKostnadskalkyle!D$13)/100,
IF($F103=TiltakstyperKostnadskalkyle!$B$14,($J103*TiltakstyperKostnadskalkyle!D$14)/100,
IF($F103=TiltakstyperKostnadskalkyle!$B$15,($J103*TiltakstyperKostnadskalkyle!D$15)/100,
"0")))))))))))</f>
        <v>24000</v>
      </c>
      <c r="L103" s="18">
        <f>IF($F103=TiltakstyperKostnadskalkyle!$B$5,($J103*TiltakstyperKostnadskalkyle!E$5)/100,
IF($F103=TiltakstyperKostnadskalkyle!$B$6,($J103*TiltakstyperKostnadskalkyle!E$6)/100,
IF($F103=TiltakstyperKostnadskalkyle!$B$7,($J103*TiltakstyperKostnadskalkyle!E$7)/100,
IF($F103=TiltakstyperKostnadskalkyle!$B$8,($J103*TiltakstyperKostnadskalkyle!E$8)/100,
IF($F103=TiltakstyperKostnadskalkyle!$B$9,($J103*TiltakstyperKostnadskalkyle!E$9)/100,
IF($F103=TiltakstyperKostnadskalkyle!$B$10,($J103*TiltakstyperKostnadskalkyle!E$10)/100,
IF($F103=TiltakstyperKostnadskalkyle!$B$11,($J103*TiltakstyperKostnadskalkyle!E$11)/100,
IF($F103=TiltakstyperKostnadskalkyle!$B$12,($J103*TiltakstyperKostnadskalkyle!E$12)/100,
IF($F103=TiltakstyperKostnadskalkyle!$B$13,($J103*TiltakstyperKostnadskalkyle!E$13)/100,
IF($F103=TiltakstyperKostnadskalkyle!$B$14,($J103*TiltakstyperKostnadskalkyle!E$14)/100,
IF($F103=TiltakstyperKostnadskalkyle!$B$15,($J103*TiltakstyperKostnadskalkyle!E$15)/100,
"0")))))))))))</f>
        <v>24000</v>
      </c>
      <c r="M103" s="18">
        <f>IF($F103=TiltakstyperKostnadskalkyle!$B$5,($J103*TiltakstyperKostnadskalkyle!F$5)/100,
IF($F103=TiltakstyperKostnadskalkyle!$B$6,($J103*TiltakstyperKostnadskalkyle!F$6)/100,
IF($F103=TiltakstyperKostnadskalkyle!$B$7,($J103*TiltakstyperKostnadskalkyle!F$7)/100,
IF($F103=TiltakstyperKostnadskalkyle!$B$8,($J103*TiltakstyperKostnadskalkyle!F$8)/100,
IF($F103=TiltakstyperKostnadskalkyle!$B$9,($J103*TiltakstyperKostnadskalkyle!F$9)/100,
IF($F103=TiltakstyperKostnadskalkyle!$B$10,($J103*TiltakstyperKostnadskalkyle!F$10)/100,
IF($F103=TiltakstyperKostnadskalkyle!$B$11,($J103*TiltakstyperKostnadskalkyle!F$11)/100,
IF($F103=TiltakstyperKostnadskalkyle!$B$12,($J103*TiltakstyperKostnadskalkyle!F$12)/100,
IF($F103=TiltakstyperKostnadskalkyle!$B$13,($J103*TiltakstyperKostnadskalkyle!F$13)/100,
IF($F103=TiltakstyperKostnadskalkyle!$B$14,($J103*TiltakstyperKostnadskalkyle!F$14)/100,
IF($F103=TiltakstyperKostnadskalkyle!$B$15,($J103*TiltakstyperKostnadskalkyle!F$15)/100,
"0")))))))))))</f>
        <v>126000</v>
      </c>
      <c r="N103" s="18">
        <f>IF($F103=TiltakstyperKostnadskalkyle!$B$5,($J103*TiltakstyperKostnadskalkyle!G$5)/100,
IF($F103=TiltakstyperKostnadskalkyle!$B$6,($J103*TiltakstyperKostnadskalkyle!G$6)/100,
IF($F103=TiltakstyperKostnadskalkyle!$B$7,($J103*TiltakstyperKostnadskalkyle!G$7)/100,
IF($F103=TiltakstyperKostnadskalkyle!$B$8,($J103*TiltakstyperKostnadskalkyle!G$8)/100,
IF($F103=TiltakstyperKostnadskalkyle!$B$9,($J103*TiltakstyperKostnadskalkyle!G$9)/100,
IF($F103=TiltakstyperKostnadskalkyle!$B$10,($J103*TiltakstyperKostnadskalkyle!G$10)/100,
IF($F103=TiltakstyperKostnadskalkyle!$B$11,($J103*TiltakstyperKostnadskalkyle!G$11)/100,
IF($F103=TiltakstyperKostnadskalkyle!$B$12,($J103*TiltakstyperKostnadskalkyle!G$12)/100,
IF($F103=TiltakstyperKostnadskalkyle!$B$13,($J103*TiltakstyperKostnadskalkyle!G$13)/100,
IF($F103=TiltakstyperKostnadskalkyle!$B$14,($J103*TiltakstyperKostnadskalkyle!G$14)/100,
IF($F103=TiltakstyperKostnadskalkyle!$B$15,($J103*TiltakstyperKostnadskalkyle!G$15)/100,
"0")))))))))))</f>
        <v>63000</v>
      </c>
      <c r="O103" s="18">
        <f>IF($F103=TiltakstyperKostnadskalkyle!$B$5,($J103*TiltakstyperKostnadskalkyle!H$5)/100,
IF($F103=TiltakstyperKostnadskalkyle!$B$6,($J103*TiltakstyperKostnadskalkyle!H$6)/100,
IF($F103=TiltakstyperKostnadskalkyle!$B$7,($J103*TiltakstyperKostnadskalkyle!H$7)/100,
IF($F103=TiltakstyperKostnadskalkyle!$B$8,($J103*TiltakstyperKostnadskalkyle!H$8)/100,
IF($F103=TiltakstyperKostnadskalkyle!$B$9,($J103*TiltakstyperKostnadskalkyle!H$9)/100,
IF($F103=TiltakstyperKostnadskalkyle!$B$10,($J103*TiltakstyperKostnadskalkyle!H$10)/100,
IF($F103=TiltakstyperKostnadskalkyle!$B$11,($J103*TiltakstyperKostnadskalkyle!H$11)/100,
IF($F103=TiltakstyperKostnadskalkyle!$B$12,($J103*TiltakstyperKostnadskalkyle!H$12)/100,
IF($F103=TiltakstyperKostnadskalkyle!$B$13,($J103*TiltakstyperKostnadskalkyle!H$13)/100,
IF($F103=TiltakstyperKostnadskalkyle!$B$14,($J103*TiltakstyperKostnadskalkyle!H$14)/100,
IF($F103=TiltakstyperKostnadskalkyle!$B$15,($J103*TiltakstyperKostnadskalkyle!H$15)/100,
"0")))))))))))</f>
        <v>24000</v>
      </c>
      <c r="P103" s="18">
        <f>IF($F103=TiltakstyperKostnadskalkyle!$B$5,($J103*TiltakstyperKostnadskalkyle!I$5)/100,
IF($F103=TiltakstyperKostnadskalkyle!$B$6,($J103*TiltakstyperKostnadskalkyle!I$6)/100,
IF($F103=TiltakstyperKostnadskalkyle!$B$7,($J103*TiltakstyperKostnadskalkyle!I$7)/100,
IF($F103=TiltakstyperKostnadskalkyle!$B$8,($J103*TiltakstyperKostnadskalkyle!I$8)/100,
IF($F103=TiltakstyperKostnadskalkyle!$B$9,($J103*TiltakstyperKostnadskalkyle!I$9)/100,
IF($F103=TiltakstyperKostnadskalkyle!$B$10,($J103*TiltakstyperKostnadskalkyle!I$10)/100,
IF($F103=TiltakstyperKostnadskalkyle!$B$11,($J103*TiltakstyperKostnadskalkyle!I$11)/100,
IF($F103=TiltakstyperKostnadskalkyle!$B$12,($J103*TiltakstyperKostnadskalkyle!I$12)/100,
IF($F103=TiltakstyperKostnadskalkyle!$B$13,($J103*TiltakstyperKostnadskalkyle!I$13)/100,
IF($F103=TiltakstyperKostnadskalkyle!$B$14,($J103*TiltakstyperKostnadskalkyle!I$14)/100,
IF($F103=TiltakstyperKostnadskalkyle!$B$15,($J103*TiltakstyperKostnadskalkyle!I$15)/100,
"0")))))))))))</f>
        <v>15000</v>
      </c>
      <c r="Q103" s="18">
        <f t="shared" si="6"/>
        <v>3000</v>
      </c>
      <c r="R103" s="18">
        <f>IF($F103=TiltakstyperKostnadskalkyle!$B$5,($J103*TiltakstyperKostnadskalkyle!K$5)/100,
IF($F103=TiltakstyperKostnadskalkyle!$B$6,($J103*TiltakstyperKostnadskalkyle!K$6)/100,
IF($F103=TiltakstyperKostnadskalkyle!$B$8,($J103*TiltakstyperKostnadskalkyle!K$8)/100,
IF($F103=TiltakstyperKostnadskalkyle!$B$9,($J103*TiltakstyperKostnadskalkyle!K$9)/100,
IF($F103=TiltakstyperKostnadskalkyle!$B$10,($J103*TiltakstyperKostnadskalkyle!K$10)/100,
IF($F103=TiltakstyperKostnadskalkyle!$B$11,($J103*TiltakstyperKostnadskalkyle!K$11)/100,
IF($F103=TiltakstyperKostnadskalkyle!$B$12,($J103*TiltakstyperKostnadskalkyle!K$12)/100,
IF($F103=TiltakstyperKostnadskalkyle!$B$13,($J103*TiltakstyperKostnadskalkyle!K$13)/100,
IF($F103=TiltakstyperKostnadskalkyle!$B$14,($J103*TiltakstyperKostnadskalkyle!K$14)/100,
"0")))))))))</f>
        <v>24000</v>
      </c>
      <c r="S103" s="18">
        <f t="shared" si="5"/>
        <v>6000</v>
      </c>
      <c r="T103" s="18">
        <f>IF($F103=TiltakstyperKostnadskalkyle!$B$5,($J103*TiltakstyperKostnadskalkyle!M$5)/100,
IF($F103=TiltakstyperKostnadskalkyle!$B$6,($J103*TiltakstyperKostnadskalkyle!M$6)/100,
IF($F103=TiltakstyperKostnadskalkyle!$B$7,($J103*TiltakstyperKostnadskalkyle!M$7)/100,
IF($F103=TiltakstyperKostnadskalkyle!$B$8,($J103*TiltakstyperKostnadskalkyle!M$8)/100,
IF($F103=TiltakstyperKostnadskalkyle!$B$9,($J103*TiltakstyperKostnadskalkyle!M$9)/100,
IF($F103=TiltakstyperKostnadskalkyle!$B$10,($J103*TiltakstyperKostnadskalkyle!M$10)/100,
IF($F103=TiltakstyperKostnadskalkyle!$B$11,($J103*TiltakstyperKostnadskalkyle!M$11)/100,
IF($F103=TiltakstyperKostnadskalkyle!$B$12,($J103*TiltakstyperKostnadskalkyle!M$12)/100,
IF($F103=TiltakstyperKostnadskalkyle!$B$13,($J103*TiltakstyperKostnadskalkyle!M$13)/100,
IF($F103=TiltakstyperKostnadskalkyle!$B$14,($J103*TiltakstyperKostnadskalkyle!M$14)/100,
IF($F103=TiltakstyperKostnadskalkyle!$B$15,($J103*TiltakstyperKostnadskalkyle!M$15)/100,
"0")))))))))))</f>
        <v>0</v>
      </c>
      <c r="U103" s="32"/>
      <c r="V103" s="32"/>
      <c r="W103" s="18">
        <f>IF($F103=TiltakstyperKostnadskalkyle!$B$5,($J103*TiltakstyperKostnadskalkyle!P$5)/100,
IF($F103=TiltakstyperKostnadskalkyle!$B$6,($J103*TiltakstyperKostnadskalkyle!P$6)/100,
IF($F103=TiltakstyperKostnadskalkyle!$B$7,($J103*TiltakstyperKostnadskalkyle!P$7)/100,
IF($F103=TiltakstyperKostnadskalkyle!$B$8,($J103*TiltakstyperKostnadskalkyle!P$8)/100,
IF($F103=TiltakstyperKostnadskalkyle!$B$9,($J103*TiltakstyperKostnadskalkyle!P$9)/100,
IF($F103=TiltakstyperKostnadskalkyle!$B$10,($J103*TiltakstyperKostnadskalkyle!P$10)/100,
IF($F103=TiltakstyperKostnadskalkyle!$B$11,($J103*TiltakstyperKostnadskalkyle!P$11)/100,
IF($F103=TiltakstyperKostnadskalkyle!$B$12,($J103*TiltakstyperKostnadskalkyle!P$12)/100,
IF($F103=TiltakstyperKostnadskalkyle!$B$13,($J103*TiltakstyperKostnadskalkyle!P$13)/100,
IF($F103=TiltakstyperKostnadskalkyle!$B$14,($J103*TiltakstyperKostnadskalkyle!P$14)/100,
IF($F103=TiltakstyperKostnadskalkyle!$B$15,($J103*TiltakstyperKostnadskalkyle!P$15)/100,
"0")))))))))))</f>
        <v>0</v>
      </c>
      <c r="Y103" s="151"/>
    </row>
    <row r="104" spans="2:25" ht="14.45" customHeight="1" x14ac:dyDescent="0.25">
      <c r="B104" s="20" t="s">
        <v>25</v>
      </c>
      <c r="C104" s="22" t="s">
        <v>82</v>
      </c>
      <c r="D104" s="22" t="s">
        <v>90</v>
      </c>
      <c r="E104" s="22" t="s">
        <v>86</v>
      </c>
      <c r="F104" s="39" t="s">
        <v>43</v>
      </c>
      <c r="G104" s="22">
        <v>2025</v>
      </c>
      <c r="H104" s="108">
        <v>10</v>
      </c>
      <c r="I104" s="27" t="s">
        <v>30</v>
      </c>
      <c r="J104" s="18">
        <f>IF(F104=TiltakstyperKostnadskalkyle!$B$5,TiltakstyperKostnadskalkyle!$R$5*Handlingsplan!H104,
IF(F104=TiltakstyperKostnadskalkyle!$B$6,TiltakstyperKostnadskalkyle!$R$6*Handlingsplan!H104,
IF(F104=TiltakstyperKostnadskalkyle!$B$7,TiltakstyperKostnadskalkyle!$R$7*Handlingsplan!H104,
IF(F104=TiltakstyperKostnadskalkyle!$B$8,TiltakstyperKostnadskalkyle!$R$8*Handlingsplan!H104,
IF(F104=TiltakstyperKostnadskalkyle!$B$9,TiltakstyperKostnadskalkyle!$R$9*Handlingsplan!H104,
IF(F104=TiltakstyperKostnadskalkyle!$B$10,TiltakstyperKostnadskalkyle!$R$10*Handlingsplan!H104,
IF(F104=TiltakstyperKostnadskalkyle!$B$11,TiltakstyperKostnadskalkyle!$R$11*Handlingsplan!H104,
IF(F104=TiltakstyperKostnadskalkyle!$B$12,TiltakstyperKostnadskalkyle!$R$12*Handlingsplan!H104,
IF(F104=TiltakstyperKostnadskalkyle!$B$13,TiltakstyperKostnadskalkyle!$R$13*Handlingsplan!H104,
IF(F104=TiltakstyperKostnadskalkyle!$B$14,TiltakstyperKostnadskalkyle!$R$14*Handlingsplan!H104,
IF(F104=TiltakstyperKostnadskalkyle!$B$15,TiltakstyperKostnadskalkyle!$R$15*Handlingsplan!H104,
0)))))))))))</f>
        <v>120000</v>
      </c>
      <c r="K104" s="18">
        <f>IF($F104=TiltakstyperKostnadskalkyle!$B$5,($J104*TiltakstyperKostnadskalkyle!D$5)/100,
IF($F104=TiltakstyperKostnadskalkyle!$B$6,($J104*TiltakstyperKostnadskalkyle!D$6)/100,
IF($F104=TiltakstyperKostnadskalkyle!$B$7,($J104*TiltakstyperKostnadskalkyle!D$7)/100,
IF($F104=TiltakstyperKostnadskalkyle!$B$8,($J104*TiltakstyperKostnadskalkyle!D$8)/100,
IF($F104=TiltakstyperKostnadskalkyle!$B$9,($J104*TiltakstyperKostnadskalkyle!D$9)/100,
IF($F104=TiltakstyperKostnadskalkyle!$B$10,($J104*TiltakstyperKostnadskalkyle!D$10)/100,
IF($F104=TiltakstyperKostnadskalkyle!$B$11,($J104*TiltakstyperKostnadskalkyle!D$11)/100,
IF($F104=TiltakstyperKostnadskalkyle!$B$12,($J104*TiltakstyperKostnadskalkyle!D$12)/100,
IF($F104=TiltakstyperKostnadskalkyle!$B$13,($J104*TiltakstyperKostnadskalkyle!D$13)/100,
IF($F104=TiltakstyperKostnadskalkyle!$B$14,($J104*TiltakstyperKostnadskalkyle!D$14)/100,
IF($F104=TiltakstyperKostnadskalkyle!$B$15,($J104*TiltakstyperKostnadskalkyle!D$15)/100,
"0")))))))))))</f>
        <v>9600</v>
      </c>
      <c r="L104" s="18">
        <f>IF($F104=TiltakstyperKostnadskalkyle!$B$5,($J104*TiltakstyperKostnadskalkyle!E$5)/100,
IF($F104=TiltakstyperKostnadskalkyle!$B$6,($J104*TiltakstyperKostnadskalkyle!E$6)/100,
IF($F104=TiltakstyperKostnadskalkyle!$B$7,($J104*TiltakstyperKostnadskalkyle!E$7)/100,
IF($F104=TiltakstyperKostnadskalkyle!$B$8,($J104*TiltakstyperKostnadskalkyle!E$8)/100,
IF($F104=TiltakstyperKostnadskalkyle!$B$9,($J104*TiltakstyperKostnadskalkyle!E$9)/100,
IF($F104=TiltakstyperKostnadskalkyle!$B$10,($J104*TiltakstyperKostnadskalkyle!E$10)/100,
IF($F104=TiltakstyperKostnadskalkyle!$B$11,($J104*TiltakstyperKostnadskalkyle!E$11)/100,
IF($F104=TiltakstyperKostnadskalkyle!$B$12,($J104*TiltakstyperKostnadskalkyle!E$12)/100,
IF($F104=TiltakstyperKostnadskalkyle!$B$13,($J104*TiltakstyperKostnadskalkyle!E$13)/100,
IF($F104=TiltakstyperKostnadskalkyle!$B$14,($J104*TiltakstyperKostnadskalkyle!E$14)/100,
IF($F104=TiltakstyperKostnadskalkyle!$B$15,($J104*TiltakstyperKostnadskalkyle!E$15)/100,
"0")))))))))))</f>
        <v>9600</v>
      </c>
      <c r="M104" s="18">
        <f>IF($F104=TiltakstyperKostnadskalkyle!$B$5,($J104*TiltakstyperKostnadskalkyle!F$5)/100,
IF($F104=TiltakstyperKostnadskalkyle!$B$6,($J104*TiltakstyperKostnadskalkyle!F$6)/100,
IF($F104=TiltakstyperKostnadskalkyle!$B$7,($J104*TiltakstyperKostnadskalkyle!F$7)/100,
IF($F104=TiltakstyperKostnadskalkyle!$B$8,($J104*TiltakstyperKostnadskalkyle!F$8)/100,
IF($F104=TiltakstyperKostnadskalkyle!$B$9,($J104*TiltakstyperKostnadskalkyle!F$9)/100,
IF($F104=TiltakstyperKostnadskalkyle!$B$10,($J104*TiltakstyperKostnadskalkyle!F$10)/100,
IF($F104=TiltakstyperKostnadskalkyle!$B$11,($J104*TiltakstyperKostnadskalkyle!F$11)/100,
IF($F104=TiltakstyperKostnadskalkyle!$B$12,($J104*TiltakstyperKostnadskalkyle!F$12)/100,
IF($F104=TiltakstyperKostnadskalkyle!$B$13,($J104*TiltakstyperKostnadskalkyle!F$13)/100,
IF($F104=TiltakstyperKostnadskalkyle!$B$14,($J104*TiltakstyperKostnadskalkyle!F$14)/100,
IF($F104=TiltakstyperKostnadskalkyle!$B$15,($J104*TiltakstyperKostnadskalkyle!F$15)/100,
"0")))))))))))</f>
        <v>50400</v>
      </c>
      <c r="N104" s="18">
        <f>IF($F104=TiltakstyperKostnadskalkyle!$B$5,($J104*TiltakstyperKostnadskalkyle!G$5)/100,
IF($F104=TiltakstyperKostnadskalkyle!$B$6,($J104*TiltakstyperKostnadskalkyle!G$6)/100,
IF($F104=TiltakstyperKostnadskalkyle!$B$7,($J104*TiltakstyperKostnadskalkyle!G$7)/100,
IF($F104=TiltakstyperKostnadskalkyle!$B$8,($J104*TiltakstyperKostnadskalkyle!G$8)/100,
IF($F104=TiltakstyperKostnadskalkyle!$B$9,($J104*TiltakstyperKostnadskalkyle!G$9)/100,
IF($F104=TiltakstyperKostnadskalkyle!$B$10,($J104*TiltakstyperKostnadskalkyle!G$10)/100,
IF($F104=TiltakstyperKostnadskalkyle!$B$11,($J104*TiltakstyperKostnadskalkyle!G$11)/100,
IF($F104=TiltakstyperKostnadskalkyle!$B$12,($J104*TiltakstyperKostnadskalkyle!G$12)/100,
IF($F104=TiltakstyperKostnadskalkyle!$B$13,($J104*TiltakstyperKostnadskalkyle!G$13)/100,
IF($F104=TiltakstyperKostnadskalkyle!$B$14,($J104*TiltakstyperKostnadskalkyle!G$14)/100,
IF($F104=TiltakstyperKostnadskalkyle!$B$15,($J104*TiltakstyperKostnadskalkyle!G$15)/100,
"0")))))))))))</f>
        <v>25200</v>
      </c>
      <c r="O104" s="18">
        <f>IF($F104=TiltakstyperKostnadskalkyle!$B$5,($J104*TiltakstyperKostnadskalkyle!H$5)/100,
IF($F104=TiltakstyperKostnadskalkyle!$B$6,($J104*TiltakstyperKostnadskalkyle!H$6)/100,
IF($F104=TiltakstyperKostnadskalkyle!$B$7,($J104*TiltakstyperKostnadskalkyle!H$7)/100,
IF($F104=TiltakstyperKostnadskalkyle!$B$8,($J104*TiltakstyperKostnadskalkyle!H$8)/100,
IF($F104=TiltakstyperKostnadskalkyle!$B$9,($J104*TiltakstyperKostnadskalkyle!H$9)/100,
IF($F104=TiltakstyperKostnadskalkyle!$B$10,($J104*TiltakstyperKostnadskalkyle!H$10)/100,
IF($F104=TiltakstyperKostnadskalkyle!$B$11,($J104*TiltakstyperKostnadskalkyle!H$11)/100,
IF($F104=TiltakstyperKostnadskalkyle!$B$12,($J104*TiltakstyperKostnadskalkyle!H$12)/100,
IF($F104=TiltakstyperKostnadskalkyle!$B$13,($J104*TiltakstyperKostnadskalkyle!H$13)/100,
IF($F104=TiltakstyperKostnadskalkyle!$B$14,($J104*TiltakstyperKostnadskalkyle!H$14)/100,
IF($F104=TiltakstyperKostnadskalkyle!$B$15,($J104*TiltakstyperKostnadskalkyle!H$15)/100,
"0")))))))))))</f>
        <v>9600</v>
      </c>
      <c r="P104" s="18">
        <f>IF($F104=TiltakstyperKostnadskalkyle!$B$5,($J104*TiltakstyperKostnadskalkyle!I$5)/100,
IF($F104=TiltakstyperKostnadskalkyle!$B$6,($J104*TiltakstyperKostnadskalkyle!I$6)/100,
IF($F104=TiltakstyperKostnadskalkyle!$B$7,($J104*TiltakstyperKostnadskalkyle!I$7)/100,
IF($F104=TiltakstyperKostnadskalkyle!$B$8,($J104*TiltakstyperKostnadskalkyle!I$8)/100,
IF($F104=TiltakstyperKostnadskalkyle!$B$9,($J104*TiltakstyperKostnadskalkyle!I$9)/100,
IF($F104=TiltakstyperKostnadskalkyle!$B$10,($J104*TiltakstyperKostnadskalkyle!I$10)/100,
IF($F104=TiltakstyperKostnadskalkyle!$B$11,($J104*TiltakstyperKostnadskalkyle!I$11)/100,
IF($F104=TiltakstyperKostnadskalkyle!$B$12,($J104*TiltakstyperKostnadskalkyle!I$12)/100,
IF($F104=TiltakstyperKostnadskalkyle!$B$13,($J104*TiltakstyperKostnadskalkyle!I$13)/100,
IF($F104=TiltakstyperKostnadskalkyle!$B$14,($J104*TiltakstyperKostnadskalkyle!I$14)/100,
IF($F104=TiltakstyperKostnadskalkyle!$B$15,($J104*TiltakstyperKostnadskalkyle!I$15)/100,
"0")))))))))))</f>
        <v>6000</v>
      </c>
      <c r="Q104" s="18">
        <f t="shared" si="6"/>
        <v>1200</v>
      </c>
      <c r="R104" s="18">
        <f>IF($F104=TiltakstyperKostnadskalkyle!$B$5,($J104*TiltakstyperKostnadskalkyle!K$5)/100,
IF($F104=TiltakstyperKostnadskalkyle!$B$6,($J104*TiltakstyperKostnadskalkyle!K$6)/100,
IF($F104=TiltakstyperKostnadskalkyle!$B$8,($J104*TiltakstyperKostnadskalkyle!K$8)/100,
IF($F104=TiltakstyperKostnadskalkyle!$B$9,($J104*TiltakstyperKostnadskalkyle!K$9)/100,
IF($F104=TiltakstyperKostnadskalkyle!$B$10,($J104*TiltakstyperKostnadskalkyle!K$10)/100,
IF($F104=TiltakstyperKostnadskalkyle!$B$11,($J104*TiltakstyperKostnadskalkyle!K$11)/100,
IF($F104=TiltakstyperKostnadskalkyle!$B$12,($J104*TiltakstyperKostnadskalkyle!K$12)/100,
IF($F104=TiltakstyperKostnadskalkyle!$B$13,($J104*TiltakstyperKostnadskalkyle!K$13)/100,
IF($F104=TiltakstyperKostnadskalkyle!$B$14,($J104*TiltakstyperKostnadskalkyle!K$14)/100,
"0")))))))))</f>
        <v>9600</v>
      </c>
      <c r="S104" s="18">
        <f t="shared" si="5"/>
        <v>2400</v>
      </c>
      <c r="T104" s="18">
        <f>IF($F104=TiltakstyperKostnadskalkyle!$B$5,($J104*TiltakstyperKostnadskalkyle!M$5)/100,
IF($F104=TiltakstyperKostnadskalkyle!$B$6,($J104*TiltakstyperKostnadskalkyle!M$6)/100,
IF($F104=TiltakstyperKostnadskalkyle!$B$7,($J104*TiltakstyperKostnadskalkyle!M$7)/100,
IF($F104=TiltakstyperKostnadskalkyle!$B$8,($J104*TiltakstyperKostnadskalkyle!M$8)/100,
IF($F104=TiltakstyperKostnadskalkyle!$B$9,($J104*TiltakstyperKostnadskalkyle!M$9)/100,
IF($F104=TiltakstyperKostnadskalkyle!$B$10,($J104*TiltakstyperKostnadskalkyle!M$10)/100,
IF($F104=TiltakstyperKostnadskalkyle!$B$11,($J104*TiltakstyperKostnadskalkyle!M$11)/100,
IF($F104=TiltakstyperKostnadskalkyle!$B$12,($J104*TiltakstyperKostnadskalkyle!M$12)/100,
IF($F104=TiltakstyperKostnadskalkyle!$B$13,($J104*TiltakstyperKostnadskalkyle!M$13)/100,
IF($F104=TiltakstyperKostnadskalkyle!$B$14,($J104*TiltakstyperKostnadskalkyle!M$14)/100,
IF($F104=TiltakstyperKostnadskalkyle!$B$15,($J104*TiltakstyperKostnadskalkyle!M$15)/100,
"0")))))))))))</f>
        <v>0</v>
      </c>
      <c r="U104" s="32"/>
      <c r="V104" s="32"/>
      <c r="W104" s="18">
        <f>IF($F104=TiltakstyperKostnadskalkyle!$B$5,($J104*TiltakstyperKostnadskalkyle!P$5)/100,
IF($F104=TiltakstyperKostnadskalkyle!$B$6,($J104*TiltakstyperKostnadskalkyle!P$6)/100,
IF($F104=TiltakstyperKostnadskalkyle!$B$7,($J104*TiltakstyperKostnadskalkyle!P$7)/100,
IF($F104=TiltakstyperKostnadskalkyle!$B$8,($J104*TiltakstyperKostnadskalkyle!P$8)/100,
IF($F104=TiltakstyperKostnadskalkyle!$B$9,($J104*TiltakstyperKostnadskalkyle!P$9)/100,
IF($F104=TiltakstyperKostnadskalkyle!$B$10,($J104*TiltakstyperKostnadskalkyle!P$10)/100,
IF($F104=TiltakstyperKostnadskalkyle!$B$11,($J104*TiltakstyperKostnadskalkyle!P$11)/100,
IF($F104=TiltakstyperKostnadskalkyle!$B$12,($J104*TiltakstyperKostnadskalkyle!P$12)/100,
IF($F104=TiltakstyperKostnadskalkyle!$B$13,($J104*TiltakstyperKostnadskalkyle!P$13)/100,
IF($F104=TiltakstyperKostnadskalkyle!$B$14,($J104*TiltakstyperKostnadskalkyle!P$14)/100,
IF($F104=TiltakstyperKostnadskalkyle!$B$15,($J104*TiltakstyperKostnadskalkyle!P$15)/100,
"0")))))))))))</f>
        <v>0</v>
      </c>
      <c r="Y104" s="151"/>
    </row>
    <row r="105" spans="2:25" ht="14.45" customHeight="1" x14ac:dyDescent="0.25">
      <c r="B105" s="20" t="s">
        <v>25</v>
      </c>
      <c r="C105" s="22" t="s">
        <v>82</v>
      </c>
      <c r="D105" s="22" t="s">
        <v>90</v>
      </c>
      <c r="E105" s="22" t="s">
        <v>87</v>
      </c>
      <c r="F105" s="39" t="s">
        <v>43</v>
      </c>
      <c r="G105" s="22">
        <v>2025</v>
      </c>
      <c r="H105" s="108">
        <v>10</v>
      </c>
      <c r="I105" s="27" t="s">
        <v>30</v>
      </c>
      <c r="J105" s="18">
        <f>IF(F105=TiltakstyperKostnadskalkyle!$B$5,TiltakstyperKostnadskalkyle!$R$5*Handlingsplan!H105,
IF(F105=TiltakstyperKostnadskalkyle!$B$6,TiltakstyperKostnadskalkyle!$R$6*Handlingsplan!H105,
IF(F105=TiltakstyperKostnadskalkyle!$B$7,TiltakstyperKostnadskalkyle!$R$7*Handlingsplan!H105,
IF(F105=TiltakstyperKostnadskalkyle!$B$8,TiltakstyperKostnadskalkyle!$R$8*Handlingsplan!H105,
IF(F105=TiltakstyperKostnadskalkyle!$B$9,TiltakstyperKostnadskalkyle!$R$9*Handlingsplan!H105,
IF(F105=TiltakstyperKostnadskalkyle!$B$10,TiltakstyperKostnadskalkyle!$R$10*Handlingsplan!H105,
IF(F105=TiltakstyperKostnadskalkyle!$B$11,TiltakstyperKostnadskalkyle!$R$11*Handlingsplan!H105,
IF(F105=TiltakstyperKostnadskalkyle!$B$12,TiltakstyperKostnadskalkyle!$R$12*Handlingsplan!H105,
IF(F105=TiltakstyperKostnadskalkyle!$B$13,TiltakstyperKostnadskalkyle!$R$13*Handlingsplan!H105,
IF(F105=TiltakstyperKostnadskalkyle!$B$14,TiltakstyperKostnadskalkyle!$R$14*Handlingsplan!H105,
IF(F105=TiltakstyperKostnadskalkyle!$B$15,TiltakstyperKostnadskalkyle!$R$15*Handlingsplan!H105,
0)))))))))))</f>
        <v>120000</v>
      </c>
      <c r="K105" s="18">
        <f>IF($F105=TiltakstyperKostnadskalkyle!$B$5,($J105*TiltakstyperKostnadskalkyle!D$5)/100,
IF($F105=TiltakstyperKostnadskalkyle!$B$6,($J105*TiltakstyperKostnadskalkyle!D$6)/100,
IF($F105=TiltakstyperKostnadskalkyle!$B$7,($J105*TiltakstyperKostnadskalkyle!D$7)/100,
IF($F105=TiltakstyperKostnadskalkyle!$B$8,($J105*TiltakstyperKostnadskalkyle!D$8)/100,
IF($F105=TiltakstyperKostnadskalkyle!$B$9,($J105*TiltakstyperKostnadskalkyle!D$9)/100,
IF($F105=TiltakstyperKostnadskalkyle!$B$10,($J105*TiltakstyperKostnadskalkyle!D$10)/100,
IF($F105=TiltakstyperKostnadskalkyle!$B$11,($J105*TiltakstyperKostnadskalkyle!D$11)/100,
IF($F105=TiltakstyperKostnadskalkyle!$B$12,($J105*TiltakstyperKostnadskalkyle!D$12)/100,
IF($F105=TiltakstyperKostnadskalkyle!$B$13,($J105*TiltakstyperKostnadskalkyle!D$13)/100,
IF($F105=TiltakstyperKostnadskalkyle!$B$14,($J105*TiltakstyperKostnadskalkyle!D$14)/100,
IF($F105=TiltakstyperKostnadskalkyle!$B$15,($J105*TiltakstyperKostnadskalkyle!D$15)/100,
"0")))))))))))</f>
        <v>9600</v>
      </c>
      <c r="L105" s="18">
        <f>IF($F105=TiltakstyperKostnadskalkyle!$B$5,($J105*TiltakstyperKostnadskalkyle!E$5)/100,
IF($F105=TiltakstyperKostnadskalkyle!$B$6,($J105*TiltakstyperKostnadskalkyle!E$6)/100,
IF($F105=TiltakstyperKostnadskalkyle!$B$7,($J105*TiltakstyperKostnadskalkyle!E$7)/100,
IF($F105=TiltakstyperKostnadskalkyle!$B$8,($J105*TiltakstyperKostnadskalkyle!E$8)/100,
IF($F105=TiltakstyperKostnadskalkyle!$B$9,($J105*TiltakstyperKostnadskalkyle!E$9)/100,
IF($F105=TiltakstyperKostnadskalkyle!$B$10,($J105*TiltakstyperKostnadskalkyle!E$10)/100,
IF($F105=TiltakstyperKostnadskalkyle!$B$11,($J105*TiltakstyperKostnadskalkyle!E$11)/100,
IF($F105=TiltakstyperKostnadskalkyle!$B$12,($J105*TiltakstyperKostnadskalkyle!E$12)/100,
IF($F105=TiltakstyperKostnadskalkyle!$B$13,($J105*TiltakstyperKostnadskalkyle!E$13)/100,
IF($F105=TiltakstyperKostnadskalkyle!$B$14,($J105*TiltakstyperKostnadskalkyle!E$14)/100,
IF($F105=TiltakstyperKostnadskalkyle!$B$15,($J105*TiltakstyperKostnadskalkyle!E$15)/100,
"0")))))))))))</f>
        <v>9600</v>
      </c>
      <c r="M105" s="18">
        <f>IF($F105=TiltakstyperKostnadskalkyle!$B$5,($J105*TiltakstyperKostnadskalkyle!F$5)/100,
IF($F105=TiltakstyperKostnadskalkyle!$B$6,($J105*TiltakstyperKostnadskalkyle!F$6)/100,
IF($F105=TiltakstyperKostnadskalkyle!$B$7,($J105*TiltakstyperKostnadskalkyle!F$7)/100,
IF($F105=TiltakstyperKostnadskalkyle!$B$8,($J105*TiltakstyperKostnadskalkyle!F$8)/100,
IF($F105=TiltakstyperKostnadskalkyle!$B$9,($J105*TiltakstyperKostnadskalkyle!F$9)/100,
IF($F105=TiltakstyperKostnadskalkyle!$B$10,($J105*TiltakstyperKostnadskalkyle!F$10)/100,
IF($F105=TiltakstyperKostnadskalkyle!$B$11,($J105*TiltakstyperKostnadskalkyle!F$11)/100,
IF($F105=TiltakstyperKostnadskalkyle!$B$12,($J105*TiltakstyperKostnadskalkyle!F$12)/100,
IF($F105=TiltakstyperKostnadskalkyle!$B$13,($J105*TiltakstyperKostnadskalkyle!F$13)/100,
IF($F105=TiltakstyperKostnadskalkyle!$B$14,($J105*TiltakstyperKostnadskalkyle!F$14)/100,
IF($F105=TiltakstyperKostnadskalkyle!$B$15,($J105*TiltakstyperKostnadskalkyle!F$15)/100,
"0")))))))))))</f>
        <v>50400</v>
      </c>
      <c r="N105" s="18">
        <f>IF($F105=TiltakstyperKostnadskalkyle!$B$5,($J105*TiltakstyperKostnadskalkyle!G$5)/100,
IF($F105=TiltakstyperKostnadskalkyle!$B$6,($J105*TiltakstyperKostnadskalkyle!G$6)/100,
IF($F105=TiltakstyperKostnadskalkyle!$B$7,($J105*TiltakstyperKostnadskalkyle!G$7)/100,
IF($F105=TiltakstyperKostnadskalkyle!$B$8,($J105*TiltakstyperKostnadskalkyle!G$8)/100,
IF($F105=TiltakstyperKostnadskalkyle!$B$9,($J105*TiltakstyperKostnadskalkyle!G$9)/100,
IF($F105=TiltakstyperKostnadskalkyle!$B$10,($J105*TiltakstyperKostnadskalkyle!G$10)/100,
IF($F105=TiltakstyperKostnadskalkyle!$B$11,($J105*TiltakstyperKostnadskalkyle!G$11)/100,
IF($F105=TiltakstyperKostnadskalkyle!$B$12,($J105*TiltakstyperKostnadskalkyle!G$12)/100,
IF($F105=TiltakstyperKostnadskalkyle!$B$13,($J105*TiltakstyperKostnadskalkyle!G$13)/100,
IF($F105=TiltakstyperKostnadskalkyle!$B$14,($J105*TiltakstyperKostnadskalkyle!G$14)/100,
IF($F105=TiltakstyperKostnadskalkyle!$B$15,($J105*TiltakstyperKostnadskalkyle!G$15)/100,
"0")))))))))))</f>
        <v>25200</v>
      </c>
      <c r="O105" s="18">
        <f>IF($F105=TiltakstyperKostnadskalkyle!$B$5,($J105*TiltakstyperKostnadskalkyle!H$5)/100,
IF($F105=TiltakstyperKostnadskalkyle!$B$6,($J105*TiltakstyperKostnadskalkyle!H$6)/100,
IF($F105=TiltakstyperKostnadskalkyle!$B$7,($J105*TiltakstyperKostnadskalkyle!H$7)/100,
IF($F105=TiltakstyperKostnadskalkyle!$B$8,($J105*TiltakstyperKostnadskalkyle!H$8)/100,
IF($F105=TiltakstyperKostnadskalkyle!$B$9,($J105*TiltakstyperKostnadskalkyle!H$9)/100,
IF($F105=TiltakstyperKostnadskalkyle!$B$10,($J105*TiltakstyperKostnadskalkyle!H$10)/100,
IF($F105=TiltakstyperKostnadskalkyle!$B$11,($J105*TiltakstyperKostnadskalkyle!H$11)/100,
IF($F105=TiltakstyperKostnadskalkyle!$B$12,($J105*TiltakstyperKostnadskalkyle!H$12)/100,
IF($F105=TiltakstyperKostnadskalkyle!$B$13,($J105*TiltakstyperKostnadskalkyle!H$13)/100,
IF($F105=TiltakstyperKostnadskalkyle!$B$14,($J105*TiltakstyperKostnadskalkyle!H$14)/100,
IF($F105=TiltakstyperKostnadskalkyle!$B$15,($J105*TiltakstyperKostnadskalkyle!H$15)/100,
"0")))))))))))</f>
        <v>9600</v>
      </c>
      <c r="P105" s="18">
        <f>IF($F105=TiltakstyperKostnadskalkyle!$B$5,($J105*TiltakstyperKostnadskalkyle!I$5)/100,
IF($F105=TiltakstyperKostnadskalkyle!$B$6,($J105*TiltakstyperKostnadskalkyle!I$6)/100,
IF($F105=TiltakstyperKostnadskalkyle!$B$7,($J105*TiltakstyperKostnadskalkyle!I$7)/100,
IF($F105=TiltakstyperKostnadskalkyle!$B$8,($J105*TiltakstyperKostnadskalkyle!I$8)/100,
IF($F105=TiltakstyperKostnadskalkyle!$B$9,($J105*TiltakstyperKostnadskalkyle!I$9)/100,
IF($F105=TiltakstyperKostnadskalkyle!$B$10,($J105*TiltakstyperKostnadskalkyle!I$10)/100,
IF($F105=TiltakstyperKostnadskalkyle!$B$11,($J105*TiltakstyperKostnadskalkyle!I$11)/100,
IF($F105=TiltakstyperKostnadskalkyle!$B$12,($J105*TiltakstyperKostnadskalkyle!I$12)/100,
IF($F105=TiltakstyperKostnadskalkyle!$B$13,($J105*TiltakstyperKostnadskalkyle!I$13)/100,
IF($F105=TiltakstyperKostnadskalkyle!$B$14,($J105*TiltakstyperKostnadskalkyle!I$14)/100,
IF($F105=TiltakstyperKostnadskalkyle!$B$15,($J105*TiltakstyperKostnadskalkyle!I$15)/100,
"0")))))))))))</f>
        <v>6000</v>
      </c>
      <c r="Q105" s="18">
        <f t="shared" si="6"/>
        <v>1200</v>
      </c>
      <c r="R105" s="18">
        <f>IF($F105=TiltakstyperKostnadskalkyle!$B$5,($J105*TiltakstyperKostnadskalkyle!K$5)/100,
IF($F105=TiltakstyperKostnadskalkyle!$B$6,($J105*TiltakstyperKostnadskalkyle!K$6)/100,
IF($F105=TiltakstyperKostnadskalkyle!$B$8,($J105*TiltakstyperKostnadskalkyle!K$8)/100,
IF($F105=TiltakstyperKostnadskalkyle!$B$9,($J105*TiltakstyperKostnadskalkyle!K$9)/100,
IF($F105=TiltakstyperKostnadskalkyle!$B$10,($J105*TiltakstyperKostnadskalkyle!K$10)/100,
IF($F105=TiltakstyperKostnadskalkyle!$B$11,($J105*TiltakstyperKostnadskalkyle!K$11)/100,
IF($F105=TiltakstyperKostnadskalkyle!$B$12,($J105*TiltakstyperKostnadskalkyle!K$12)/100,
IF($F105=TiltakstyperKostnadskalkyle!$B$13,($J105*TiltakstyperKostnadskalkyle!K$13)/100,
IF($F105=TiltakstyperKostnadskalkyle!$B$14,($J105*TiltakstyperKostnadskalkyle!K$14)/100,
"0")))))))))</f>
        <v>9600</v>
      </c>
      <c r="S105" s="18">
        <f t="shared" si="5"/>
        <v>2400</v>
      </c>
      <c r="T105" s="18">
        <f>IF($F105=TiltakstyperKostnadskalkyle!$B$5,($J105*TiltakstyperKostnadskalkyle!M$5)/100,
IF($F105=TiltakstyperKostnadskalkyle!$B$6,($J105*TiltakstyperKostnadskalkyle!M$6)/100,
IF($F105=TiltakstyperKostnadskalkyle!$B$7,($J105*TiltakstyperKostnadskalkyle!M$7)/100,
IF($F105=TiltakstyperKostnadskalkyle!$B$8,($J105*TiltakstyperKostnadskalkyle!M$8)/100,
IF($F105=TiltakstyperKostnadskalkyle!$B$9,($J105*TiltakstyperKostnadskalkyle!M$9)/100,
IF($F105=TiltakstyperKostnadskalkyle!$B$10,($J105*TiltakstyperKostnadskalkyle!M$10)/100,
IF($F105=TiltakstyperKostnadskalkyle!$B$11,($J105*TiltakstyperKostnadskalkyle!M$11)/100,
IF($F105=TiltakstyperKostnadskalkyle!$B$12,($J105*TiltakstyperKostnadskalkyle!M$12)/100,
IF($F105=TiltakstyperKostnadskalkyle!$B$13,($J105*TiltakstyperKostnadskalkyle!M$13)/100,
IF($F105=TiltakstyperKostnadskalkyle!$B$14,($J105*TiltakstyperKostnadskalkyle!M$14)/100,
IF($F105=TiltakstyperKostnadskalkyle!$B$15,($J105*TiltakstyperKostnadskalkyle!M$15)/100,
"0")))))))))))</f>
        <v>0</v>
      </c>
      <c r="U105" s="32"/>
      <c r="V105" s="32"/>
      <c r="W105" s="18">
        <f>IF($F105=TiltakstyperKostnadskalkyle!$B$5,($J105*TiltakstyperKostnadskalkyle!P$5)/100,
IF($F105=TiltakstyperKostnadskalkyle!$B$6,($J105*TiltakstyperKostnadskalkyle!P$6)/100,
IF($F105=TiltakstyperKostnadskalkyle!$B$7,($J105*TiltakstyperKostnadskalkyle!P$7)/100,
IF($F105=TiltakstyperKostnadskalkyle!$B$8,($J105*TiltakstyperKostnadskalkyle!P$8)/100,
IF($F105=TiltakstyperKostnadskalkyle!$B$9,($J105*TiltakstyperKostnadskalkyle!P$9)/100,
IF($F105=TiltakstyperKostnadskalkyle!$B$10,($J105*TiltakstyperKostnadskalkyle!P$10)/100,
IF($F105=TiltakstyperKostnadskalkyle!$B$11,($J105*TiltakstyperKostnadskalkyle!P$11)/100,
IF($F105=TiltakstyperKostnadskalkyle!$B$12,($J105*TiltakstyperKostnadskalkyle!P$12)/100,
IF($F105=TiltakstyperKostnadskalkyle!$B$13,($J105*TiltakstyperKostnadskalkyle!P$13)/100,
IF($F105=TiltakstyperKostnadskalkyle!$B$14,($J105*TiltakstyperKostnadskalkyle!P$14)/100,
IF($F105=TiltakstyperKostnadskalkyle!$B$15,($J105*TiltakstyperKostnadskalkyle!P$15)/100,
"0")))))))))))</f>
        <v>0</v>
      </c>
      <c r="Y105" s="151"/>
    </row>
    <row r="106" spans="2:25" x14ac:dyDescent="0.25">
      <c r="B106" s="20" t="s">
        <v>25</v>
      </c>
      <c r="C106" s="22" t="s">
        <v>82</v>
      </c>
      <c r="D106" s="22" t="s">
        <v>90</v>
      </c>
      <c r="E106" s="22" t="s">
        <v>88</v>
      </c>
      <c r="F106" s="39" t="s">
        <v>43</v>
      </c>
      <c r="G106" s="22">
        <v>2025</v>
      </c>
      <c r="H106" s="108">
        <v>15</v>
      </c>
      <c r="I106" s="27" t="s">
        <v>30</v>
      </c>
      <c r="J106" s="18">
        <f>IF(F106=TiltakstyperKostnadskalkyle!$B$5,TiltakstyperKostnadskalkyle!$R$5*Handlingsplan!H106,
IF(F106=TiltakstyperKostnadskalkyle!$B$6,TiltakstyperKostnadskalkyle!$R$6*Handlingsplan!H106,
IF(F106=TiltakstyperKostnadskalkyle!$B$7,TiltakstyperKostnadskalkyle!$R$7*Handlingsplan!H106,
IF(F106=TiltakstyperKostnadskalkyle!$B$8,TiltakstyperKostnadskalkyle!$R$8*Handlingsplan!H106,
IF(F106=TiltakstyperKostnadskalkyle!$B$9,TiltakstyperKostnadskalkyle!$R$9*Handlingsplan!H106,
IF(F106=TiltakstyperKostnadskalkyle!$B$10,TiltakstyperKostnadskalkyle!$R$10*Handlingsplan!H106,
IF(F106=TiltakstyperKostnadskalkyle!$B$11,TiltakstyperKostnadskalkyle!$R$11*Handlingsplan!H106,
IF(F106=TiltakstyperKostnadskalkyle!$B$12,TiltakstyperKostnadskalkyle!$R$12*Handlingsplan!H106,
IF(F106=TiltakstyperKostnadskalkyle!$B$13,TiltakstyperKostnadskalkyle!$R$13*Handlingsplan!H106,
IF(F106=TiltakstyperKostnadskalkyle!$B$14,TiltakstyperKostnadskalkyle!$R$14*Handlingsplan!H106,
IF(F106=TiltakstyperKostnadskalkyle!$B$15,TiltakstyperKostnadskalkyle!$R$15*Handlingsplan!H106,
0)))))))))))</f>
        <v>180000</v>
      </c>
      <c r="K106" s="18">
        <f>IF($F106=TiltakstyperKostnadskalkyle!$B$5,($J106*TiltakstyperKostnadskalkyle!D$5)/100,
IF($F106=TiltakstyperKostnadskalkyle!$B$6,($J106*TiltakstyperKostnadskalkyle!D$6)/100,
IF($F106=TiltakstyperKostnadskalkyle!$B$7,($J106*TiltakstyperKostnadskalkyle!D$7)/100,
IF($F106=TiltakstyperKostnadskalkyle!$B$8,($J106*TiltakstyperKostnadskalkyle!D$8)/100,
IF($F106=TiltakstyperKostnadskalkyle!$B$9,($J106*TiltakstyperKostnadskalkyle!D$9)/100,
IF($F106=TiltakstyperKostnadskalkyle!$B$10,($J106*TiltakstyperKostnadskalkyle!D$10)/100,
IF($F106=TiltakstyperKostnadskalkyle!$B$11,($J106*TiltakstyperKostnadskalkyle!D$11)/100,
IF($F106=TiltakstyperKostnadskalkyle!$B$12,($J106*TiltakstyperKostnadskalkyle!D$12)/100,
IF($F106=TiltakstyperKostnadskalkyle!$B$13,($J106*TiltakstyperKostnadskalkyle!D$13)/100,
IF($F106=TiltakstyperKostnadskalkyle!$B$14,($J106*TiltakstyperKostnadskalkyle!D$14)/100,
IF($F106=TiltakstyperKostnadskalkyle!$B$15,($J106*TiltakstyperKostnadskalkyle!D$15)/100,
"0")))))))))))</f>
        <v>14400</v>
      </c>
      <c r="L106" s="18">
        <f>IF($F106=TiltakstyperKostnadskalkyle!$B$5,($J106*TiltakstyperKostnadskalkyle!E$5)/100,
IF($F106=TiltakstyperKostnadskalkyle!$B$6,($J106*TiltakstyperKostnadskalkyle!E$6)/100,
IF($F106=TiltakstyperKostnadskalkyle!$B$7,($J106*TiltakstyperKostnadskalkyle!E$7)/100,
IF($F106=TiltakstyperKostnadskalkyle!$B$8,($J106*TiltakstyperKostnadskalkyle!E$8)/100,
IF($F106=TiltakstyperKostnadskalkyle!$B$9,($J106*TiltakstyperKostnadskalkyle!E$9)/100,
IF($F106=TiltakstyperKostnadskalkyle!$B$10,($J106*TiltakstyperKostnadskalkyle!E$10)/100,
IF($F106=TiltakstyperKostnadskalkyle!$B$11,($J106*TiltakstyperKostnadskalkyle!E$11)/100,
IF($F106=TiltakstyperKostnadskalkyle!$B$12,($J106*TiltakstyperKostnadskalkyle!E$12)/100,
IF($F106=TiltakstyperKostnadskalkyle!$B$13,($J106*TiltakstyperKostnadskalkyle!E$13)/100,
IF($F106=TiltakstyperKostnadskalkyle!$B$14,($J106*TiltakstyperKostnadskalkyle!E$14)/100,
IF($F106=TiltakstyperKostnadskalkyle!$B$15,($J106*TiltakstyperKostnadskalkyle!E$15)/100,
"0")))))))))))</f>
        <v>14400</v>
      </c>
      <c r="M106" s="18">
        <f>IF($F106=TiltakstyperKostnadskalkyle!$B$5,($J106*TiltakstyperKostnadskalkyle!F$5)/100,
IF($F106=TiltakstyperKostnadskalkyle!$B$6,($J106*TiltakstyperKostnadskalkyle!F$6)/100,
IF($F106=TiltakstyperKostnadskalkyle!$B$7,($J106*TiltakstyperKostnadskalkyle!F$7)/100,
IF($F106=TiltakstyperKostnadskalkyle!$B$8,($J106*TiltakstyperKostnadskalkyle!F$8)/100,
IF($F106=TiltakstyperKostnadskalkyle!$B$9,($J106*TiltakstyperKostnadskalkyle!F$9)/100,
IF($F106=TiltakstyperKostnadskalkyle!$B$10,($J106*TiltakstyperKostnadskalkyle!F$10)/100,
IF($F106=TiltakstyperKostnadskalkyle!$B$11,($J106*TiltakstyperKostnadskalkyle!F$11)/100,
IF($F106=TiltakstyperKostnadskalkyle!$B$12,($J106*TiltakstyperKostnadskalkyle!F$12)/100,
IF($F106=TiltakstyperKostnadskalkyle!$B$13,($J106*TiltakstyperKostnadskalkyle!F$13)/100,
IF($F106=TiltakstyperKostnadskalkyle!$B$14,($J106*TiltakstyperKostnadskalkyle!F$14)/100,
IF($F106=TiltakstyperKostnadskalkyle!$B$15,($J106*TiltakstyperKostnadskalkyle!F$15)/100,
"0")))))))))))</f>
        <v>75600</v>
      </c>
      <c r="N106" s="18">
        <f>IF($F106=TiltakstyperKostnadskalkyle!$B$5,($J106*TiltakstyperKostnadskalkyle!G$5)/100,
IF($F106=TiltakstyperKostnadskalkyle!$B$6,($J106*TiltakstyperKostnadskalkyle!G$6)/100,
IF($F106=TiltakstyperKostnadskalkyle!$B$7,($J106*TiltakstyperKostnadskalkyle!G$7)/100,
IF($F106=TiltakstyperKostnadskalkyle!$B$8,($J106*TiltakstyperKostnadskalkyle!G$8)/100,
IF($F106=TiltakstyperKostnadskalkyle!$B$9,($J106*TiltakstyperKostnadskalkyle!G$9)/100,
IF($F106=TiltakstyperKostnadskalkyle!$B$10,($J106*TiltakstyperKostnadskalkyle!G$10)/100,
IF($F106=TiltakstyperKostnadskalkyle!$B$11,($J106*TiltakstyperKostnadskalkyle!G$11)/100,
IF($F106=TiltakstyperKostnadskalkyle!$B$12,($J106*TiltakstyperKostnadskalkyle!G$12)/100,
IF($F106=TiltakstyperKostnadskalkyle!$B$13,($J106*TiltakstyperKostnadskalkyle!G$13)/100,
IF($F106=TiltakstyperKostnadskalkyle!$B$14,($J106*TiltakstyperKostnadskalkyle!G$14)/100,
IF($F106=TiltakstyperKostnadskalkyle!$B$15,($J106*TiltakstyperKostnadskalkyle!G$15)/100,
"0")))))))))))</f>
        <v>37800</v>
      </c>
      <c r="O106" s="18">
        <f>IF($F106=TiltakstyperKostnadskalkyle!$B$5,($J106*TiltakstyperKostnadskalkyle!H$5)/100,
IF($F106=TiltakstyperKostnadskalkyle!$B$6,($J106*TiltakstyperKostnadskalkyle!H$6)/100,
IF($F106=TiltakstyperKostnadskalkyle!$B$7,($J106*TiltakstyperKostnadskalkyle!H$7)/100,
IF($F106=TiltakstyperKostnadskalkyle!$B$8,($J106*TiltakstyperKostnadskalkyle!H$8)/100,
IF($F106=TiltakstyperKostnadskalkyle!$B$9,($J106*TiltakstyperKostnadskalkyle!H$9)/100,
IF($F106=TiltakstyperKostnadskalkyle!$B$10,($J106*TiltakstyperKostnadskalkyle!H$10)/100,
IF($F106=TiltakstyperKostnadskalkyle!$B$11,($J106*TiltakstyperKostnadskalkyle!H$11)/100,
IF($F106=TiltakstyperKostnadskalkyle!$B$12,($J106*TiltakstyperKostnadskalkyle!H$12)/100,
IF($F106=TiltakstyperKostnadskalkyle!$B$13,($J106*TiltakstyperKostnadskalkyle!H$13)/100,
IF($F106=TiltakstyperKostnadskalkyle!$B$14,($J106*TiltakstyperKostnadskalkyle!H$14)/100,
IF($F106=TiltakstyperKostnadskalkyle!$B$15,($J106*TiltakstyperKostnadskalkyle!H$15)/100,
"0")))))))))))</f>
        <v>14400</v>
      </c>
      <c r="P106" s="18">
        <f>IF($F106=TiltakstyperKostnadskalkyle!$B$5,($J106*TiltakstyperKostnadskalkyle!I$5)/100,
IF($F106=TiltakstyperKostnadskalkyle!$B$6,($J106*TiltakstyperKostnadskalkyle!I$6)/100,
IF($F106=TiltakstyperKostnadskalkyle!$B$7,($J106*TiltakstyperKostnadskalkyle!I$7)/100,
IF($F106=TiltakstyperKostnadskalkyle!$B$8,($J106*TiltakstyperKostnadskalkyle!I$8)/100,
IF($F106=TiltakstyperKostnadskalkyle!$B$9,($J106*TiltakstyperKostnadskalkyle!I$9)/100,
IF($F106=TiltakstyperKostnadskalkyle!$B$10,($J106*TiltakstyperKostnadskalkyle!I$10)/100,
IF($F106=TiltakstyperKostnadskalkyle!$B$11,($J106*TiltakstyperKostnadskalkyle!I$11)/100,
IF($F106=TiltakstyperKostnadskalkyle!$B$12,($J106*TiltakstyperKostnadskalkyle!I$12)/100,
IF($F106=TiltakstyperKostnadskalkyle!$B$13,($J106*TiltakstyperKostnadskalkyle!I$13)/100,
IF($F106=TiltakstyperKostnadskalkyle!$B$14,($J106*TiltakstyperKostnadskalkyle!I$14)/100,
IF($F106=TiltakstyperKostnadskalkyle!$B$15,($J106*TiltakstyperKostnadskalkyle!I$15)/100,
"0")))))))))))</f>
        <v>9000</v>
      </c>
      <c r="Q106" s="18">
        <f t="shared" si="6"/>
        <v>1800</v>
      </c>
      <c r="R106" s="18">
        <f>IF($F106=TiltakstyperKostnadskalkyle!$B$5,($J106*TiltakstyperKostnadskalkyle!K$5)/100,
IF($F106=TiltakstyperKostnadskalkyle!$B$6,($J106*TiltakstyperKostnadskalkyle!K$6)/100,
IF($F106=TiltakstyperKostnadskalkyle!$B$8,($J106*TiltakstyperKostnadskalkyle!K$8)/100,
IF($F106=TiltakstyperKostnadskalkyle!$B$9,($J106*TiltakstyperKostnadskalkyle!K$9)/100,
IF($F106=TiltakstyperKostnadskalkyle!$B$10,($J106*TiltakstyperKostnadskalkyle!K$10)/100,
IF($F106=TiltakstyperKostnadskalkyle!$B$11,($J106*TiltakstyperKostnadskalkyle!K$11)/100,
IF($F106=TiltakstyperKostnadskalkyle!$B$12,($J106*TiltakstyperKostnadskalkyle!K$12)/100,
IF($F106=TiltakstyperKostnadskalkyle!$B$13,($J106*TiltakstyperKostnadskalkyle!K$13)/100,
IF($F106=TiltakstyperKostnadskalkyle!$B$14,($J106*TiltakstyperKostnadskalkyle!K$14)/100,
"0")))))))))</f>
        <v>14400</v>
      </c>
      <c r="S106" s="18">
        <f t="shared" si="5"/>
        <v>3600</v>
      </c>
      <c r="T106" s="18">
        <f>IF($F106=TiltakstyperKostnadskalkyle!$B$5,($J106*TiltakstyperKostnadskalkyle!M$5)/100,
IF($F106=TiltakstyperKostnadskalkyle!$B$6,($J106*TiltakstyperKostnadskalkyle!M$6)/100,
IF($F106=TiltakstyperKostnadskalkyle!$B$7,($J106*TiltakstyperKostnadskalkyle!M$7)/100,
IF($F106=TiltakstyperKostnadskalkyle!$B$8,($J106*TiltakstyperKostnadskalkyle!M$8)/100,
IF($F106=TiltakstyperKostnadskalkyle!$B$9,($J106*TiltakstyperKostnadskalkyle!M$9)/100,
IF($F106=TiltakstyperKostnadskalkyle!$B$10,($J106*TiltakstyperKostnadskalkyle!M$10)/100,
IF($F106=TiltakstyperKostnadskalkyle!$B$11,($J106*TiltakstyperKostnadskalkyle!M$11)/100,
IF($F106=TiltakstyperKostnadskalkyle!$B$12,($J106*TiltakstyperKostnadskalkyle!M$12)/100,
IF($F106=TiltakstyperKostnadskalkyle!$B$13,($J106*TiltakstyperKostnadskalkyle!M$13)/100,
IF($F106=TiltakstyperKostnadskalkyle!$B$14,($J106*TiltakstyperKostnadskalkyle!M$14)/100,
IF($F106=TiltakstyperKostnadskalkyle!$B$15,($J106*TiltakstyperKostnadskalkyle!M$15)/100,
"0")))))))))))</f>
        <v>0</v>
      </c>
      <c r="U106" s="32"/>
      <c r="V106" s="32"/>
      <c r="W106" s="18">
        <f>IF($F106=TiltakstyperKostnadskalkyle!$B$5,($J106*TiltakstyperKostnadskalkyle!P$5)/100,
IF($F106=TiltakstyperKostnadskalkyle!$B$6,($J106*TiltakstyperKostnadskalkyle!P$6)/100,
IF($F106=TiltakstyperKostnadskalkyle!$B$7,($J106*TiltakstyperKostnadskalkyle!P$7)/100,
IF($F106=TiltakstyperKostnadskalkyle!$B$8,($J106*TiltakstyperKostnadskalkyle!P$8)/100,
IF($F106=TiltakstyperKostnadskalkyle!$B$9,($J106*TiltakstyperKostnadskalkyle!P$9)/100,
IF($F106=TiltakstyperKostnadskalkyle!$B$10,($J106*TiltakstyperKostnadskalkyle!P$10)/100,
IF($F106=TiltakstyperKostnadskalkyle!$B$11,($J106*TiltakstyperKostnadskalkyle!P$11)/100,
IF($F106=TiltakstyperKostnadskalkyle!$B$12,($J106*TiltakstyperKostnadskalkyle!P$12)/100,
IF($F106=TiltakstyperKostnadskalkyle!$B$13,($J106*TiltakstyperKostnadskalkyle!P$13)/100,
IF($F106=TiltakstyperKostnadskalkyle!$B$14,($J106*TiltakstyperKostnadskalkyle!P$14)/100,
IF($F106=TiltakstyperKostnadskalkyle!$B$15,($J106*TiltakstyperKostnadskalkyle!P$15)/100,
"0")))))))))))</f>
        <v>0</v>
      </c>
      <c r="Y106" s="151"/>
    </row>
    <row r="107" spans="2:25" ht="14.45" customHeight="1" x14ac:dyDescent="0.25">
      <c r="B107" s="20" t="s">
        <v>25</v>
      </c>
      <c r="C107" s="22" t="s">
        <v>82</v>
      </c>
      <c r="D107" s="22" t="s">
        <v>90</v>
      </c>
      <c r="E107" s="22" t="s">
        <v>89</v>
      </c>
      <c r="F107" s="39" t="s">
        <v>43</v>
      </c>
      <c r="G107" s="22">
        <v>2025</v>
      </c>
      <c r="H107" s="108">
        <v>15</v>
      </c>
      <c r="I107" s="27" t="s">
        <v>30</v>
      </c>
      <c r="J107" s="18">
        <f>IF(F107=TiltakstyperKostnadskalkyle!$B$5,TiltakstyperKostnadskalkyle!$R$5*Handlingsplan!H107,
IF(F107=TiltakstyperKostnadskalkyle!$B$6,TiltakstyperKostnadskalkyle!$R$6*Handlingsplan!H107,
IF(F107=TiltakstyperKostnadskalkyle!$B$7,TiltakstyperKostnadskalkyle!$R$7*Handlingsplan!H107,
IF(F107=TiltakstyperKostnadskalkyle!$B$8,TiltakstyperKostnadskalkyle!$R$8*Handlingsplan!H107,
IF(F107=TiltakstyperKostnadskalkyle!$B$9,TiltakstyperKostnadskalkyle!$R$9*Handlingsplan!H107,
IF(F107=TiltakstyperKostnadskalkyle!$B$10,TiltakstyperKostnadskalkyle!$R$10*Handlingsplan!H107,
IF(F107=TiltakstyperKostnadskalkyle!$B$11,TiltakstyperKostnadskalkyle!$R$11*Handlingsplan!H107,
IF(F107=TiltakstyperKostnadskalkyle!$B$12,TiltakstyperKostnadskalkyle!$R$12*Handlingsplan!H107,
IF(F107=TiltakstyperKostnadskalkyle!$B$13,TiltakstyperKostnadskalkyle!$R$13*Handlingsplan!H107,
IF(F107=TiltakstyperKostnadskalkyle!$B$14,TiltakstyperKostnadskalkyle!$R$14*Handlingsplan!H107,
IF(F107=TiltakstyperKostnadskalkyle!$B$15,TiltakstyperKostnadskalkyle!$R$15*Handlingsplan!H107,
0)))))))))))</f>
        <v>180000</v>
      </c>
      <c r="K107" s="18">
        <f>IF($F107=TiltakstyperKostnadskalkyle!$B$5,($J107*TiltakstyperKostnadskalkyle!D$5)/100,
IF($F107=TiltakstyperKostnadskalkyle!$B$6,($J107*TiltakstyperKostnadskalkyle!D$6)/100,
IF($F107=TiltakstyperKostnadskalkyle!$B$7,($J107*TiltakstyperKostnadskalkyle!D$7)/100,
IF($F107=TiltakstyperKostnadskalkyle!$B$8,($J107*TiltakstyperKostnadskalkyle!D$8)/100,
IF($F107=TiltakstyperKostnadskalkyle!$B$9,($J107*TiltakstyperKostnadskalkyle!D$9)/100,
IF($F107=TiltakstyperKostnadskalkyle!$B$10,($J107*TiltakstyperKostnadskalkyle!D$10)/100,
IF($F107=TiltakstyperKostnadskalkyle!$B$11,($J107*TiltakstyperKostnadskalkyle!D$11)/100,
IF($F107=TiltakstyperKostnadskalkyle!$B$12,($J107*TiltakstyperKostnadskalkyle!D$12)/100,
IF($F107=TiltakstyperKostnadskalkyle!$B$13,($J107*TiltakstyperKostnadskalkyle!D$13)/100,
IF($F107=TiltakstyperKostnadskalkyle!$B$14,($J107*TiltakstyperKostnadskalkyle!D$14)/100,
IF($F107=TiltakstyperKostnadskalkyle!$B$15,($J107*TiltakstyperKostnadskalkyle!D$15)/100,
"0")))))))))))</f>
        <v>14400</v>
      </c>
      <c r="L107" s="18">
        <f>IF($F107=TiltakstyperKostnadskalkyle!$B$5,($J107*TiltakstyperKostnadskalkyle!E$5)/100,
IF($F107=TiltakstyperKostnadskalkyle!$B$6,($J107*TiltakstyperKostnadskalkyle!E$6)/100,
IF($F107=TiltakstyperKostnadskalkyle!$B$7,($J107*TiltakstyperKostnadskalkyle!E$7)/100,
IF($F107=TiltakstyperKostnadskalkyle!$B$8,($J107*TiltakstyperKostnadskalkyle!E$8)/100,
IF($F107=TiltakstyperKostnadskalkyle!$B$9,($J107*TiltakstyperKostnadskalkyle!E$9)/100,
IF($F107=TiltakstyperKostnadskalkyle!$B$10,($J107*TiltakstyperKostnadskalkyle!E$10)/100,
IF($F107=TiltakstyperKostnadskalkyle!$B$11,($J107*TiltakstyperKostnadskalkyle!E$11)/100,
IF($F107=TiltakstyperKostnadskalkyle!$B$12,($J107*TiltakstyperKostnadskalkyle!E$12)/100,
IF($F107=TiltakstyperKostnadskalkyle!$B$13,($J107*TiltakstyperKostnadskalkyle!E$13)/100,
IF($F107=TiltakstyperKostnadskalkyle!$B$14,($J107*TiltakstyperKostnadskalkyle!E$14)/100,
IF($F107=TiltakstyperKostnadskalkyle!$B$15,($J107*TiltakstyperKostnadskalkyle!E$15)/100,
"0")))))))))))</f>
        <v>14400</v>
      </c>
      <c r="M107" s="18">
        <f>IF($F107=TiltakstyperKostnadskalkyle!$B$5,($J107*TiltakstyperKostnadskalkyle!F$5)/100,
IF($F107=TiltakstyperKostnadskalkyle!$B$6,($J107*TiltakstyperKostnadskalkyle!F$6)/100,
IF($F107=TiltakstyperKostnadskalkyle!$B$7,($J107*TiltakstyperKostnadskalkyle!F$7)/100,
IF($F107=TiltakstyperKostnadskalkyle!$B$8,($J107*TiltakstyperKostnadskalkyle!F$8)/100,
IF($F107=TiltakstyperKostnadskalkyle!$B$9,($J107*TiltakstyperKostnadskalkyle!F$9)/100,
IF($F107=TiltakstyperKostnadskalkyle!$B$10,($J107*TiltakstyperKostnadskalkyle!F$10)/100,
IF($F107=TiltakstyperKostnadskalkyle!$B$11,($J107*TiltakstyperKostnadskalkyle!F$11)/100,
IF($F107=TiltakstyperKostnadskalkyle!$B$12,($J107*TiltakstyperKostnadskalkyle!F$12)/100,
IF($F107=TiltakstyperKostnadskalkyle!$B$13,($J107*TiltakstyperKostnadskalkyle!F$13)/100,
IF($F107=TiltakstyperKostnadskalkyle!$B$14,($J107*TiltakstyperKostnadskalkyle!F$14)/100,
IF($F107=TiltakstyperKostnadskalkyle!$B$15,($J107*TiltakstyperKostnadskalkyle!F$15)/100,
"0")))))))))))</f>
        <v>75600</v>
      </c>
      <c r="N107" s="18">
        <f>IF($F107=TiltakstyperKostnadskalkyle!$B$5,($J107*TiltakstyperKostnadskalkyle!G$5)/100,
IF($F107=TiltakstyperKostnadskalkyle!$B$6,($J107*TiltakstyperKostnadskalkyle!G$6)/100,
IF($F107=TiltakstyperKostnadskalkyle!$B$7,($J107*TiltakstyperKostnadskalkyle!G$7)/100,
IF($F107=TiltakstyperKostnadskalkyle!$B$8,($J107*TiltakstyperKostnadskalkyle!G$8)/100,
IF($F107=TiltakstyperKostnadskalkyle!$B$9,($J107*TiltakstyperKostnadskalkyle!G$9)/100,
IF($F107=TiltakstyperKostnadskalkyle!$B$10,($J107*TiltakstyperKostnadskalkyle!G$10)/100,
IF($F107=TiltakstyperKostnadskalkyle!$B$11,($J107*TiltakstyperKostnadskalkyle!G$11)/100,
IF($F107=TiltakstyperKostnadskalkyle!$B$12,($J107*TiltakstyperKostnadskalkyle!G$12)/100,
IF($F107=TiltakstyperKostnadskalkyle!$B$13,($J107*TiltakstyperKostnadskalkyle!G$13)/100,
IF($F107=TiltakstyperKostnadskalkyle!$B$14,($J107*TiltakstyperKostnadskalkyle!G$14)/100,
IF($F107=TiltakstyperKostnadskalkyle!$B$15,($J107*TiltakstyperKostnadskalkyle!G$15)/100,
"0")))))))))))</f>
        <v>37800</v>
      </c>
      <c r="O107" s="18">
        <f>IF($F107=TiltakstyperKostnadskalkyle!$B$5,($J107*TiltakstyperKostnadskalkyle!H$5)/100,
IF($F107=TiltakstyperKostnadskalkyle!$B$6,($J107*TiltakstyperKostnadskalkyle!H$6)/100,
IF($F107=TiltakstyperKostnadskalkyle!$B$7,($J107*TiltakstyperKostnadskalkyle!H$7)/100,
IF($F107=TiltakstyperKostnadskalkyle!$B$8,($J107*TiltakstyperKostnadskalkyle!H$8)/100,
IF($F107=TiltakstyperKostnadskalkyle!$B$9,($J107*TiltakstyperKostnadskalkyle!H$9)/100,
IF($F107=TiltakstyperKostnadskalkyle!$B$10,($J107*TiltakstyperKostnadskalkyle!H$10)/100,
IF($F107=TiltakstyperKostnadskalkyle!$B$11,($J107*TiltakstyperKostnadskalkyle!H$11)/100,
IF($F107=TiltakstyperKostnadskalkyle!$B$12,($J107*TiltakstyperKostnadskalkyle!H$12)/100,
IF($F107=TiltakstyperKostnadskalkyle!$B$13,($J107*TiltakstyperKostnadskalkyle!H$13)/100,
IF($F107=TiltakstyperKostnadskalkyle!$B$14,($J107*TiltakstyperKostnadskalkyle!H$14)/100,
IF($F107=TiltakstyperKostnadskalkyle!$B$15,($J107*TiltakstyperKostnadskalkyle!H$15)/100,
"0")))))))))))</f>
        <v>14400</v>
      </c>
      <c r="P107" s="18">
        <f>IF($F107=TiltakstyperKostnadskalkyle!$B$5,($J107*TiltakstyperKostnadskalkyle!I$5)/100,
IF($F107=TiltakstyperKostnadskalkyle!$B$6,($J107*TiltakstyperKostnadskalkyle!I$6)/100,
IF($F107=TiltakstyperKostnadskalkyle!$B$7,($J107*TiltakstyperKostnadskalkyle!I$7)/100,
IF($F107=TiltakstyperKostnadskalkyle!$B$8,($J107*TiltakstyperKostnadskalkyle!I$8)/100,
IF($F107=TiltakstyperKostnadskalkyle!$B$9,($J107*TiltakstyperKostnadskalkyle!I$9)/100,
IF($F107=TiltakstyperKostnadskalkyle!$B$10,($J107*TiltakstyperKostnadskalkyle!I$10)/100,
IF($F107=TiltakstyperKostnadskalkyle!$B$11,($J107*TiltakstyperKostnadskalkyle!I$11)/100,
IF($F107=TiltakstyperKostnadskalkyle!$B$12,($J107*TiltakstyperKostnadskalkyle!I$12)/100,
IF($F107=TiltakstyperKostnadskalkyle!$B$13,($J107*TiltakstyperKostnadskalkyle!I$13)/100,
IF($F107=TiltakstyperKostnadskalkyle!$B$14,($J107*TiltakstyperKostnadskalkyle!I$14)/100,
IF($F107=TiltakstyperKostnadskalkyle!$B$15,($J107*TiltakstyperKostnadskalkyle!I$15)/100,
"0")))))))))))</f>
        <v>9000</v>
      </c>
      <c r="Q107" s="18">
        <f t="shared" si="6"/>
        <v>1800</v>
      </c>
      <c r="R107" s="18">
        <f>IF($F107=TiltakstyperKostnadskalkyle!$B$5,($J107*TiltakstyperKostnadskalkyle!K$5)/100,
IF($F107=TiltakstyperKostnadskalkyle!$B$6,($J107*TiltakstyperKostnadskalkyle!K$6)/100,
IF($F107=TiltakstyperKostnadskalkyle!$B$8,($J107*TiltakstyperKostnadskalkyle!K$8)/100,
IF($F107=TiltakstyperKostnadskalkyle!$B$9,($J107*TiltakstyperKostnadskalkyle!K$9)/100,
IF($F107=TiltakstyperKostnadskalkyle!$B$10,($J107*TiltakstyperKostnadskalkyle!K$10)/100,
IF($F107=TiltakstyperKostnadskalkyle!$B$11,($J107*TiltakstyperKostnadskalkyle!K$11)/100,
IF($F107=TiltakstyperKostnadskalkyle!$B$12,($J107*TiltakstyperKostnadskalkyle!K$12)/100,
IF($F107=TiltakstyperKostnadskalkyle!$B$13,($J107*TiltakstyperKostnadskalkyle!K$13)/100,
IF($F107=TiltakstyperKostnadskalkyle!$B$14,($J107*TiltakstyperKostnadskalkyle!K$14)/100,
"0")))))))))</f>
        <v>14400</v>
      </c>
      <c r="S107" s="18">
        <f t="shared" si="5"/>
        <v>3600</v>
      </c>
      <c r="T107" s="18">
        <f>IF($F107=TiltakstyperKostnadskalkyle!$B$5,($J107*TiltakstyperKostnadskalkyle!M$5)/100,
IF($F107=TiltakstyperKostnadskalkyle!$B$6,($J107*TiltakstyperKostnadskalkyle!M$6)/100,
IF($F107=TiltakstyperKostnadskalkyle!$B$7,($J107*TiltakstyperKostnadskalkyle!M$7)/100,
IF($F107=TiltakstyperKostnadskalkyle!$B$8,($J107*TiltakstyperKostnadskalkyle!M$8)/100,
IF($F107=TiltakstyperKostnadskalkyle!$B$9,($J107*TiltakstyperKostnadskalkyle!M$9)/100,
IF($F107=TiltakstyperKostnadskalkyle!$B$10,($J107*TiltakstyperKostnadskalkyle!M$10)/100,
IF($F107=TiltakstyperKostnadskalkyle!$B$11,($J107*TiltakstyperKostnadskalkyle!M$11)/100,
IF($F107=TiltakstyperKostnadskalkyle!$B$12,($J107*TiltakstyperKostnadskalkyle!M$12)/100,
IF($F107=TiltakstyperKostnadskalkyle!$B$13,($J107*TiltakstyperKostnadskalkyle!M$13)/100,
IF($F107=TiltakstyperKostnadskalkyle!$B$14,($J107*TiltakstyperKostnadskalkyle!M$14)/100,
IF($F107=TiltakstyperKostnadskalkyle!$B$15,($J107*TiltakstyperKostnadskalkyle!M$15)/100,
"0")))))))))))</f>
        <v>0</v>
      </c>
      <c r="U107" s="32"/>
      <c r="V107" s="32"/>
      <c r="W107" s="18">
        <f>IF($F107=TiltakstyperKostnadskalkyle!$B$5,($J107*TiltakstyperKostnadskalkyle!P$5)/100,
IF($F107=TiltakstyperKostnadskalkyle!$B$6,($J107*TiltakstyperKostnadskalkyle!P$6)/100,
IF($F107=TiltakstyperKostnadskalkyle!$B$7,($J107*TiltakstyperKostnadskalkyle!P$7)/100,
IF($F107=TiltakstyperKostnadskalkyle!$B$8,($J107*TiltakstyperKostnadskalkyle!P$8)/100,
IF($F107=TiltakstyperKostnadskalkyle!$B$9,($J107*TiltakstyperKostnadskalkyle!P$9)/100,
IF($F107=TiltakstyperKostnadskalkyle!$B$10,($J107*TiltakstyperKostnadskalkyle!P$10)/100,
IF($F107=TiltakstyperKostnadskalkyle!$B$11,($J107*TiltakstyperKostnadskalkyle!P$11)/100,
IF($F107=TiltakstyperKostnadskalkyle!$B$12,($J107*TiltakstyperKostnadskalkyle!P$12)/100,
IF($F107=TiltakstyperKostnadskalkyle!$B$13,($J107*TiltakstyperKostnadskalkyle!P$13)/100,
IF($F107=TiltakstyperKostnadskalkyle!$B$14,($J107*TiltakstyperKostnadskalkyle!P$14)/100,
IF($F107=TiltakstyperKostnadskalkyle!$B$15,($J107*TiltakstyperKostnadskalkyle!P$15)/100,
"0")))))))))))</f>
        <v>0</v>
      </c>
      <c r="Y107" s="151"/>
    </row>
    <row r="108" spans="2:25" ht="14.45" customHeight="1" x14ac:dyDescent="0.25">
      <c r="B108" s="20" t="s">
        <v>25</v>
      </c>
      <c r="C108" s="22" t="s">
        <v>82</v>
      </c>
      <c r="D108" s="22" t="s">
        <v>91</v>
      </c>
      <c r="E108" s="22" t="s">
        <v>84</v>
      </c>
      <c r="F108" s="39" t="s">
        <v>37</v>
      </c>
      <c r="G108" s="22">
        <v>2025</v>
      </c>
      <c r="H108" s="108">
        <v>303</v>
      </c>
      <c r="I108" s="27" t="s">
        <v>30</v>
      </c>
      <c r="J108" s="18">
        <f>IF(F108=TiltakstyperKostnadskalkyle!$B$5,TiltakstyperKostnadskalkyle!$R$5*Handlingsplan!H108,
IF(F108=TiltakstyperKostnadskalkyle!$B$6,TiltakstyperKostnadskalkyle!$R$6*Handlingsplan!H108,
IF(F108=TiltakstyperKostnadskalkyle!$B$7,TiltakstyperKostnadskalkyle!$R$7*Handlingsplan!H108,
IF(F108=TiltakstyperKostnadskalkyle!$B$8,TiltakstyperKostnadskalkyle!$R$8*Handlingsplan!H108,
IF(F108=TiltakstyperKostnadskalkyle!$B$9,TiltakstyperKostnadskalkyle!$R$9*Handlingsplan!H108,
IF(F108=TiltakstyperKostnadskalkyle!$B$10,TiltakstyperKostnadskalkyle!$R$10*Handlingsplan!H108,
IF(F108=TiltakstyperKostnadskalkyle!$B$11,TiltakstyperKostnadskalkyle!$R$11*Handlingsplan!H108,
IF(F108=TiltakstyperKostnadskalkyle!$B$12,TiltakstyperKostnadskalkyle!$R$12*Handlingsplan!H108,
IF(F108=TiltakstyperKostnadskalkyle!$B$13,TiltakstyperKostnadskalkyle!$R$13*Handlingsplan!H108,
IF(F108=TiltakstyperKostnadskalkyle!$B$14,TiltakstyperKostnadskalkyle!$R$14*Handlingsplan!H108,
IF(F108=TiltakstyperKostnadskalkyle!$B$15,TiltakstyperKostnadskalkyle!$R$15*Handlingsplan!H108,
0)))))))))))</f>
        <v>336330</v>
      </c>
      <c r="K108" s="18">
        <f>IF($F108=TiltakstyperKostnadskalkyle!$B$5,($J108*TiltakstyperKostnadskalkyle!D$5)/100,
IF($F108=TiltakstyperKostnadskalkyle!$B$6,($J108*TiltakstyperKostnadskalkyle!D$6)/100,
IF($F108=TiltakstyperKostnadskalkyle!$B$7,($J108*TiltakstyperKostnadskalkyle!D$7)/100,
IF($F108=TiltakstyperKostnadskalkyle!$B$8,($J108*TiltakstyperKostnadskalkyle!D$8)/100,
IF($F108=TiltakstyperKostnadskalkyle!$B$9,($J108*TiltakstyperKostnadskalkyle!D$9)/100,
IF($F108=TiltakstyperKostnadskalkyle!$B$10,($J108*TiltakstyperKostnadskalkyle!D$10)/100,
IF($F108=TiltakstyperKostnadskalkyle!$B$11,($J108*TiltakstyperKostnadskalkyle!D$11)/100,
IF($F108=TiltakstyperKostnadskalkyle!$B$12,($J108*TiltakstyperKostnadskalkyle!D$12)/100,
IF($F108=TiltakstyperKostnadskalkyle!$B$13,($J108*TiltakstyperKostnadskalkyle!D$13)/100,
IF($F108=TiltakstyperKostnadskalkyle!$B$14,($J108*TiltakstyperKostnadskalkyle!D$14)/100,
IF($F108=TiltakstyperKostnadskalkyle!$B$15,($J108*TiltakstyperKostnadskalkyle!D$15)/100,
"0")))))))))))</f>
        <v>5044.95</v>
      </c>
      <c r="L108" s="18">
        <f>IF($F108=TiltakstyperKostnadskalkyle!$B$5,($J108*TiltakstyperKostnadskalkyle!E$5)/100,
IF($F108=TiltakstyperKostnadskalkyle!$B$6,($J108*TiltakstyperKostnadskalkyle!E$6)/100,
IF($F108=TiltakstyperKostnadskalkyle!$B$7,($J108*TiltakstyperKostnadskalkyle!E$7)/100,
IF($F108=TiltakstyperKostnadskalkyle!$B$8,($J108*TiltakstyperKostnadskalkyle!E$8)/100,
IF($F108=TiltakstyperKostnadskalkyle!$B$9,($J108*TiltakstyperKostnadskalkyle!E$9)/100,
IF($F108=TiltakstyperKostnadskalkyle!$B$10,($J108*TiltakstyperKostnadskalkyle!E$10)/100,
IF($F108=TiltakstyperKostnadskalkyle!$B$11,($J108*TiltakstyperKostnadskalkyle!E$11)/100,
IF($F108=TiltakstyperKostnadskalkyle!$B$12,($J108*TiltakstyperKostnadskalkyle!E$12)/100,
IF($F108=TiltakstyperKostnadskalkyle!$B$13,($J108*TiltakstyperKostnadskalkyle!E$13)/100,
IF($F108=TiltakstyperKostnadskalkyle!$B$14,($J108*TiltakstyperKostnadskalkyle!E$14)/100,
IF($F108=TiltakstyperKostnadskalkyle!$B$15,($J108*TiltakstyperKostnadskalkyle!E$15)/100,
"0")))))))))))</f>
        <v>10089.9</v>
      </c>
      <c r="M108" s="18">
        <f>IF($F108=TiltakstyperKostnadskalkyle!$B$5,($J108*TiltakstyperKostnadskalkyle!F$5)/100,
IF($F108=TiltakstyperKostnadskalkyle!$B$6,($J108*TiltakstyperKostnadskalkyle!F$6)/100,
IF($F108=TiltakstyperKostnadskalkyle!$B$7,($J108*TiltakstyperKostnadskalkyle!F$7)/100,
IF($F108=TiltakstyperKostnadskalkyle!$B$8,($J108*TiltakstyperKostnadskalkyle!F$8)/100,
IF($F108=TiltakstyperKostnadskalkyle!$B$9,($J108*TiltakstyperKostnadskalkyle!F$9)/100,
IF($F108=TiltakstyperKostnadskalkyle!$B$10,($J108*TiltakstyperKostnadskalkyle!F$10)/100,
IF($F108=TiltakstyperKostnadskalkyle!$B$11,($J108*TiltakstyperKostnadskalkyle!F$11)/100,
IF($F108=TiltakstyperKostnadskalkyle!$B$12,($J108*TiltakstyperKostnadskalkyle!F$12)/100,
IF($F108=TiltakstyperKostnadskalkyle!$B$13,($J108*TiltakstyperKostnadskalkyle!F$13)/100,
IF($F108=TiltakstyperKostnadskalkyle!$B$14,($J108*TiltakstyperKostnadskalkyle!F$14)/100,
IF($F108=TiltakstyperKostnadskalkyle!$B$15,($J108*TiltakstyperKostnadskalkyle!F$15)/100,
"0")))))))))))</f>
        <v>67266</v>
      </c>
      <c r="N108" s="18">
        <f>IF($F108=TiltakstyperKostnadskalkyle!$B$5,($J108*TiltakstyperKostnadskalkyle!G$5)/100,
IF($F108=TiltakstyperKostnadskalkyle!$B$6,($J108*TiltakstyperKostnadskalkyle!G$6)/100,
IF($F108=TiltakstyperKostnadskalkyle!$B$7,($J108*TiltakstyperKostnadskalkyle!G$7)/100,
IF($F108=TiltakstyperKostnadskalkyle!$B$8,($J108*TiltakstyperKostnadskalkyle!G$8)/100,
IF($F108=TiltakstyperKostnadskalkyle!$B$9,($J108*TiltakstyperKostnadskalkyle!G$9)/100,
IF($F108=TiltakstyperKostnadskalkyle!$B$10,($J108*TiltakstyperKostnadskalkyle!G$10)/100,
IF($F108=TiltakstyperKostnadskalkyle!$B$11,($J108*TiltakstyperKostnadskalkyle!G$11)/100,
IF($F108=TiltakstyperKostnadskalkyle!$B$12,($J108*TiltakstyperKostnadskalkyle!G$12)/100,
IF($F108=TiltakstyperKostnadskalkyle!$B$13,($J108*TiltakstyperKostnadskalkyle!G$13)/100,
IF($F108=TiltakstyperKostnadskalkyle!$B$14,($J108*TiltakstyperKostnadskalkyle!G$14)/100,
IF($F108=TiltakstyperKostnadskalkyle!$B$15,($J108*TiltakstyperKostnadskalkyle!G$15)/100,
"0")))))))))))</f>
        <v>36996.300000000003</v>
      </c>
      <c r="O108" s="18">
        <f>IF($F108=TiltakstyperKostnadskalkyle!$B$5,($J108*TiltakstyperKostnadskalkyle!H$5)/100,
IF($F108=TiltakstyperKostnadskalkyle!$B$6,($J108*TiltakstyperKostnadskalkyle!H$6)/100,
IF($F108=TiltakstyperKostnadskalkyle!$B$7,($J108*TiltakstyperKostnadskalkyle!H$7)/100,
IF($F108=TiltakstyperKostnadskalkyle!$B$8,($J108*TiltakstyperKostnadskalkyle!H$8)/100,
IF($F108=TiltakstyperKostnadskalkyle!$B$9,($J108*TiltakstyperKostnadskalkyle!H$9)/100,
IF($F108=TiltakstyperKostnadskalkyle!$B$10,($J108*TiltakstyperKostnadskalkyle!H$10)/100,
IF($F108=TiltakstyperKostnadskalkyle!$B$11,($J108*TiltakstyperKostnadskalkyle!H$11)/100,
IF($F108=TiltakstyperKostnadskalkyle!$B$12,($J108*TiltakstyperKostnadskalkyle!H$12)/100,
IF($F108=TiltakstyperKostnadskalkyle!$B$13,($J108*TiltakstyperKostnadskalkyle!H$13)/100,
IF($F108=TiltakstyperKostnadskalkyle!$B$14,($J108*TiltakstyperKostnadskalkyle!H$14)/100,
IF($F108=TiltakstyperKostnadskalkyle!$B$15,($J108*TiltakstyperKostnadskalkyle!H$15)/100,
"0")))))))))))</f>
        <v>10089.9</v>
      </c>
      <c r="P108" s="18">
        <f>IF($F108=TiltakstyperKostnadskalkyle!$B$5,($J108*TiltakstyperKostnadskalkyle!I$5)/100,
IF($F108=TiltakstyperKostnadskalkyle!$B$6,($J108*TiltakstyperKostnadskalkyle!I$6)/100,
IF($F108=TiltakstyperKostnadskalkyle!$B$7,($J108*TiltakstyperKostnadskalkyle!I$7)/100,
IF($F108=TiltakstyperKostnadskalkyle!$B$8,($J108*TiltakstyperKostnadskalkyle!I$8)/100,
IF($F108=TiltakstyperKostnadskalkyle!$B$9,($J108*TiltakstyperKostnadskalkyle!I$9)/100,
IF($F108=TiltakstyperKostnadskalkyle!$B$10,($J108*TiltakstyperKostnadskalkyle!I$10)/100,
IF($F108=TiltakstyperKostnadskalkyle!$B$11,($J108*TiltakstyperKostnadskalkyle!I$11)/100,
IF($F108=TiltakstyperKostnadskalkyle!$B$12,($J108*TiltakstyperKostnadskalkyle!I$12)/100,
IF($F108=TiltakstyperKostnadskalkyle!$B$13,($J108*TiltakstyperKostnadskalkyle!I$13)/100,
IF($F108=TiltakstyperKostnadskalkyle!$B$14,($J108*TiltakstyperKostnadskalkyle!I$14)/100,
IF($F108=TiltakstyperKostnadskalkyle!$B$15,($J108*TiltakstyperKostnadskalkyle!I$15)/100,
"0")))))))))))</f>
        <v>201798</v>
      </c>
      <c r="Q108" s="18">
        <f t="shared" si="6"/>
        <v>3363.3</v>
      </c>
      <c r="R108" s="18">
        <f>IF($F108=TiltakstyperKostnadskalkyle!$B$5,($J108*TiltakstyperKostnadskalkyle!K$5)/100,
IF($F108=TiltakstyperKostnadskalkyle!$B$6,($J108*TiltakstyperKostnadskalkyle!K$6)/100,
IF($F108=TiltakstyperKostnadskalkyle!$B$8,($J108*TiltakstyperKostnadskalkyle!K$8)/100,
IF($F108=TiltakstyperKostnadskalkyle!$B$9,($J108*TiltakstyperKostnadskalkyle!K$9)/100,
IF($F108=TiltakstyperKostnadskalkyle!$B$10,($J108*TiltakstyperKostnadskalkyle!K$10)/100,
IF($F108=TiltakstyperKostnadskalkyle!$B$11,($J108*TiltakstyperKostnadskalkyle!K$11)/100,
IF($F108=TiltakstyperKostnadskalkyle!$B$12,($J108*TiltakstyperKostnadskalkyle!K$12)/100,
IF($F108=TiltakstyperKostnadskalkyle!$B$13,($J108*TiltakstyperKostnadskalkyle!K$13)/100,
IF($F108=TiltakstyperKostnadskalkyle!$B$14,($J108*TiltakstyperKostnadskalkyle!K$14)/100,
"0")))))))))</f>
        <v>5044.95</v>
      </c>
      <c r="S108" s="18">
        <f t="shared" si="5"/>
        <v>6726.6</v>
      </c>
      <c r="T108" s="18">
        <f>IF($F108=TiltakstyperKostnadskalkyle!$B$5,($J108*TiltakstyperKostnadskalkyle!M$5)/100,
IF($F108=TiltakstyperKostnadskalkyle!$B$6,($J108*TiltakstyperKostnadskalkyle!M$6)/100,
IF($F108=TiltakstyperKostnadskalkyle!$B$7,($J108*TiltakstyperKostnadskalkyle!M$7)/100,
IF($F108=TiltakstyperKostnadskalkyle!$B$8,($J108*TiltakstyperKostnadskalkyle!M$8)/100,
IF($F108=TiltakstyperKostnadskalkyle!$B$9,($J108*TiltakstyperKostnadskalkyle!M$9)/100,
IF($F108=TiltakstyperKostnadskalkyle!$B$10,($J108*TiltakstyperKostnadskalkyle!M$10)/100,
IF($F108=TiltakstyperKostnadskalkyle!$B$11,($J108*TiltakstyperKostnadskalkyle!M$11)/100,
IF($F108=TiltakstyperKostnadskalkyle!$B$12,($J108*TiltakstyperKostnadskalkyle!M$12)/100,
IF($F108=TiltakstyperKostnadskalkyle!$B$13,($J108*TiltakstyperKostnadskalkyle!M$13)/100,
IF($F108=TiltakstyperKostnadskalkyle!$B$14,($J108*TiltakstyperKostnadskalkyle!M$14)/100,
IF($F108=TiltakstyperKostnadskalkyle!$B$15,($J108*TiltakstyperKostnadskalkyle!M$15)/100,
"0")))))))))))</f>
        <v>0</v>
      </c>
      <c r="U108" s="32"/>
      <c r="V108" s="32"/>
      <c r="W108" s="18">
        <f>IF($F108=TiltakstyperKostnadskalkyle!$B$5,($J108*TiltakstyperKostnadskalkyle!P$5)/100,
IF($F108=TiltakstyperKostnadskalkyle!$B$6,($J108*TiltakstyperKostnadskalkyle!P$6)/100,
IF($F108=TiltakstyperKostnadskalkyle!$B$7,($J108*TiltakstyperKostnadskalkyle!P$7)/100,
IF($F108=TiltakstyperKostnadskalkyle!$B$8,($J108*TiltakstyperKostnadskalkyle!P$8)/100,
IF($F108=TiltakstyperKostnadskalkyle!$B$9,($J108*TiltakstyperKostnadskalkyle!P$9)/100,
IF($F108=TiltakstyperKostnadskalkyle!$B$10,($J108*TiltakstyperKostnadskalkyle!P$10)/100,
IF($F108=TiltakstyperKostnadskalkyle!$B$11,($J108*TiltakstyperKostnadskalkyle!P$11)/100,
IF($F108=TiltakstyperKostnadskalkyle!$B$12,($J108*TiltakstyperKostnadskalkyle!P$12)/100,
IF($F108=TiltakstyperKostnadskalkyle!$B$13,($J108*TiltakstyperKostnadskalkyle!P$13)/100,
IF($F108=TiltakstyperKostnadskalkyle!$B$14,($J108*TiltakstyperKostnadskalkyle!P$14)/100,
IF($F108=TiltakstyperKostnadskalkyle!$B$15,($J108*TiltakstyperKostnadskalkyle!P$15)/100,
"0")))))))))))</f>
        <v>0</v>
      </c>
      <c r="Y108" s="151"/>
    </row>
    <row r="109" spans="2:25" ht="14.45" customHeight="1" x14ac:dyDescent="0.25">
      <c r="B109" s="20" t="s">
        <v>25</v>
      </c>
      <c r="C109" s="22" t="s">
        <v>82</v>
      </c>
      <c r="D109" s="22" t="s">
        <v>91</v>
      </c>
      <c r="E109" s="22" t="s">
        <v>85</v>
      </c>
      <c r="F109" s="39" t="s">
        <v>37</v>
      </c>
      <c r="G109" s="22">
        <v>2025</v>
      </c>
      <c r="H109" s="108">
        <v>463</v>
      </c>
      <c r="I109" s="27" t="s">
        <v>30</v>
      </c>
      <c r="J109" s="18">
        <f>IF(F109=TiltakstyperKostnadskalkyle!$B$5,TiltakstyperKostnadskalkyle!$R$5*Handlingsplan!H109,
IF(F109=TiltakstyperKostnadskalkyle!$B$6,TiltakstyperKostnadskalkyle!$R$6*Handlingsplan!H109,
IF(F109=TiltakstyperKostnadskalkyle!$B$7,TiltakstyperKostnadskalkyle!$R$7*Handlingsplan!H109,
IF(F109=TiltakstyperKostnadskalkyle!$B$8,TiltakstyperKostnadskalkyle!$R$8*Handlingsplan!H109,
IF(F109=TiltakstyperKostnadskalkyle!$B$9,TiltakstyperKostnadskalkyle!$R$9*Handlingsplan!H109,
IF(F109=TiltakstyperKostnadskalkyle!$B$10,TiltakstyperKostnadskalkyle!$R$10*Handlingsplan!H109,
IF(F109=TiltakstyperKostnadskalkyle!$B$11,TiltakstyperKostnadskalkyle!$R$11*Handlingsplan!H109,
IF(F109=TiltakstyperKostnadskalkyle!$B$12,TiltakstyperKostnadskalkyle!$R$12*Handlingsplan!H109,
IF(F109=TiltakstyperKostnadskalkyle!$B$13,TiltakstyperKostnadskalkyle!$R$13*Handlingsplan!H109,
IF(F109=TiltakstyperKostnadskalkyle!$B$14,TiltakstyperKostnadskalkyle!$R$14*Handlingsplan!H109,
IF(F109=TiltakstyperKostnadskalkyle!$B$15,TiltakstyperKostnadskalkyle!$R$15*Handlingsplan!H109,
0)))))))))))</f>
        <v>513930</v>
      </c>
      <c r="K109" s="18">
        <f>IF($F109=TiltakstyperKostnadskalkyle!$B$5,($J109*TiltakstyperKostnadskalkyle!D$5)/100,
IF($F109=TiltakstyperKostnadskalkyle!$B$6,($J109*TiltakstyperKostnadskalkyle!D$6)/100,
IF($F109=TiltakstyperKostnadskalkyle!$B$7,($J109*TiltakstyperKostnadskalkyle!D$7)/100,
IF($F109=TiltakstyperKostnadskalkyle!$B$8,($J109*TiltakstyperKostnadskalkyle!D$8)/100,
IF($F109=TiltakstyperKostnadskalkyle!$B$9,($J109*TiltakstyperKostnadskalkyle!D$9)/100,
IF($F109=TiltakstyperKostnadskalkyle!$B$10,($J109*TiltakstyperKostnadskalkyle!D$10)/100,
IF($F109=TiltakstyperKostnadskalkyle!$B$11,($J109*TiltakstyperKostnadskalkyle!D$11)/100,
IF($F109=TiltakstyperKostnadskalkyle!$B$12,($J109*TiltakstyperKostnadskalkyle!D$12)/100,
IF($F109=TiltakstyperKostnadskalkyle!$B$13,($J109*TiltakstyperKostnadskalkyle!D$13)/100,
IF($F109=TiltakstyperKostnadskalkyle!$B$14,($J109*TiltakstyperKostnadskalkyle!D$14)/100,
IF($F109=TiltakstyperKostnadskalkyle!$B$15,($J109*TiltakstyperKostnadskalkyle!D$15)/100,
"0")))))))))))</f>
        <v>7708.95</v>
      </c>
      <c r="L109" s="18">
        <f>IF($F109=TiltakstyperKostnadskalkyle!$B$5,($J109*TiltakstyperKostnadskalkyle!E$5)/100,
IF($F109=TiltakstyperKostnadskalkyle!$B$6,($J109*TiltakstyperKostnadskalkyle!E$6)/100,
IF($F109=TiltakstyperKostnadskalkyle!$B$7,($J109*TiltakstyperKostnadskalkyle!E$7)/100,
IF($F109=TiltakstyperKostnadskalkyle!$B$8,($J109*TiltakstyperKostnadskalkyle!E$8)/100,
IF($F109=TiltakstyperKostnadskalkyle!$B$9,($J109*TiltakstyperKostnadskalkyle!E$9)/100,
IF($F109=TiltakstyperKostnadskalkyle!$B$10,($J109*TiltakstyperKostnadskalkyle!E$10)/100,
IF($F109=TiltakstyperKostnadskalkyle!$B$11,($J109*TiltakstyperKostnadskalkyle!E$11)/100,
IF($F109=TiltakstyperKostnadskalkyle!$B$12,($J109*TiltakstyperKostnadskalkyle!E$12)/100,
IF($F109=TiltakstyperKostnadskalkyle!$B$13,($J109*TiltakstyperKostnadskalkyle!E$13)/100,
IF($F109=TiltakstyperKostnadskalkyle!$B$14,($J109*TiltakstyperKostnadskalkyle!E$14)/100,
IF($F109=TiltakstyperKostnadskalkyle!$B$15,($J109*TiltakstyperKostnadskalkyle!E$15)/100,
"0")))))))))))</f>
        <v>15417.9</v>
      </c>
      <c r="M109" s="18">
        <f>IF($F109=TiltakstyperKostnadskalkyle!$B$5,($J109*TiltakstyperKostnadskalkyle!F$5)/100,
IF($F109=TiltakstyperKostnadskalkyle!$B$6,($J109*TiltakstyperKostnadskalkyle!F$6)/100,
IF($F109=TiltakstyperKostnadskalkyle!$B$7,($J109*TiltakstyperKostnadskalkyle!F$7)/100,
IF($F109=TiltakstyperKostnadskalkyle!$B$8,($J109*TiltakstyperKostnadskalkyle!F$8)/100,
IF($F109=TiltakstyperKostnadskalkyle!$B$9,($J109*TiltakstyperKostnadskalkyle!F$9)/100,
IF($F109=TiltakstyperKostnadskalkyle!$B$10,($J109*TiltakstyperKostnadskalkyle!F$10)/100,
IF($F109=TiltakstyperKostnadskalkyle!$B$11,($J109*TiltakstyperKostnadskalkyle!F$11)/100,
IF($F109=TiltakstyperKostnadskalkyle!$B$12,($J109*TiltakstyperKostnadskalkyle!F$12)/100,
IF($F109=TiltakstyperKostnadskalkyle!$B$13,($J109*TiltakstyperKostnadskalkyle!F$13)/100,
IF($F109=TiltakstyperKostnadskalkyle!$B$14,($J109*TiltakstyperKostnadskalkyle!F$14)/100,
IF($F109=TiltakstyperKostnadskalkyle!$B$15,($J109*TiltakstyperKostnadskalkyle!F$15)/100,
"0")))))))))))</f>
        <v>102786</v>
      </c>
      <c r="N109" s="18">
        <f>IF($F109=TiltakstyperKostnadskalkyle!$B$5,($J109*TiltakstyperKostnadskalkyle!G$5)/100,
IF($F109=TiltakstyperKostnadskalkyle!$B$6,($J109*TiltakstyperKostnadskalkyle!G$6)/100,
IF($F109=TiltakstyperKostnadskalkyle!$B$7,($J109*TiltakstyperKostnadskalkyle!G$7)/100,
IF($F109=TiltakstyperKostnadskalkyle!$B$8,($J109*TiltakstyperKostnadskalkyle!G$8)/100,
IF($F109=TiltakstyperKostnadskalkyle!$B$9,($J109*TiltakstyperKostnadskalkyle!G$9)/100,
IF($F109=TiltakstyperKostnadskalkyle!$B$10,($J109*TiltakstyperKostnadskalkyle!G$10)/100,
IF($F109=TiltakstyperKostnadskalkyle!$B$11,($J109*TiltakstyperKostnadskalkyle!G$11)/100,
IF($F109=TiltakstyperKostnadskalkyle!$B$12,($J109*TiltakstyperKostnadskalkyle!G$12)/100,
IF($F109=TiltakstyperKostnadskalkyle!$B$13,($J109*TiltakstyperKostnadskalkyle!G$13)/100,
IF($F109=TiltakstyperKostnadskalkyle!$B$14,($J109*TiltakstyperKostnadskalkyle!G$14)/100,
IF($F109=TiltakstyperKostnadskalkyle!$B$15,($J109*TiltakstyperKostnadskalkyle!G$15)/100,
"0")))))))))))</f>
        <v>56532.3</v>
      </c>
      <c r="O109" s="18">
        <f>IF($F109=TiltakstyperKostnadskalkyle!$B$5,($J109*TiltakstyperKostnadskalkyle!H$5)/100,
IF($F109=TiltakstyperKostnadskalkyle!$B$6,($J109*TiltakstyperKostnadskalkyle!H$6)/100,
IF($F109=TiltakstyperKostnadskalkyle!$B$7,($J109*TiltakstyperKostnadskalkyle!H$7)/100,
IF($F109=TiltakstyperKostnadskalkyle!$B$8,($J109*TiltakstyperKostnadskalkyle!H$8)/100,
IF($F109=TiltakstyperKostnadskalkyle!$B$9,($J109*TiltakstyperKostnadskalkyle!H$9)/100,
IF($F109=TiltakstyperKostnadskalkyle!$B$10,($J109*TiltakstyperKostnadskalkyle!H$10)/100,
IF($F109=TiltakstyperKostnadskalkyle!$B$11,($J109*TiltakstyperKostnadskalkyle!H$11)/100,
IF($F109=TiltakstyperKostnadskalkyle!$B$12,($J109*TiltakstyperKostnadskalkyle!H$12)/100,
IF($F109=TiltakstyperKostnadskalkyle!$B$13,($J109*TiltakstyperKostnadskalkyle!H$13)/100,
IF($F109=TiltakstyperKostnadskalkyle!$B$14,($J109*TiltakstyperKostnadskalkyle!H$14)/100,
IF($F109=TiltakstyperKostnadskalkyle!$B$15,($J109*TiltakstyperKostnadskalkyle!H$15)/100,
"0")))))))))))</f>
        <v>15417.9</v>
      </c>
      <c r="P109" s="18">
        <f>IF($F109=TiltakstyperKostnadskalkyle!$B$5,($J109*TiltakstyperKostnadskalkyle!I$5)/100,
IF($F109=TiltakstyperKostnadskalkyle!$B$6,($J109*TiltakstyperKostnadskalkyle!I$6)/100,
IF($F109=TiltakstyperKostnadskalkyle!$B$7,($J109*TiltakstyperKostnadskalkyle!I$7)/100,
IF($F109=TiltakstyperKostnadskalkyle!$B$8,($J109*TiltakstyperKostnadskalkyle!I$8)/100,
IF($F109=TiltakstyperKostnadskalkyle!$B$9,($J109*TiltakstyperKostnadskalkyle!I$9)/100,
IF($F109=TiltakstyperKostnadskalkyle!$B$10,($J109*TiltakstyperKostnadskalkyle!I$10)/100,
IF($F109=TiltakstyperKostnadskalkyle!$B$11,($J109*TiltakstyperKostnadskalkyle!I$11)/100,
IF($F109=TiltakstyperKostnadskalkyle!$B$12,($J109*TiltakstyperKostnadskalkyle!I$12)/100,
IF($F109=TiltakstyperKostnadskalkyle!$B$13,($J109*TiltakstyperKostnadskalkyle!I$13)/100,
IF($F109=TiltakstyperKostnadskalkyle!$B$14,($J109*TiltakstyperKostnadskalkyle!I$14)/100,
IF($F109=TiltakstyperKostnadskalkyle!$B$15,($J109*TiltakstyperKostnadskalkyle!I$15)/100,
"0")))))))))))</f>
        <v>308358</v>
      </c>
      <c r="Q109" s="18">
        <f t="shared" si="6"/>
        <v>5139.3</v>
      </c>
      <c r="R109" s="18">
        <f>IF($F109=TiltakstyperKostnadskalkyle!$B$5,($J109*TiltakstyperKostnadskalkyle!K$5)/100,
IF($F109=TiltakstyperKostnadskalkyle!$B$6,($J109*TiltakstyperKostnadskalkyle!K$6)/100,
IF($F109=TiltakstyperKostnadskalkyle!$B$8,($J109*TiltakstyperKostnadskalkyle!K$8)/100,
IF($F109=TiltakstyperKostnadskalkyle!$B$9,($J109*TiltakstyperKostnadskalkyle!K$9)/100,
IF($F109=TiltakstyperKostnadskalkyle!$B$10,($J109*TiltakstyperKostnadskalkyle!K$10)/100,
IF($F109=TiltakstyperKostnadskalkyle!$B$11,($J109*TiltakstyperKostnadskalkyle!K$11)/100,
IF($F109=TiltakstyperKostnadskalkyle!$B$12,($J109*TiltakstyperKostnadskalkyle!K$12)/100,
IF($F109=TiltakstyperKostnadskalkyle!$B$13,($J109*TiltakstyperKostnadskalkyle!K$13)/100,
IF($F109=TiltakstyperKostnadskalkyle!$B$14,($J109*TiltakstyperKostnadskalkyle!K$14)/100,
"0")))))))))</f>
        <v>7708.95</v>
      </c>
      <c r="S109" s="18">
        <f t="shared" si="5"/>
        <v>10278.6</v>
      </c>
      <c r="T109" s="18">
        <f>IF($F109=TiltakstyperKostnadskalkyle!$B$5,($J109*TiltakstyperKostnadskalkyle!M$5)/100,
IF($F109=TiltakstyperKostnadskalkyle!$B$6,($J109*TiltakstyperKostnadskalkyle!M$6)/100,
IF($F109=TiltakstyperKostnadskalkyle!$B$7,($J109*TiltakstyperKostnadskalkyle!M$7)/100,
IF($F109=TiltakstyperKostnadskalkyle!$B$8,($J109*TiltakstyperKostnadskalkyle!M$8)/100,
IF($F109=TiltakstyperKostnadskalkyle!$B$9,($J109*TiltakstyperKostnadskalkyle!M$9)/100,
IF($F109=TiltakstyperKostnadskalkyle!$B$10,($J109*TiltakstyperKostnadskalkyle!M$10)/100,
IF($F109=TiltakstyperKostnadskalkyle!$B$11,($J109*TiltakstyperKostnadskalkyle!M$11)/100,
IF($F109=TiltakstyperKostnadskalkyle!$B$12,($J109*TiltakstyperKostnadskalkyle!M$12)/100,
IF($F109=TiltakstyperKostnadskalkyle!$B$13,($J109*TiltakstyperKostnadskalkyle!M$13)/100,
IF($F109=TiltakstyperKostnadskalkyle!$B$14,($J109*TiltakstyperKostnadskalkyle!M$14)/100,
IF($F109=TiltakstyperKostnadskalkyle!$B$15,($J109*TiltakstyperKostnadskalkyle!M$15)/100,
"0")))))))))))</f>
        <v>0</v>
      </c>
      <c r="U109" s="32"/>
      <c r="V109" s="32"/>
      <c r="W109" s="18">
        <f>IF($F109=TiltakstyperKostnadskalkyle!$B$5,($J109*TiltakstyperKostnadskalkyle!P$5)/100,
IF($F109=TiltakstyperKostnadskalkyle!$B$6,($J109*TiltakstyperKostnadskalkyle!P$6)/100,
IF($F109=TiltakstyperKostnadskalkyle!$B$7,($J109*TiltakstyperKostnadskalkyle!P$7)/100,
IF($F109=TiltakstyperKostnadskalkyle!$B$8,($J109*TiltakstyperKostnadskalkyle!P$8)/100,
IF($F109=TiltakstyperKostnadskalkyle!$B$9,($J109*TiltakstyperKostnadskalkyle!P$9)/100,
IF($F109=TiltakstyperKostnadskalkyle!$B$10,($J109*TiltakstyperKostnadskalkyle!P$10)/100,
IF($F109=TiltakstyperKostnadskalkyle!$B$11,($J109*TiltakstyperKostnadskalkyle!P$11)/100,
IF($F109=TiltakstyperKostnadskalkyle!$B$12,($J109*TiltakstyperKostnadskalkyle!P$12)/100,
IF($F109=TiltakstyperKostnadskalkyle!$B$13,($J109*TiltakstyperKostnadskalkyle!P$13)/100,
IF($F109=TiltakstyperKostnadskalkyle!$B$14,($J109*TiltakstyperKostnadskalkyle!P$14)/100,
IF($F109=TiltakstyperKostnadskalkyle!$B$15,($J109*TiltakstyperKostnadskalkyle!P$15)/100,
"0")))))))))))</f>
        <v>0</v>
      </c>
      <c r="Y109" s="151"/>
    </row>
    <row r="110" spans="2:25" ht="14.45" customHeight="1" x14ac:dyDescent="0.25">
      <c r="B110" s="20" t="s">
        <v>25</v>
      </c>
      <c r="C110" s="22" t="s">
        <v>82</v>
      </c>
      <c r="D110" s="22" t="s">
        <v>91</v>
      </c>
      <c r="E110" s="22" t="s">
        <v>86</v>
      </c>
      <c r="F110" s="39" t="s">
        <v>37</v>
      </c>
      <c r="G110" s="22">
        <v>2025</v>
      </c>
      <c r="H110" s="108">
        <v>252</v>
      </c>
      <c r="I110" s="27" t="s">
        <v>30</v>
      </c>
      <c r="J110" s="18">
        <f>IF(F110=TiltakstyperKostnadskalkyle!$B$5,TiltakstyperKostnadskalkyle!$R$5*Handlingsplan!H110,
IF(F110=TiltakstyperKostnadskalkyle!$B$6,TiltakstyperKostnadskalkyle!$R$6*Handlingsplan!H110,
IF(F110=TiltakstyperKostnadskalkyle!$B$7,TiltakstyperKostnadskalkyle!$R$7*Handlingsplan!H110,
IF(F110=TiltakstyperKostnadskalkyle!$B$8,TiltakstyperKostnadskalkyle!$R$8*Handlingsplan!H110,
IF(F110=TiltakstyperKostnadskalkyle!$B$9,TiltakstyperKostnadskalkyle!$R$9*Handlingsplan!H110,
IF(F110=TiltakstyperKostnadskalkyle!$B$10,TiltakstyperKostnadskalkyle!$R$10*Handlingsplan!H110,
IF(F110=TiltakstyperKostnadskalkyle!$B$11,TiltakstyperKostnadskalkyle!$R$11*Handlingsplan!H110,
IF(F110=TiltakstyperKostnadskalkyle!$B$12,TiltakstyperKostnadskalkyle!$R$12*Handlingsplan!H110,
IF(F110=TiltakstyperKostnadskalkyle!$B$13,TiltakstyperKostnadskalkyle!$R$13*Handlingsplan!H110,
IF(F110=TiltakstyperKostnadskalkyle!$B$14,TiltakstyperKostnadskalkyle!$R$14*Handlingsplan!H110,
IF(F110=TiltakstyperKostnadskalkyle!$B$15,TiltakstyperKostnadskalkyle!$R$15*Handlingsplan!H110,
0)))))))))))</f>
        <v>279720</v>
      </c>
      <c r="K110" s="18">
        <f>IF($F110=TiltakstyperKostnadskalkyle!$B$5,($J110*TiltakstyperKostnadskalkyle!D$5)/100,
IF($F110=TiltakstyperKostnadskalkyle!$B$6,($J110*TiltakstyperKostnadskalkyle!D$6)/100,
IF($F110=TiltakstyperKostnadskalkyle!$B$7,($J110*TiltakstyperKostnadskalkyle!D$7)/100,
IF($F110=TiltakstyperKostnadskalkyle!$B$8,($J110*TiltakstyperKostnadskalkyle!D$8)/100,
IF($F110=TiltakstyperKostnadskalkyle!$B$9,($J110*TiltakstyperKostnadskalkyle!D$9)/100,
IF($F110=TiltakstyperKostnadskalkyle!$B$10,($J110*TiltakstyperKostnadskalkyle!D$10)/100,
IF($F110=TiltakstyperKostnadskalkyle!$B$11,($J110*TiltakstyperKostnadskalkyle!D$11)/100,
IF($F110=TiltakstyperKostnadskalkyle!$B$12,($J110*TiltakstyperKostnadskalkyle!D$12)/100,
IF($F110=TiltakstyperKostnadskalkyle!$B$13,($J110*TiltakstyperKostnadskalkyle!D$13)/100,
IF($F110=TiltakstyperKostnadskalkyle!$B$14,($J110*TiltakstyperKostnadskalkyle!D$14)/100,
IF($F110=TiltakstyperKostnadskalkyle!$B$15,($J110*TiltakstyperKostnadskalkyle!D$15)/100,
"0")))))))))))</f>
        <v>4195.8</v>
      </c>
      <c r="L110" s="18">
        <f>IF($F110=TiltakstyperKostnadskalkyle!$B$5,($J110*TiltakstyperKostnadskalkyle!E$5)/100,
IF($F110=TiltakstyperKostnadskalkyle!$B$6,($J110*TiltakstyperKostnadskalkyle!E$6)/100,
IF($F110=TiltakstyperKostnadskalkyle!$B$7,($J110*TiltakstyperKostnadskalkyle!E$7)/100,
IF($F110=TiltakstyperKostnadskalkyle!$B$8,($J110*TiltakstyperKostnadskalkyle!E$8)/100,
IF($F110=TiltakstyperKostnadskalkyle!$B$9,($J110*TiltakstyperKostnadskalkyle!E$9)/100,
IF($F110=TiltakstyperKostnadskalkyle!$B$10,($J110*TiltakstyperKostnadskalkyle!E$10)/100,
IF($F110=TiltakstyperKostnadskalkyle!$B$11,($J110*TiltakstyperKostnadskalkyle!E$11)/100,
IF($F110=TiltakstyperKostnadskalkyle!$B$12,($J110*TiltakstyperKostnadskalkyle!E$12)/100,
IF($F110=TiltakstyperKostnadskalkyle!$B$13,($J110*TiltakstyperKostnadskalkyle!E$13)/100,
IF($F110=TiltakstyperKostnadskalkyle!$B$14,($J110*TiltakstyperKostnadskalkyle!E$14)/100,
IF($F110=TiltakstyperKostnadskalkyle!$B$15,($J110*TiltakstyperKostnadskalkyle!E$15)/100,
"0")))))))))))</f>
        <v>8391.6</v>
      </c>
      <c r="M110" s="18">
        <f>IF($F110=TiltakstyperKostnadskalkyle!$B$5,($J110*TiltakstyperKostnadskalkyle!F$5)/100,
IF($F110=TiltakstyperKostnadskalkyle!$B$6,($J110*TiltakstyperKostnadskalkyle!F$6)/100,
IF($F110=TiltakstyperKostnadskalkyle!$B$7,($J110*TiltakstyperKostnadskalkyle!F$7)/100,
IF($F110=TiltakstyperKostnadskalkyle!$B$8,($J110*TiltakstyperKostnadskalkyle!F$8)/100,
IF($F110=TiltakstyperKostnadskalkyle!$B$9,($J110*TiltakstyperKostnadskalkyle!F$9)/100,
IF($F110=TiltakstyperKostnadskalkyle!$B$10,($J110*TiltakstyperKostnadskalkyle!F$10)/100,
IF($F110=TiltakstyperKostnadskalkyle!$B$11,($J110*TiltakstyperKostnadskalkyle!F$11)/100,
IF($F110=TiltakstyperKostnadskalkyle!$B$12,($J110*TiltakstyperKostnadskalkyle!F$12)/100,
IF($F110=TiltakstyperKostnadskalkyle!$B$13,($J110*TiltakstyperKostnadskalkyle!F$13)/100,
IF($F110=TiltakstyperKostnadskalkyle!$B$14,($J110*TiltakstyperKostnadskalkyle!F$14)/100,
IF($F110=TiltakstyperKostnadskalkyle!$B$15,($J110*TiltakstyperKostnadskalkyle!F$15)/100,
"0")))))))))))</f>
        <v>55944</v>
      </c>
      <c r="N110" s="18">
        <f>IF($F110=TiltakstyperKostnadskalkyle!$B$5,($J110*TiltakstyperKostnadskalkyle!G$5)/100,
IF($F110=TiltakstyperKostnadskalkyle!$B$6,($J110*TiltakstyperKostnadskalkyle!G$6)/100,
IF($F110=TiltakstyperKostnadskalkyle!$B$7,($J110*TiltakstyperKostnadskalkyle!G$7)/100,
IF($F110=TiltakstyperKostnadskalkyle!$B$8,($J110*TiltakstyperKostnadskalkyle!G$8)/100,
IF($F110=TiltakstyperKostnadskalkyle!$B$9,($J110*TiltakstyperKostnadskalkyle!G$9)/100,
IF($F110=TiltakstyperKostnadskalkyle!$B$10,($J110*TiltakstyperKostnadskalkyle!G$10)/100,
IF($F110=TiltakstyperKostnadskalkyle!$B$11,($J110*TiltakstyperKostnadskalkyle!G$11)/100,
IF($F110=TiltakstyperKostnadskalkyle!$B$12,($J110*TiltakstyperKostnadskalkyle!G$12)/100,
IF($F110=TiltakstyperKostnadskalkyle!$B$13,($J110*TiltakstyperKostnadskalkyle!G$13)/100,
IF($F110=TiltakstyperKostnadskalkyle!$B$14,($J110*TiltakstyperKostnadskalkyle!G$14)/100,
IF($F110=TiltakstyperKostnadskalkyle!$B$15,($J110*TiltakstyperKostnadskalkyle!G$15)/100,
"0")))))))))))</f>
        <v>30769.200000000001</v>
      </c>
      <c r="O110" s="18">
        <f>IF($F110=TiltakstyperKostnadskalkyle!$B$5,($J110*TiltakstyperKostnadskalkyle!H$5)/100,
IF($F110=TiltakstyperKostnadskalkyle!$B$6,($J110*TiltakstyperKostnadskalkyle!H$6)/100,
IF($F110=TiltakstyperKostnadskalkyle!$B$7,($J110*TiltakstyperKostnadskalkyle!H$7)/100,
IF($F110=TiltakstyperKostnadskalkyle!$B$8,($J110*TiltakstyperKostnadskalkyle!H$8)/100,
IF($F110=TiltakstyperKostnadskalkyle!$B$9,($J110*TiltakstyperKostnadskalkyle!H$9)/100,
IF($F110=TiltakstyperKostnadskalkyle!$B$10,($J110*TiltakstyperKostnadskalkyle!H$10)/100,
IF($F110=TiltakstyperKostnadskalkyle!$B$11,($J110*TiltakstyperKostnadskalkyle!H$11)/100,
IF($F110=TiltakstyperKostnadskalkyle!$B$12,($J110*TiltakstyperKostnadskalkyle!H$12)/100,
IF($F110=TiltakstyperKostnadskalkyle!$B$13,($J110*TiltakstyperKostnadskalkyle!H$13)/100,
IF($F110=TiltakstyperKostnadskalkyle!$B$14,($J110*TiltakstyperKostnadskalkyle!H$14)/100,
IF($F110=TiltakstyperKostnadskalkyle!$B$15,($J110*TiltakstyperKostnadskalkyle!H$15)/100,
"0")))))))))))</f>
        <v>8391.6</v>
      </c>
      <c r="P110" s="18">
        <f>IF($F110=TiltakstyperKostnadskalkyle!$B$5,($J110*TiltakstyperKostnadskalkyle!I$5)/100,
IF($F110=TiltakstyperKostnadskalkyle!$B$6,($J110*TiltakstyperKostnadskalkyle!I$6)/100,
IF($F110=TiltakstyperKostnadskalkyle!$B$7,($J110*TiltakstyperKostnadskalkyle!I$7)/100,
IF($F110=TiltakstyperKostnadskalkyle!$B$8,($J110*TiltakstyperKostnadskalkyle!I$8)/100,
IF($F110=TiltakstyperKostnadskalkyle!$B$9,($J110*TiltakstyperKostnadskalkyle!I$9)/100,
IF($F110=TiltakstyperKostnadskalkyle!$B$10,($J110*TiltakstyperKostnadskalkyle!I$10)/100,
IF($F110=TiltakstyperKostnadskalkyle!$B$11,($J110*TiltakstyperKostnadskalkyle!I$11)/100,
IF($F110=TiltakstyperKostnadskalkyle!$B$12,($J110*TiltakstyperKostnadskalkyle!I$12)/100,
IF($F110=TiltakstyperKostnadskalkyle!$B$13,($J110*TiltakstyperKostnadskalkyle!I$13)/100,
IF($F110=TiltakstyperKostnadskalkyle!$B$14,($J110*TiltakstyperKostnadskalkyle!I$14)/100,
IF($F110=TiltakstyperKostnadskalkyle!$B$15,($J110*TiltakstyperKostnadskalkyle!I$15)/100,
"0")))))))))))</f>
        <v>167832</v>
      </c>
      <c r="Q110" s="18">
        <f t="shared" si="6"/>
        <v>2797.2</v>
      </c>
      <c r="R110" s="18">
        <f>IF($F110=TiltakstyperKostnadskalkyle!$B$5,($J110*TiltakstyperKostnadskalkyle!K$5)/100,
IF($F110=TiltakstyperKostnadskalkyle!$B$6,($J110*TiltakstyperKostnadskalkyle!K$6)/100,
IF($F110=TiltakstyperKostnadskalkyle!$B$8,($J110*TiltakstyperKostnadskalkyle!K$8)/100,
IF($F110=TiltakstyperKostnadskalkyle!$B$9,($J110*TiltakstyperKostnadskalkyle!K$9)/100,
IF($F110=TiltakstyperKostnadskalkyle!$B$10,($J110*TiltakstyperKostnadskalkyle!K$10)/100,
IF($F110=TiltakstyperKostnadskalkyle!$B$11,($J110*TiltakstyperKostnadskalkyle!K$11)/100,
IF($F110=TiltakstyperKostnadskalkyle!$B$12,($J110*TiltakstyperKostnadskalkyle!K$12)/100,
IF($F110=TiltakstyperKostnadskalkyle!$B$13,($J110*TiltakstyperKostnadskalkyle!K$13)/100,
IF($F110=TiltakstyperKostnadskalkyle!$B$14,($J110*TiltakstyperKostnadskalkyle!K$14)/100,
"0")))))))))</f>
        <v>4195.8</v>
      </c>
      <c r="S110" s="18">
        <f t="shared" si="5"/>
        <v>5594.4</v>
      </c>
      <c r="T110" s="18">
        <f>IF($F110=TiltakstyperKostnadskalkyle!$B$5,($J110*TiltakstyperKostnadskalkyle!M$5)/100,
IF($F110=TiltakstyperKostnadskalkyle!$B$6,($J110*TiltakstyperKostnadskalkyle!M$6)/100,
IF($F110=TiltakstyperKostnadskalkyle!$B$7,($J110*TiltakstyperKostnadskalkyle!M$7)/100,
IF($F110=TiltakstyperKostnadskalkyle!$B$8,($J110*TiltakstyperKostnadskalkyle!M$8)/100,
IF($F110=TiltakstyperKostnadskalkyle!$B$9,($J110*TiltakstyperKostnadskalkyle!M$9)/100,
IF($F110=TiltakstyperKostnadskalkyle!$B$10,($J110*TiltakstyperKostnadskalkyle!M$10)/100,
IF($F110=TiltakstyperKostnadskalkyle!$B$11,($J110*TiltakstyperKostnadskalkyle!M$11)/100,
IF($F110=TiltakstyperKostnadskalkyle!$B$12,($J110*TiltakstyperKostnadskalkyle!M$12)/100,
IF($F110=TiltakstyperKostnadskalkyle!$B$13,($J110*TiltakstyperKostnadskalkyle!M$13)/100,
IF($F110=TiltakstyperKostnadskalkyle!$B$14,($J110*TiltakstyperKostnadskalkyle!M$14)/100,
IF($F110=TiltakstyperKostnadskalkyle!$B$15,($J110*TiltakstyperKostnadskalkyle!M$15)/100,
"0")))))))))))</f>
        <v>0</v>
      </c>
      <c r="U110" s="32"/>
      <c r="V110" s="32"/>
      <c r="W110" s="18">
        <f>IF($F110=TiltakstyperKostnadskalkyle!$B$5,($J110*TiltakstyperKostnadskalkyle!P$5)/100,
IF($F110=TiltakstyperKostnadskalkyle!$B$6,($J110*TiltakstyperKostnadskalkyle!P$6)/100,
IF($F110=TiltakstyperKostnadskalkyle!$B$7,($J110*TiltakstyperKostnadskalkyle!P$7)/100,
IF($F110=TiltakstyperKostnadskalkyle!$B$8,($J110*TiltakstyperKostnadskalkyle!P$8)/100,
IF($F110=TiltakstyperKostnadskalkyle!$B$9,($J110*TiltakstyperKostnadskalkyle!P$9)/100,
IF($F110=TiltakstyperKostnadskalkyle!$B$10,($J110*TiltakstyperKostnadskalkyle!P$10)/100,
IF($F110=TiltakstyperKostnadskalkyle!$B$11,($J110*TiltakstyperKostnadskalkyle!P$11)/100,
IF($F110=TiltakstyperKostnadskalkyle!$B$12,($J110*TiltakstyperKostnadskalkyle!P$12)/100,
IF($F110=TiltakstyperKostnadskalkyle!$B$13,($J110*TiltakstyperKostnadskalkyle!P$13)/100,
IF($F110=TiltakstyperKostnadskalkyle!$B$14,($J110*TiltakstyperKostnadskalkyle!P$14)/100,
IF($F110=TiltakstyperKostnadskalkyle!$B$15,($J110*TiltakstyperKostnadskalkyle!P$15)/100,
"0")))))))))))</f>
        <v>0</v>
      </c>
      <c r="Y110" s="151"/>
    </row>
    <row r="111" spans="2:25" ht="14.45" customHeight="1" x14ac:dyDescent="0.25">
      <c r="B111" s="20" t="s">
        <v>25</v>
      </c>
      <c r="C111" s="22" t="s">
        <v>82</v>
      </c>
      <c r="D111" s="22" t="s">
        <v>91</v>
      </c>
      <c r="E111" s="22" t="s">
        <v>87</v>
      </c>
      <c r="F111" s="39" t="s">
        <v>37</v>
      </c>
      <c r="G111" s="22">
        <v>2025</v>
      </c>
      <c r="H111" s="108">
        <v>263</v>
      </c>
      <c r="I111" s="27" t="s">
        <v>30</v>
      </c>
      <c r="J111" s="18">
        <f>IF(F111=TiltakstyperKostnadskalkyle!$B$5,TiltakstyperKostnadskalkyle!$R$5*Handlingsplan!H111,
IF(F111=TiltakstyperKostnadskalkyle!$B$6,TiltakstyperKostnadskalkyle!$R$6*Handlingsplan!H111,
IF(F111=TiltakstyperKostnadskalkyle!$B$7,TiltakstyperKostnadskalkyle!$R$7*Handlingsplan!H111,
IF(F111=TiltakstyperKostnadskalkyle!$B$8,TiltakstyperKostnadskalkyle!$R$8*Handlingsplan!H111,
IF(F111=TiltakstyperKostnadskalkyle!$B$9,TiltakstyperKostnadskalkyle!$R$9*Handlingsplan!H111,
IF(F111=TiltakstyperKostnadskalkyle!$B$10,TiltakstyperKostnadskalkyle!$R$10*Handlingsplan!H111,
IF(F111=TiltakstyperKostnadskalkyle!$B$11,TiltakstyperKostnadskalkyle!$R$11*Handlingsplan!H111,
IF(F111=TiltakstyperKostnadskalkyle!$B$12,TiltakstyperKostnadskalkyle!$R$12*Handlingsplan!H111,
IF(F111=TiltakstyperKostnadskalkyle!$B$13,TiltakstyperKostnadskalkyle!$R$13*Handlingsplan!H111,
IF(F111=TiltakstyperKostnadskalkyle!$B$14,TiltakstyperKostnadskalkyle!$R$14*Handlingsplan!H111,
IF(F111=TiltakstyperKostnadskalkyle!$B$15,TiltakstyperKostnadskalkyle!$R$15*Handlingsplan!H111,
0)))))))))))</f>
        <v>291930</v>
      </c>
      <c r="K111" s="18">
        <f>IF($F111=TiltakstyperKostnadskalkyle!$B$5,($J111*TiltakstyperKostnadskalkyle!D$5)/100,
IF($F111=TiltakstyperKostnadskalkyle!$B$6,($J111*TiltakstyperKostnadskalkyle!D$6)/100,
IF($F111=TiltakstyperKostnadskalkyle!$B$7,($J111*TiltakstyperKostnadskalkyle!D$7)/100,
IF($F111=TiltakstyperKostnadskalkyle!$B$8,($J111*TiltakstyperKostnadskalkyle!D$8)/100,
IF($F111=TiltakstyperKostnadskalkyle!$B$9,($J111*TiltakstyperKostnadskalkyle!D$9)/100,
IF($F111=TiltakstyperKostnadskalkyle!$B$10,($J111*TiltakstyperKostnadskalkyle!D$10)/100,
IF($F111=TiltakstyperKostnadskalkyle!$B$11,($J111*TiltakstyperKostnadskalkyle!D$11)/100,
IF($F111=TiltakstyperKostnadskalkyle!$B$12,($J111*TiltakstyperKostnadskalkyle!D$12)/100,
IF($F111=TiltakstyperKostnadskalkyle!$B$13,($J111*TiltakstyperKostnadskalkyle!D$13)/100,
IF($F111=TiltakstyperKostnadskalkyle!$B$14,($J111*TiltakstyperKostnadskalkyle!D$14)/100,
IF($F111=TiltakstyperKostnadskalkyle!$B$15,($J111*TiltakstyperKostnadskalkyle!D$15)/100,
"0")))))))))))</f>
        <v>4378.95</v>
      </c>
      <c r="L111" s="18">
        <f>IF($F111=TiltakstyperKostnadskalkyle!$B$5,($J111*TiltakstyperKostnadskalkyle!E$5)/100,
IF($F111=TiltakstyperKostnadskalkyle!$B$6,($J111*TiltakstyperKostnadskalkyle!E$6)/100,
IF($F111=TiltakstyperKostnadskalkyle!$B$7,($J111*TiltakstyperKostnadskalkyle!E$7)/100,
IF($F111=TiltakstyperKostnadskalkyle!$B$8,($J111*TiltakstyperKostnadskalkyle!E$8)/100,
IF($F111=TiltakstyperKostnadskalkyle!$B$9,($J111*TiltakstyperKostnadskalkyle!E$9)/100,
IF($F111=TiltakstyperKostnadskalkyle!$B$10,($J111*TiltakstyperKostnadskalkyle!E$10)/100,
IF($F111=TiltakstyperKostnadskalkyle!$B$11,($J111*TiltakstyperKostnadskalkyle!E$11)/100,
IF($F111=TiltakstyperKostnadskalkyle!$B$12,($J111*TiltakstyperKostnadskalkyle!E$12)/100,
IF($F111=TiltakstyperKostnadskalkyle!$B$13,($J111*TiltakstyperKostnadskalkyle!E$13)/100,
IF($F111=TiltakstyperKostnadskalkyle!$B$14,($J111*TiltakstyperKostnadskalkyle!E$14)/100,
IF($F111=TiltakstyperKostnadskalkyle!$B$15,($J111*TiltakstyperKostnadskalkyle!E$15)/100,
"0")))))))))))</f>
        <v>8757.9</v>
      </c>
      <c r="M111" s="18">
        <f>IF($F111=TiltakstyperKostnadskalkyle!$B$5,($J111*TiltakstyperKostnadskalkyle!F$5)/100,
IF($F111=TiltakstyperKostnadskalkyle!$B$6,($J111*TiltakstyperKostnadskalkyle!F$6)/100,
IF($F111=TiltakstyperKostnadskalkyle!$B$7,($J111*TiltakstyperKostnadskalkyle!F$7)/100,
IF($F111=TiltakstyperKostnadskalkyle!$B$8,($J111*TiltakstyperKostnadskalkyle!F$8)/100,
IF($F111=TiltakstyperKostnadskalkyle!$B$9,($J111*TiltakstyperKostnadskalkyle!F$9)/100,
IF($F111=TiltakstyperKostnadskalkyle!$B$10,($J111*TiltakstyperKostnadskalkyle!F$10)/100,
IF($F111=TiltakstyperKostnadskalkyle!$B$11,($J111*TiltakstyperKostnadskalkyle!F$11)/100,
IF($F111=TiltakstyperKostnadskalkyle!$B$12,($J111*TiltakstyperKostnadskalkyle!F$12)/100,
IF($F111=TiltakstyperKostnadskalkyle!$B$13,($J111*TiltakstyperKostnadskalkyle!F$13)/100,
IF($F111=TiltakstyperKostnadskalkyle!$B$14,($J111*TiltakstyperKostnadskalkyle!F$14)/100,
IF($F111=TiltakstyperKostnadskalkyle!$B$15,($J111*TiltakstyperKostnadskalkyle!F$15)/100,
"0")))))))))))</f>
        <v>58386</v>
      </c>
      <c r="N111" s="18">
        <f>IF($F111=TiltakstyperKostnadskalkyle!$B$5,($J111*TiltakstyperKostnadskalkyle!G$5)/100,
IF($F111=TiltakstyperKostnadskalkyle!$B$6,($J111*TiltakstyperKostnadskalkyle!G$6)/100,
IF($F111=TiltakstyperKostnadskalkyle!$B$7,($J111*TiltakstyperKostnadskalkyle!G$7)/100,
IF($F111=TiltakstyperKostnadskalkyle!$B$8,($J111*TiltakstyperKostnadskalkyle!G$8)/100,
IF($F111=TiltakstyperKostnadskalkyle!$B$9,($J111*TiltakstyperKostnadskalkyle!G$9)/100,
IF($F111=TiltakstyperKostnadskalkyle!$B$10,($J111*TiltakstyperKostnadskalkyle!G$10)/100,
IF($F111=TiltakstyperKostnadskalkyle!$B$11,($J111*TiltakstyperKostnadskalkyle!G$11)/100,
IF($F111=TiltakstyperKostnadskalkyle!$B$12,($J111*TiltakstyperKostnadskalkyle!G$12)/100,
IF($F111=TiltakstyperKostnadskalkyle!$B$13,($J111*TiltakstyperKostnadskalkyle!G$13)/100,
IF($F111=TiltakstyperKostnadskalkyle!$B$14,($J111*TiltakstyperKostnadskalkyle!G$14)/100,
IF($F111=TiltakstyperKostnadskalkyle!$B$15,($J111*TiltakstyperKostnadskalkyle!G$15)/100,
"0")))))))))))</f>
        <v>32112.3</v>
      </c>
      <c r="O111" s="18">
        <f>IF($F111=TiltakstyperKostnadskalkyle!$B$5,($J111*TiltakstyperKostnadskalkyle!H$5)/100,
IF($F111=TiltakstyperKostnadskalkyle!$B$6,($J111*TiltakstyperKostnadskalkyle!H$6)/100,
IF($F111=TiltakstyperKostnadskalkyle!$B$7,($J111*TiltakstyperKostnadskalkyle!H$7)/100,
IF($F111=TiltakstyperKostnadskalkyle!$B$8,($J111*TiltakstyperKostnadskalkyle!H$8)/100,
IF($F111=TiltakstyperKostnadskalkyle!$B$9,($J111*TiltakstyperKostnadskalkyle!H$9)/100,
IF($F111=TiltakstyperKostnadskalkyle!$B$10,($J111*TiltakstyperKostnadskalkyle!H$10)/100,
IF($F111=TiltakstyperKostnadskalkyle!$B$11,($J111*TiltakstyperKostnadskalkyle!H$11)/100,
IF($F111=TiltakstyperKostnadskalkyle!$B$12,($J111*TiltakstyperKostnadskalkyle!H$12)/100,
IF($F111=TiltakstyperKostnadskalkyle!$B$13,($J111*TiltakstyperKostnadskalkyle!H$13)/100,
IF($F111=TiltakstyperKostnadskalkyle!$B$14,($J111*TiltakstyperKostnadskalkyle!H$14)/100,
IF($F111=TiltakstyperKostnadskalkyle!$B$15,($J111*TiltakstyperKostnadskalkyle!H$15)/100,
"0")))))))))))</f>
        <v>8757.9</v>
      </c>
      <c r="P111" s="18">
        <f>IF($F111=TiltakstyperKostnadskalkyle!$B$5,($J111*TiltakstyperKostnadskalkyle!I$5)/100,
IF($F111=TiltakstyperKostnadskalkyle!$B$6,($J111*TiltakstyperKostnadskalkyle!I$6)/100,
IF($F111=TiltakstyperKostnadskalkyle!$B$7,($J111*TiltakstyperKostnadskalkyle!I$7)/100,
IF($F111=TiltakstyperKostnadskalkyle!$B$8,($J111*TiltakstyperKostnadskalkyle!I$8)/100,
IF($F111=TiltakstyperKostnadskalkyle!$B$9,($J111*TiltakstyperKostnadskalkyle!I$9)/100,
IF($F111=TiltakstyperKostnadskalkyle!$B$10,($J111*TiltakstyperKostnadskalkyle!I$10)/100,
IF($F111=TiltakstyperKostnadskalkyle!$B$11,($J111*TiltakstyperKostnadskalkyle!I$11)/100,
IF($F111=TiltakstyperKostnadskalkyle!$B$12,($J111*TiltakstyperKostnadskalkyle!I$12)/100,
IF($F111=TiltakstyperKostnadskalkyle!$B$13,($J111*TiltakstyperKostnadskalkyle!I$13)/100,
IF($F111=TiltakstyperKostnadskalkyle!$B$14,($J111*TiltakstyperKostnadskalkyle!I$14)/100,
IF($F111=TiltakstyperKostnadskalkyle!$B$15,($J111*TiltakstyperKostnadskalkyle!I$15)/100,
"0")))))))))))</f>
        <v>175158</v>
      </c>
      <c r="Q111" s="18">
        <f t="shared" si="6"/>
        <v>2919.3</v>
      </c>
      <c r="R111" s="18">
        <f>IF($F111=TiltakstyperKostnadskalkyle!$B$5,($J111*TiltakstyperKostnadskalkyle!K$5)/100,
IF($F111=TiltakstyperKostnadskalkyle!$B$6,($J111*TiltakstyperKostnadskalkyle!K$6)/100,
IF($F111=TiltakstyperKostnadskalkyle!$B$8,($J111*TiltakstyperKostnadskalkyle!K$8)/100,
IF($F111=TiltakstyperKostnadskalkyle!$B$9,($J111*TiltakstyperKostnadskalkyle!K$9)/100,
IF($F111=TiltakstyperKostnadskalkyle!$B$10,($J111*TiltakstyperKostnadskalkyle!K$10)/100,
IF($F111=TiltakstyperKostnadskalkyle!$B$11,($J111*TiltakstyperKostnadskalkyle!K$11)/100,
IF($F111=TiltakstyperKostnadskalkyle!$B$12,($J111*TiltakstyperKostnadskalkyle!K$12)/100,
IF($F111=TiltakstyperKostnadskalkyle!$B$13,($J111*TiltakstyperKostnadskalkyle!K$13)/100,
IF($F111=TiltakstyperKostnadskalkyle!$B$14,($J111*TiltakstyperKostnadskalkyle!K$14)/100,
"0")))))))))</f>
        <v>4378.95</v>
      </c>
      <c r="S111" s="18">
        <f t="shared" si="5"/>
        <v>5838.6</v>
      </c>
      <c r="T111" s="18">
        <f>IF($F111=TiltakstyperKostnadskalkyle!$B$5,($J111*TiltakstyperKostnadskalkyle!M$5)/100,
IF($F111=TiltakstyperKostnadskalkyle!$B$6,($J111*TiltakstyperKostnadskalkyle!M$6)/100,
IF($F111=TiltakstyperKostnadskalkyle!$B$7,($J111*TiltakstyperKostnadskalkyle!M$7)/100,
IF($F111=TiltakstyperKostnadskalkyle!$B$8,($J111*TiltakstyperKostnadskalkyle!M$8)/100,
IF($F111=TiltakstyperKostnadskalkyle!$B$9,($J111*TiltakstyperKostnadskalkyle!M$9)/100,
IF($F111=TiltakstyperKostnadskalkyle!$B$10,($J111*TiltakstyperKostnadskalkyle!M$10)/100,
IF($F111=TiltakstyperKostnadskalkyle!$B$11,($J111*TiltakstyperKostnadskalkyle!M$11)/100,
IF($F111=TiltakstyperKostnadskalkyle!$B$12,($J111*TiltakstyperKostnadskalkyle!M$12)/100,
IF($F111=TiltakstyperKostnadskalkyle!$B$13,($J111*TiltakstyperKostnadskalkyle!M$13)/100,
IF($F111=TiltakstyperKostnadskalkyle!$B$14,($J111*TiltakstyperKostnadskalkyle!M$14)/100,
IF($F111=TiltakstyperKostnadskalkyle!$B$15,($J111*TiltakstyperKostnadskalkyle!M$15)/100,
"0")))))))))))</f>
        <v>0</v>
      </c>
      <c r="U111" s="32"/>
      <c r="V111" s="32"/>
      <c r="W111" s="18">
        <f>IF($F111=TiltakstyperKostnadskalkyle!$B$5,($J111*TiltakstyperKostnadskalkyle!P$5)/100,
IF($F111=TiltakstyperKostnadskalkyle!$B$6,($J111*TiltakstyperKostnadskalkyle!P$6)/100,
IF($F111=TiltakstyperKostnadskalkyle!$B$7,($J111*TiltakstyperKostnadskalkyle!P$7)/100,
IF($F111=TiltakstyperKostnadskalkyle!$B$8,($J111*TiltakstyperKostnadskalkyle!P$8)/100,
IF($F111=TiltakstyperKostnadskalkyle!$B$9,($J111*TiltakstyperKostnadskalkyle!P$9)/100,
IF($F111=TiltakstyperKostnadskalkyle!$B$10,($J111*TiltakstyperKostnadskalkyle!P$10)/100,
IF($F111=TiltakstyperKostnadskalkyle!$B$11,($J111*TiltakstyperKostnadskalkyle!P$11)/100,
IF($F111=TiltakstyperKostnadskalkyle!$B$12,($J111*TiltakstyperKostnadskalkyle!P$12)/100,
IF($F111=TiltakstyperKostnadskalkyle!$B$13,($J111*TiltakstyperKostnadskalkyle!P$13)/100,
IF($F111=TiltakstyperKostnadskalkyle!$B$14,($J111*TiltakstyperKostnadskalkyle!P$14)/100,
IF($F111=TiltakstyperKostnadskalkyle!$B$15,($J111*TiltakstyperKostnadskalkyle!P$15)/100,
"0")))))))))))</f>
        <v>0</v>
      </c>
      <c r="Y111" s="151"/>
    </row>
    <row r="112" spans="2:25" ht="14.45" customHeight="1" x14ac:dyDescent="0.25">
      <c r="B112" s="20" t="s">
        <v>25</v>
      </c>
      <c r="C112" s="22" t="s">
        <v>82</v>
      </c>
      <c r="D112" s="22" t="s">
        <v>91</v>
      </c>
      <c r="E112" s="22" t="s">
        <v>88</v>
      </c>
      <c r="F112" s="39" t="s">
        <v>37</v>
      </c>
      <c r="G112" s="22">
        <v>2025</v>
      </c>
      <c r="H112" s="108">
        <v>425</v>
      </c>
      <c r="I112" s="27" t="s">
        <v>30</v>
      </c>
      <c r="J112" s="18">
        <f>IF(F112=TiltakstyperKostnadskalkyle!$B$5,TiltakstyperKostnadskalkyle!$R$5*Handlingsplan!H112,
IF(F112=TiltakstyperKostnadskalkyle!$B$6,TiltakstyperKostnadskalkyle!$R$6*Handlingsplan!H112,
IF(F112=TiltakstyperKostnadskalkyle!$B$7,TiltakstyperKostnadskalkyle!$R$7*Handlingsplan!H112,
IF(F112=TiltakstyperKostnadskalkyle!$B$8,TiltakstyperKostnadskalkyle!$R$8*Handlingsplan!H112,
IF(F112=TiltakstyperKostnadskalkyle!$B$9,TiltakstyperKostnadskalkyle!$R$9*Handlingsplan!H112,
IF(F112=TiltakstyperKostnadskalkyle!$B$10,TiltakstyperKostnadskalkyle!$R$10*Handlingsplan!H112,
IF(F112=TiltakstyperKostnadskalkyle!$B$11,TiltakstyperKostnadskalkyle!$R$11*Handlingsplan!H112,
IF(F112=TiltakstyperKostnadskalkyle!$B$12,TiltakstyperKostnadskalkyle!$R$12*Handlingsplan!H112,
IF(F112=TiltakstyperKostnadskalkyle!$B$13,TiltakstyperKostnadskalkyle!$R$13*Handlingsplan!H112,
IF(F112=TiltakstyperKostnadskalkyle!$B$14,TiltakstyperKostnadskalkyle!$R$14*Handlingsplan!H112,
IF(F112=TiltakstyperKostnadskalkyle!$B$15,TiltakstyperKostnadskalkyle!$R$15*Handlingsplan!H112,
0)))))))))))</f>
        <v>471750</v>
      </c>
      <c r="K112" s="18">
        <f>IF($F112=TiltakstyperKostnadskalkyle!$B$5,($J112*TiltakstyperKostnadskalkyle!D$5)/100,
IF($F112=TiltakstyperKostnadskalkyle!$B$6,($J112*TiltakstyperKostnadskalkyle!D$6)/100,
IF($F112=TiltakstyperKostnadskalkyle!$B$7,($J112*TiltakstyperKostnadskalkyle!D$7)/100,
IF($F112=TiltakstyperKostnadskalkyle!$B$8,($J112*TiltakstyperKostnadskalkyle!D$8)/100,
IF($F112=TiltakstyperKostnadskalkyle!$B$9,($J112*TiltakstyperKostnadskalkyle!D$9)/100,
IF($F112=TiltakstyperKostnadskalkyle!$B$10,($J112*TiltakstyperKostnadskalkyle!D$10)/100,
IF($F112=TiltakstyperKostnadskalkyle!$B$11,($J112*TiltakstyperKostnadskalkyle!D$11)/100,
IF($F112=TiltakstyperKostnadskalkyle!$B$12,($J112*TiltakstyperKostnadskalkyle!D$12)/100,
IF($F112=TiltakstyperKostnadskalkyle!$B$13,($J112*TiltakstyperKostnadskalkyle!D$13)/100,
IF($F112=TiltakstyperKostnadskalkyle!$B$14,($J112*TiltakstyperKostnadskalkyle!D$14)/100,
IF($F112=TiltakstyperKostnadskalkyle!$B$15,($J112*TiltakstyperKostnadskalkyle!D$15)/100,
"0")))))))))))</f>
        <v>7076.25</v>
      </c>
      <c r="L112" s="18">
        <f>IF($F112=TiltakstyperKostnadskalkyle!$B$5,($J112*TiltakstyperKostnadskalkyle!E$5)/100,
IF($F112=TiltakstyperKostnadskalkyle!$B$6,($J112*TiltakstyperKostnadskalkyle!E$6)/100,
IF($F112=TiltakstyperKostnadskalkyle!$B$7,($J112*TiltakstyperKostnadskalkyle!E$7)/100,
IF($F112=TiltakstyperKostnadskalkyle!$B$8,($J112*TiltakstyperKostnadskalkyle!E$8)/100,
IF($F112=TiltakstyperKostnadskalkyle!$B$9,($J112*TiltakstyperKostnadskalkyle!E$9)/100,
IF($F112=TiltakstyperKostnadskalkyle!$B$10,($J112*TiltakstyperKostnadskalkyle!E$10)/100,
IF($F112=TiltakstyperKostnadskalkyle!$B$11,($J112*TiltakstyperKostnadskalkyle!E$11)/100,
IF($F112=TiltakstyperKostnadskalkyle!$B$12,($J112*TiltakstyperKostnadskalkyle!E$12)/100,
IF($F112=TiltakstyperKostnadskalkyle!$B$13,($J112*TiltakstyperKostnadskalkyle!E$13)/100,
IF($F112=TiltakstyperKostnadskalkyle!$B$14,($J112*TiltakstyperKostnadskalkyle!E$14)/100,
IF($F112=TiltakstyperKostnadskalkyle!$B$15,($J112*TiltakstyperKostnadskalkyle!E$15)/100,
"0")))))))))))</f>
        <v>14152.5</v>
      </c>
      <c r="M112" s="18">
        <f>IF($F112=TiltakstyperKostnadskalkyle!$B$5,($J112*TiltakstyperKostnadskalkyle!F$5)/100,
IF($F112=TiltakstyperKostnadskalkyle!$B$6,($J112*TiltakstyperKostnadskalkyle!F$6)/100,
IF($F112=TiltakstyperKostnadskalkyle!$B$7,($J112*TiltakstyperKostnadskalkyle!F$7)/100,
IF($F112=TiltakstyperKostnadskalkyle!$B$8,($J112*TiltakstyperKostnadskalkyle!F$8)/100,
IF($F112=TiltakstyperKostnadskalkyle!$B$9,($J112*TiltakstyperKostnadskalkyle!F$9)/100,
IF($F112=TiltakstyperKostnadskalkyle!$B$10,($J112*TiltakstyperKostnadskalkyle!F$10)/100,
IF($F112=TiltakstyperKostnadskalkyle!$B$11,($J112*TiltakstyperKostnadskalkyle!F$11)/100,
IF($F112=TiltakstyperKostnadskalkyle!$B$12,($J112*TiltakstyperKostnadskalkyle!F$12)/100,
IF($F112=TiltakstyperKostnadskalkyle!$B$13,($J112*TiltakstyperKostnadskalkyle!F$13)/100,
IF($F112=TiltakstyperKostnadskalkyle!$B$14,($J112*TiltakstyperKostnadskalkyle!F$14)/100,
IF($F112=TiltakstyperKostnadskalkyle!$B$15,($J112*TiltakstyperKostnadskalkyle!F$15)/100,
"0")))))))))))</f>
        <v>94350</v>
      </c>
      <c r="N112" s="18">
        <f>IF($F112=TiltakstyperKostnadskalkyle!$B$5,($J112*TiltakstyperKostnadskalkyle!G$5)/100,
IF($F112=TiltakstyperKostnadskalkyle!$B$6,($J112*TiltakstyperKostnadskalkyle!G$6)/100,
IF($F112=TiltakstyperKostnadskalkyle!$B$7,($J112*TiltakstyperKostnadskalkyle!G$7)/100,
IF($F112=TiltakstyperKostnadskalkyle!$B$8,($J112*TiltakstyperKostnadskalkyle!G$8)/100,
IF($F112=TiltakstyperKostnadskalkyle!$B$9,($J112*TiltakstyperKostnadskalkyle!G$9)/100,
IF($F112=TiltakstyperKostnadskalkyle!$B$10,($J112*TiltakstyperKostnadskalkyle!G$10)/100,
IF($F112=TiltakstyperKostnadskalkyle!$B$11,($J112*TiltakstyperKostnadskalkyle!G$11)/100,
IF($F112=TiltakstyperKostnadskalkyle!$B$12,($J112*TiltakstyperKostnadskalkyle!G$12)/100,
IF($F112=TiltakstyperKostnadskalkyle!$B$13,($J112*TiltakstyperKostnadskalkyle!G$13)/100,
IF($F112=TiltakstyperKostnadskalkyle!$B$14,($J112*TiltakstyperKostnadskalkyle!G$14)/100,
IF($F112=TiltakstyperKostnadskalkyle!$B$15,($J112*TiltakstyperKostnadskalkyle!G$15)/100,
"0")))))))))))</f>
        <v>51892.5</v>
      </c>
      <c r="O112" s="18">
        <f>IF($F112=TiltakstyperKostnadskalkyle!$B$5,($J112*TiltakstyperKostnadskalkyle!H$5)/100,
IF($F112=TiltakstyperKostnadskalkyle!$B$6,($J112*TiltakstyperKostnadskalkyle!H$6)/100,
IF($F112=TiltakstyperKostnadskalkyle!$B$7,($J112*TiltakstyperKostnadskalkyle!H$7)/100,
IF($F112=TiltakstyperKostnadskalkyle!$B$8,($J112*TiltakstyperKostnadskalkyle!H$8)/100,
IF($F112=TiltakstyperKostnadskalkyle!$B$9,($J112*TiltakstyperKostnadskalkyle!H$9)/100,
IF($F112=TiltakstyperKostnadskalkyle!$B$10,($J112*TiltakstyperKostnadskalkyle!H$10)/100,
IF($F112=TiltakstyperKostnadskalkyle!$B$11,($J112*TiltakstyperKostnadskalkyle!H$11)/100,
IF($F112=TiltakstyperKostnadskalkyle!$B$12,($J112*TiltakstyperKostnadskalkyle!H$12)/100,
IF($F112=TiltakstyperKostnadskalkyle!$B$13,($J112*TiltakstyperKostnadskalkyle!H$13)/100,
IF($F112=TiltakstyperKostnadskalkyle!$B$14,($J112*TiltakstyperKostnadskalkyle!H$14)/100,
IF($F112=TiltakstyperKostnadskalkyle!$B$15,($J112*TiltakstyperKostnadskalkyle!H$15)/100,
"0")))))))))))</f>
        <v>14152.5</v>
      </c>
      <c r="P112" s="18">
        <f>IF($F112=TiltakstyperKostnadskalkyle!$B$5,($J112*TiltakstyperKostnadskalkyle!I$5)/100,
IF($F112=TiltakstyperKostnadskalkyle!$B$6,($J112*TiltakstyperKostnadskalkyle!I$6)/100,
IF($F112=TiltakstyperKostnadskalkyle!$B$7,($J112*TiltakstyperKostnadskalkyle!I$7)/100,
IF($F112=TiltakstyperKostnadskalkyle!$B$8,($J112*TiltakstyperKostnadskalkyle!I$8)/100,
IF($F112=TiltakstyperKostnadskalkyle!$B$9,($J112*TiltakstyperKostnadskalkyle!I$9)/100,
IF($F112=TiltakstyperKostnadskalkyle!$B$10,($J112*TiltakstyperKostnadskalkyle!I$10)/100,
IF($F112=TiltakstyperKostnadskalkyle!$B$11,($J112*TiltakstyperKostnadskalkyle!I$11)/100,
IF($F112=TiltakstyperKostnadskalkyle!$B$12,($J112*TiltakstyperKostnadskalkyle!I$12)/100,
IF($F112=TiltakstyperKostnadskalkyle!$B$13,($J112*TiltakstyperKostnadskalkyle!I$13)/100,
IF($F112=TiltakstyperKostnadskalkyle!$B$14,($J112*TiltakstyperKostnadskalkyle!I$14)/100,
IF($F112=TiltakstyperKostnadskalkyle!$B$15,($J112*TiltakstyperKostnadskalkyle!I$15)/100,
"0")))))))))))</f>
        <v>283050</v>
      </c>
      <c r="Q112" s="18">
        <f t="shared" si="6"/>
        <v>4717.5</v>
      </c>
      <c r="R112" s="18">
        <f>IF($F112=TiltakstyperKostnadskalkyle!$B$5,($J112*TiltakstyperKostnadskalkyle!K$5)/100,
IF($F112=TiltakstyperKostnadskalkyle!$B$6,($J112*TiltakstyperKostnadskalkyle!K$6)/100,
IF($F112=TiltakstyperKostnadskalkyle!$B$8,($J112*TiltakstyperKostnadskalkyle!K$8)/100,
IF($F112=TiltakstyperKostnadskalkyle!$B$9,($J112*TiltakstyperKostnadskalkyle!K$9)/100,
IF($F112=TiltakstyperKostnadskalkyle!$B$10,($J112*TiltakstyperKostnadskalkyle!K$10)/100,
IF($F112=TiltakstyperKostnadskalkyle!$B$11,($J112*TiltakstyperKostnadskalkyle!K$11)/100,
IF($F112=TiltakstyperKostnadskalkyle!$B$12,($J112*TiltakstyperKostnadskalkyle!K$12)/100,
IF($F112=TiltakstyperKostnadskalkyle!$B$13,($J112*TiltakstyperKostnadskalkyle!K$13)/100,
IF($F112=TiltakstyperKostnadskalkyle!$B$14,($J112*TiltakstyperKostnadskalkyle!K$14)/100,
"0")))))))))</f>
        <v>7076.25</v>
      </c>
      <c r="S112" s="18">
        <f t="shared" si="5"/>
        <v>9435</v>
      </c>
      <c r="T112" s="18">
        <f>IF($F112=TiltakstyperKostnadskalkyle!$B$5,($J112*TiltakstyperKostnadskalkyle!M$5)/100,
IF($F112=TiltakstyperKostnadskalkyle!$B$6,($J112*TiltakstyperKostnadskalkyle!M$6)/100,
IF($F112=TiltakstyperKostnadskalkyle!$B$7,($J112*TiltakstyperKostnadskalkyle!M$7)/100,
IF($F112=TiltakstyperKostnadskalkyle!$B$8,($J112*TiltakstyperKostnadskalkyle!M$8)/100,
IF($F112=TiltakstyperKostnadskalkyle!$B$9,($J112*TiltakstyperKostnadskalkyle!M$9)/100,
IF($F112=TiltakstyperKostnadskalkyle!$B$10,($J112*TiltakstyperKostnadskalkyle!M$10)/100,
IF($F112=TiltakstyperKostnadskalkyle!$B$11,($J112*TiltakstyperKostnadskalkyle!M$11)/100,
IF($F112=TiltakstyperKostnadskalkyle!$B$12,($J112*TiltakstyperKostnadskalkyle!M$12)/100,
IF($F112=TiltakstyperKostnadskalkyle!$B$13,($J112*TiltakstyperKostnadskalkyle!M$13)/100,
IF($F112=TiltakstyperKostnadskalkyle!$B$14,($J112*TiltakstyperKostnadskalkyle!M$14)/100,
IF($F112=TiltakstyperKostnadskalkyle!$B$15,($J112*TiltakstyperKostnadskalkyle!M$15)/100,
"0")))))))))))</f>
        <v>0</v>
      </c>
      <c r="U112" s="32"/>
      <c r="V112" s="32"/>
      <c r="W112" s="18">
        <f>IF($F112=TiltakstyperKostnadskalkyle!$B$5,($J112*TiltakstyperKostnadskalkyle!P$5)/100,
IF($F112=TiltakstyperKostnadskalkyle!$B$6,($J112*TiltakstyperKostnadskalkyle!P$6)/100,
IF($F112=TiltakstyperKostnadskalkyle!$B$7,($J112*TiltakstyperKostnadskalkyle!P$7)/100,
IF($F112=TiltakstyperKostnadskalkyle!$B$8,($J112*TiltakstyperKostnadskalkyle!P$8)/100,
IF($F112=TiltakstyperKostnadskalkyle!$B$9,($J112*TiltakstyperKostnadskalkyle!P$9)/100,
IF($F112=TiltakstyperKostnadskalkyle!$B$10,($J112*TiltakstyperKostnadskalkyle!P$10)/100,
IF($F112=TiltakstyperKostnadskalkyle!$B$11,($J112*TiltakstyperKostnadskalkyle!P$11)/100,
IF($F112=TiltakstyperKostnadskalkyle!$B$12,($J112*TiltakstyperKostnadskalkyle!P$12)/100,
IF($F112=TiltakstyperKostnadskalkyle!$B$13,($J112*TiltakstyperKostnadskalkyle!P$13)/100,
IF($F112=TiltakstyperKostnadskalkyle!$B$14,($J112*TiltakstyperKostnadskalkyle!P$14)/100,
IF($F112=TiltakstyperKostnadskalkyle!$B$15,($J112*TiltakstyperKostnadskalkyle!P$15)/100,
"0")))))))))))</f>
        <v>0</v>
      </c>
      <c r="Y112" s="151"/>
    </row>
    <row r="113" spans="2:25" x14ac:dyDescent="0.25">
      <c r="B113" s="20" t="s">
        <v>25</v>
      </c>
      <c r="C113" s="22" t="s">
        <v>82</v>
      </c>
      <c r="D113" s="22" t="s">
        <v>91</v>
      </c>
      <c r="E113" s="22" t="s">
        <v>89</v>
      </c>
      <c r="F113" s="39" t="s">
        <v>37</v>
      </c>
      <c r="G113" s="22">
        <v>2025</v>
      </c>
      <c r="H113" s="108">
        <v>432</v>
      </c>
      <c r="I113" s="27" t="s">
        <v>30</v>
      </c>
      <c r="J113" s="18">
        <f>IF(F113=TiltakstyperKostnadskalkyle!$B$5,TiltakstyperKostnadskalkyle!$R$5*Handlingsplan!H113,
IF(F113=TiltakstyperKostnadskalkyle!$B$6,TiltakstyperKostnadskalkyle!$R$6*Handlingsplan!H113,
IF(F113=TiltakstyperKostnadskalkyle!$B$7,TiltakstyperKostnadskalkyle!$R$7*Handlingsplan!H113,
IF(F113=TiltakstyperKostnadskalkyle!$B$8,TiltakstyperKostnadskalkyle!$R$8*Handlingsplan!H113,
IF(F113=TiltakstyperKostnadskalkyle!$B$9,TiltakstyperKostnadskalkyle!$R$9*Handlingsplan!H113,
IF(F113=TiltakstyperKostnadskalkyle!$B$10,TiltakstyperKostnadskalkyle!$R$10*Handlingsplan!H113,
IF(F113=TiltakstyperKostnadskalkyle!$B$11,TiltakstyperKostnadskalkyle!$R$11*Handlingsplan!H113,
IF(F113=TiltakstyperKostnadskalkyle!$B$12,TiltakstyperKostnadskalkyle!$R$12*Handlingsplan!H113,
IF(F113=TiltakstyperKostnadskalkyle!$B$13,TiltakstyperKostnadskalkyle!$R$13*Handlingsplan!H113,
IF(F113=TiltakstyperKostnadskalkyle!$B$14,TiltakstyperKostnadskalkyle!$R$14*Handlingsplan!H113,
IF(F113=TiltakstyperKostnadskalkyle!$B$15,TiltakstyperKostnadskalkyle!$R$15*Handlingsplan!H113,
0)))))))))))</f>
        <v>479520</v>
      </c>
      <c r="K113" s="18">
        <f>IF($F113=TiltakstyperKostnadskalkyle!$B$5,($J113*TiltakstyperKostnadskalkyle!D$5)/100,
IF($F113=TiltakstyperKostnadskalkyle!$B$6,($J113*TiltakstyperKostnadskalkyle!D$6)/100,
IF($F113=TiltakstyperKostnadskalkyle!$B$7,($J113*TiltakstyperKostnadskalkyle!D$7)/100,
IF($F113=TiltakstyperKostnadskalkyle!$B$8,($J113*TiltakstyperKostnadskalkyle!D$8)/100,
IF($F113=TiltakstyperKostnadskalkyle!$B$9,($J113*TiltakstyperKostnadskalkyle!D$9)/100,
IF($F113=TiltakstyperKostnadskalkyle!$B$10,($J113*TiltakstyperKostnadskalkyle!D$10)/100,
IF($F113=TiltakstyperKostnadskalkyle!$B$11,($J113*TiltakstyperKostnadskalkyle!D$11)/100,
IF($F113=TiltakstyperKostnadskalkyle!$B$12,($J113*TiltakstyperKostnadskalkyle!D$12)/100,
IF($F113=TiltakstyperKostnadskalkyle!$B$13,($J113*TiltakstyperKostnadskalkyle!D$13)/100,
IF($F113=TiltakstyperKostnadskalkyle!$B$14,($J113*TiltakstyperKostnadskalkyle!D$14)/100,
IF($F113=TiltakstyperKostnadskalkyle!$B$15,($J113*TiltakstyperKostnadskalkyle!D$15)/100,
"0")))))))))))</f>
        <v>7192.8</v>
      </c>
      <c r="L113" s="18">
        <f>IF($F113=TiltakstyperKostnadskalkyle!$B$5,($J113*TiltakstyperKostnadskalkyle!E$5)/100,
IF($F113=TiltakstyperKostnadskalkyle!$B$6,($J113*TiltakstyperKostnadskalkyle!E$6)/100,
IF($F113=TiltakstyperKostnadskalkyle!$B$7,($J113*TiltakstyperKostnadskalkyle!E$7)/100,
IF($F113=TiltakstyperKostnadskalkyle!$B$8,($J113*TiltakstyperKostnadskalkyle!E$8)/100,
IF($F113=TiltakstyperKostnadskalkyle!$B$9,($J113*TiltakstyperKostnadskalkyle!E$9)/100,
IF($F113=TiltakstyperKostnadskalkyle!$B$10,($J113*TiltakstyperKostnadskalkyle!E$10)/100,
IF($F113=TiltakstyperKostnadskalkyle!$B$11,($J113*TiltakstyperKostnadskalkyle!E$11)/100,
IF($F113=TiltakstyperKostnadskalkyle!$B$12,($J113*TiltakstyperKostnadskalkyle!E$12)/100,
IF($F113=TiltakstyperKostnadskalkyle!$B$13,($J113*TiltakstyperKostnadskalkyle!E$13)/100,
IF($F113=TiltakstyperKostnadskalkyle!$B$14,($J113*TiltakstyperKostnadskalkyle!E$14)/100,
IF($F113=TiltakstyperKostnadskalkyle!$B$15,($J113*TiltakstyperKostnadskalkyle!E$15)/100,
"0")))))))))))</f>
        <v>14385.6</v>
      </c>
      <c r="M113" s="18">
        <f>IF($F113=TiltakstyperKostnadskalkyle!$B$5,($J113*TiltakstyperKostnadskalkyle!F$5)/100,
IF($F113=TiltakstyperKostnadskalkyle!$B$6,($J113*TiltakstyperKostnadskalkyle!F$6)/100,
IF($F113=TiltakstyperKostnadskalkyle!$B$7,($J113*TiltakstyperKostnadskalkyle!F$7)/100,
IF($F113=TiltakstyperKostnadskalkyle!$B$8,($J113*TiltakstyperKostnadskalkyle!F$8)/100,
IF($F113=TiltakstyperKostnadskalkyle!$B$9,($J113*TiltakstyperKostnadskalkyle!F$9)/100,
IF($F113=TiltakstyperKostnadskalkyle!$B$10,($J113*TiltakstyperKostnadskalkyle!F$10)/100,
IF($F113=TiltakstyperKostnadskalkyle!$B$11,($J113*TiltakstyperKostnadskalkyle!F$11)/100,
IF($F113=TiltakstyperKostnadskalkyle!$B$12,($J113*TiltakstyperKostnadskalkyle!F$12)/100,
IF($F113=TiltakstyperKostnadskalkyle!$B$13,($J113*TiltakstyperKostnadskalkyle!F$13)/100,
IF($F113=TiltakstyperKostnadskalkyle!$B$14,($J113*TiltakstyperKostnadskalkyle!F$14)/100,
IF($F113=TiltakstyperKostnadskalkyle!$B$15,($J113*TiltakstyperKostnadskalkyle!F$15)/100,
"0")))))))))))</f>
        <v>95904</v>
      </c>
      <c r="N113" s="18">
        <f>IF($F113=TiltakstyperKostnadskalkyle!$B$5,($J113*TiltakstyperKostnadskalkyle!G$5)/100,
IF($F113=TiltakstyperKostnadskalkyle!$B$6,($J113*TiltakstyperKostnadskalkyle!G$6)/100,
IF($F113=TiltakstyperKostnadskalkyle!$B$7,($J113*TiltakstyperKostnadskalkyle!G$7)/100,
IF($F113=TiltakstyperKostnadskalkyle!$B$8,($J113*TiltakstyperKostnadskalkyle!G$8)/100,
IF($F113=TiltakstyperKostnadskalkyle!$B$9,($J113*TiltakstyperKostnadskalkyle!G$9)/100,
IF($F113=TiltakstyperKostnadskalkyle!$B$10,($J113*TiltakstyperKostnadskalkyle!G$10)/100,
IF($F113=TiltakstyperKostnadskalkyle!$B$11,($J113*TiltakstyperKostnadskalkyle!G$11)/100,
IF($F113=TiltakstyperKostnadskalkyle!$B$12,($J113*TiltakstyperKostnadskalkyle!G$12)/100,
IF($F113=TiltakstyperKostnadskalkyle!$B$13,($J113*TiltakstyperKostnadskalkyle!G$13)/100,
IF($F113=TiltakstyperKostnadskalkyle!$B$14,($J113*TiltakstyperKostnadskalkyle!G$14)/100,
IF($F113=TiltakstyperKostnadskalkyle!$B$15,($J113*TiltakstyperKostnadskalkyle!G$15)/100,
"0")))))))))))</f>
        <v>52747.199999999997</v>
      </c>
      <c r="O113" s="18">
        <f>IF($F113=TiltakstyperKostnadskalkyle!$B$5,($J113*TiltakstyperKostnadskalkyle!H$5)/100,
IF($F113=TiltakstyperKostnadskalkyle!$B$6,($J113*TiltakstyperKostnadskalkyle!H$6)/100,
IF($F113=TiltakstyperKostnadskalkyle!$B$7,($J113*TiltakstyperKostnadskalkyle!H$7)/100,
IF($F113=TiltakstyperKostnadskalkyle!$B$8,($J113*TiltakstyperKostnadskalkyle!H$8)/100,
IF($F113=TiltakstyperKostnadskalkyle!$B$9,($J113*TiltakstyperKostnadskalkyle!H$9)/100,
IF($F113=TiltakstyperKostnadskalkyle!$B$10,($J113*TiltakstyperKostnadskalkyle!H$10)/100,
IF($F113=TiltakstyperKostnadskalkyle!$B$11,($J113*TiltakstyperKostnadskalkyle!H$11)/100,
IF($F113=TiltakstyperKostnadskalkyle!$B$12,($J113*TiltakstyperKostnadskalkyle!H$12)/100,
IF($F113=TiltakstyperKostnadskalkyle!$B$13,($J113*TiltakstyperKostnadskalkyle!H$13)/100,
IF($F113=TiltakstyperKostnadskalkyle!$B$14,($J113*TiltakstyperKostnadskalkyle!H$14)/100,
IF($F113=TiltakstyperKostnadskalkyle!$B$15,($J113*TiltakstyperKostnadskalkyle!H$15)/100,
"0")))))))))))</f>
        <v>14385.6</v>
      </c>
      <c r="P113" s="18">
        <f>IF($F113=TiltakstyperKostnadskalkyle!$B$5,($J113*TiltakstyperKostnadskalkyle!I$5)/100,
IF($F113=TiltakstyperKostnadskalkyle!$B$6,($J113*TiltakstyperKostnadskalkyle!I$6)/100,
IF($F113=TiltakstyperKostnadskalkyle!$B$7,($J113*TiltakstyperKostnadskalkyle!I$7)/100,
IF($F113=TiltakstyperKostnadskalkyle!$B$8,($J113*TiltakstyperKostnadskalkyle!I$8)/100,
IF($F113=TiltakstyperKostnadskalkyle!$B$9,($J113*TiltakstyperKostnadskalkyle!I$9)/100,
IF($F113=TiltakstyperKostnadskalkyle!$B$10,($J113*TiltakstyperKostnadskalkyle!I$10)/100,
IF($F113=TiltakstyperKostnadskalkyle!$B$11,($J113*TiltakstyperKostnadskalkyle!I$11)/100,
IF($F113=TiltakstyperKostnadskalkyle!$B$12,($J113*TiltakstyperKostnadskalkyle!I$12)/100,
IF($F113=TiltakstyperKostnadskalkyle!$B$13,($J113*TiltakstyperKostnadskalkyle!I$13)/100,
IF($F113=TiltakstyperKostnadskalkyle!$B$14,($J113*TiltakstyperKostnadskalkyle!I$14)/100,
IF($F113=TiltakstyperKostnadskalkyle!$B$15,($J113*TiltakstyperKostnadskalkyle!I$15)/100,
"0")))))))))))</f>
        <v>287712</v>
      </c>
      <c r="Q113" s="18">
        <f t="shared" si="6"/>
        <v>4795.2</v>
      </c>
      <c r="R113" s="18">
        <f>IF($F113=TiltakstyperKostnadskalkyle!$B$5,($J113*TiltakstyperKostnadskalkyle!K$5)/100,
IF($F113=TiltakstyperKostnadskalkyle!$B$6,($J113*TiltakstyperKostnadskalkyle!K$6)/100,
IF($F113=TiltakstyperKostnadskalkyle!$B$8,($J113*TiltakstyperKostnadskalkyle!K$8)/100,
IF($F113=TiltakstyperKostnadskalkyle!$B$9,($J113*TiltakstyperKostnadskalkyle!K$9)/100,
IF($F113=TiltakstyperKostnadskalkyle!$B$10,($J113*TiltakstyperKostnadskalkyle!K$10)/100,
IF($F113=TiltakstyperKostnadskalkyle!$B$11,($J113*TiltakstyperKostnadskalkyle!K$11)/100,
IF($F113=TiltakstyperKostnadskalkyle!$B$12,($J113*TiltakstyperKostnadskalkyle!K$12)/100,
IF($F113=TiltakstyperKostnadskalkyle!$B$13,($J113*TiltakstyperKostnadskalkyle!K$13)/100,
IF($F113=TiltakstyperKostnadskalkyle!$B$14,($J113*TiltakstyperKostnadskalkyle!K$14)/100,
"0")))))))))</f>
        <v>7192.8</v>
      </c>
      <c r="S113" s="18">
        <f t="shared" si="5"/>
        <v>9590.4</v>
      </c>
      <c r="T113" s="18">
        <f>IF($F113=TiltakstyperKostnadskalkyle!$B$5,($J113*TiltakstyperKostnadskalkyle!M$5)/100,
IF($F113=TiltakstyperKostnadskalkyle!$B$6,($J113*TiltakstyperKostnadskalkyle!M$6)/100,
IF($F113=TiltakstyperKostnadskalkyle!$B$7,($J113*TiltakstyperKostnadskalkyle!M$7)/100,
IF($F113=TiltakstyperKostnadskalkyle!$B$8,($J113*TiltakstyperKostnadskalkyle!M$8)/100,
IF($F113=TiltakstyperKostnadskalkyle!$B$9,($J113*TiltakstyperKostnadskalkyle!M$9)/100,
IF($F113=TiltakstyperKostnadskalkyle!$B$10,($J113*TiltakstyperKostnadskalkyle!M$10)/100,
IF($F113=TiltakstyperKostnadskalkyle!$B$11,($J113*TiltakstyperKostnadskalkyle!M$11)/100,
IF($F113=TiltakstyperKostnadskalkyle!$B$12,($J113*TiltakstyperKostnadskalkyle!M$12)/100,
IF($F113=TiltakstyperKostnadskalkyle!$B$13,($J113*TiltakstyperKostnadskalkyle!M$13)/100,
IF($F113=TiltakstyperKostnadskalkyle!$B$14,($J113*TiltakstyperKostnadskalkyle!M$14)/100,
IF($F113=TiltakstyperKostnadskalkyle!$B$15,($J113*TiltakstyperKostnadskalkyle!M$15)/100,
"0")))))))))))</f>
        <v>0</v>
      </c>
      <c r="U113" s="32"/>
      <c r="V113" s="32"/>
      <c r="W113" s="18">
        <f>IF($F113=TiltakstyperKostnadskalkyle!$B$5,($J113*TiltakstyperKostnadskalkyle!P$5)/100,
IF($F113=TiltakstyperKostnadskalkyle!$B$6,($J113*TiltakstyperKostnadskalkyle!P$6)/100,
IF($F113=TiltakstyperKostnadskalkyle!$B$7,($J113*TiltakstyperKostnadskalkyle!P$7)/100,
IF($F113=TiltakstyperKostnadskalkyle!$B$8,($J113*TiltakstyperKostnadskalkyle!P$8)/100,
IF($F113=TiltakstyperKostnadskalkyle!$B$9,($J113*TiltakstyperKostnadskalkyle!P$9)/100,
IF($F113=TiltakstyperKostnadskalkyle!$B$10,($J113*TiltakstyperKostnadskalkyle!P$10)/100,
IF($F113=TiltakstyperKostnadskalkyle!$B$11,($J113*TiltakstyperKostnadskalkyle!P$11)/100,
IF($F113=TiltakstyperKostnadskalkyle!$B$12,($J113*TiltakstyperKostnadskalkyle!P$12)/100,
IF($F113=TiltakstyperKostnadskalkyle!$B$13,($J113*TiltakstyperKostnadskalkyle!P$13)/100,
IF($F113=TiltakstyperKostnadskalkyle!$B$14,($J113*TiltakstyperKostnadskalkyle!P$14)/100,
IF($F113=TiltakstyperKostnadskalkyle!$B$15,($J113*TiltakstyperKostnadskalkyle!P$15)/100,
"0")))))))))))</f>
        <v>0</v>
      </c>
      <c r="Y113" s="151"/>
    </row>
    <row r="114" spans="2:25" ht="14.45" customHeight="1" x14ac:dyDescent="0.25">
      <c r="B114" s="20" t="s">
        <v>25</v>
      </c>
      <c r="C114" s="22" t="s">
        <v>82</v>
      </c>
      <c r="D114" s="22" t="s">
        <v>92</v>
      </c>
      <c r="E114" s="22" t="s">
        <v>84</v>
      </c>
      <c r="F114" s="39" t="s">
        <v>39</v>
      </c>
      <c r="G114" s="22">
        <v>2029</v>
      </c>
      <c r="H114" s="108">
        <v>237</v>
      </c>
      <c r="I114" s="27" t="s">
        <v>30</v>
      </c>
      <c r="J114" s="18">
        <f>IF(F114=TiltakstyperKostnadskalkyle!$B$5,TiltakstyperKostnadskalkyle!$R$5*Handlingsplan!H114,
IF(F114=TiltakstyperKostnadskalkyle!$B$6,TiltakstyperKostnadskalkyle!$R$6*Handlingsplan!H114,
IF(F114=TiltakstyperKostnadskalkyle!$B$7,TiltakstyperKostnadskalkyle!$R$7*Handlingsplan!H114,
IF(F114=TiltakstyperKostnadskalkyle!$B$8,TiltakstyperKostnadskalkyle!$R$8*Handlingsplan!H114,
IF(F114=TiltakstyperKostnadskalkyle!$B$9,TiltakstyperKostnadskalkyle!$R$9*Handlingsplan!H114,
IF(F114=TiltakstyperKostnadskalkyle!$B$10,TiltakstyperKostnadskalkyle!$R$10*Handlingsplan!H114,
IF(F114=TiltakstyperKostnadskalkyle!$B$11,TiltakstyperKostnadskalkyle!$R$11*Handlingsplan!H114,
IF(F114=TiltakstyperKostnadskalkyle!$B$12,TiltakstyperKostnadskalkyle!$R$12*Handlingsplan!H114,
IF(F114=TiltakstyperKostnadskalkyle!$B$13,TiltakstyperKostnadskalkyle!$R$13*Handlingsplan!H114,
IF(F114=TiltakstyperKostnadskalkyle!$B$14,TiltakstyperKostnadskalkyle!$R$14*Handlingsplan!H114,
IF(F114=TiltakstyperKostnadskalkyle!$B$15,TiltakstyperKostnadskalkyle!$R$15*Handlingsplan!H114,
0)))))))))))</f>
        <v>948000</v>
      </c>
      <c r="K114" s="18">
        <f>IF($F114=TiltakstyperKostnadskalkyle!$B$5,($J114*TiltakstyperKostnadskalkyle!D$5)/100,
IF($F114=TiltakstyperKostnadskalkyle!$B$6,($J114*TiltakstyperKostnadskalkyle!D$6)/100,
IF($F114=TiltakstyperKostnadskalkyle!$B$7,($J114*TiltakstyperKostnadskalkyle!D$7)/100,
IF($F114=TiltakstyperKostnadskalkyle!$B$8,($J114*TiltakstyperKostnadskalkyle!D$8)/100,
IF($F114=TiltakstyperKostnadskalkyle!$B$9,($J114*TiltakstyperKostnadskalkyle!D$9)/100,
IF($F114=TiltakstyperKostnadskalkyle!$B$10,($J114*TiltakstyperKostnadskalkyle!D$10)/100,
IF($F114=TiltakstyperKostnadskalkyle!$B$11,($J114*TiltakstyperKostnadskalkyle!D$11)/100,
IF($F114=TiltakstyperKostnadskalkyle!$B$12,($J114*TiltakstyperKostnadskalkyle!D$12)/100,
IF($F114=TiltakstyperKostnadskalkyle!$B$13,($J114*TiltakstyperKostnadskalkyle!D$13)/100,
IF($F114=TiltakstyperKostnadskalkyle!$B$14,($J114*TiltakstyperKostnadskalkyle!D$14)/100,
IF($F114=TiltakstyperKostnadskalkyle!$B$15,($J114*TiltakstyperKostnadskalkyle!D$15)/100,
"0")))))))))))</f>
        <v>75840</v>
      </c>
      <c r="L114" s="18">
        <f>IF($F114=TiltakstyperKostnadskalkyle!$B$5,($J114*TiltakstyperKostnadskalkyle!E$5)/100,
IF($F114=TiltakstyperKostnadskalkyle!$B$6,($J114*TiltakstyperKostnadskalkyle!E$6)/100,
IF($F114=TiltakstyperKostnadskalkyle!$B$7,($J114*TiltakstyperKostnadskalkyle!E$7)/100,
IF($F114=TiltakstyperKostnadskalkyle!$B$8,($J114*TiltakstyperKostnadskalkyle!E$8)/100,
IF($F114=TiltakstyperKostnadskalkyle!$B$9,($J114*TiltakstyperKostnadskalkyle!E$9)/100,
IF($F114=TiltakstyperKostnadskalkyle!$B$10,($J114*TiltakstyperKostnadskalkyle!E$10)/100,
IF($F114=TiltakstyperKostnadskalkyle!$B$11,($J114*TiltakstyperKostnadskalkyle!E$11)/100,
IF($F114=TiltakstyperKostnadskalkyle!$B$12,($J114*TiltakstyperKostnadskalkyle!E$12)/100,
IF($F114=TiltakstyperKostnadskalkyle!$B$13,($J114*TiltakstyperKostnadskalkyle!E$13)/100,
IF($F114=TiltakstyperKostnadskalkyle!$B$14,($J114*TiltakstyperKostnadskalkyle!E$14)/100,
IF($F114=TiltakstyperKostnadskalkyle!$B$15,($J114*TiltakstyperKostnadskalkyle!E$15)/100,
"0")))))))))))</f>
        <v>75840</v>
      </c>
      <c r="M114" s="18">
        <f>IF($F114=TiltakstyperKostnadskalkyle!$B$5,($J114*TiltakstyperKostnadskalkyle!F$5)/100,
IF($F114=TiltakstyperKostnadskalkyle!$B$6,($J114*TiltakstyperKostnadskalkyle!F$6)/100,
IF($F114=TiltakstyperKostnadskalkyle!$B$7,($J114*TiltakstyperKostnadskalkyle!F$7)/100,
IF($F114=TiltakstyperKostnadskalkyle!$B$8,($J114*TiltakstyperKostnadskalkyle!F$8)/100,
IF($F114=TiltakstyperKostnadskalkyle!$B$9,($J114*TiltakstyperKostnadskalkyle!F$9)/100,
IF($F114=TiltakstyperKostnadskalkyle!$B$10,($J114*TiltakstyperKostnadskalkyle!F$10)/100,
IF($F114=TiltakstyperKostnadskalkyle!$B$11,($J114*TiltakstyperKostnadskalkyle!F$11)/100,
IF($F114=TiltakstyperKostnadskalkyle!$B$12,($J114*TiltakstyperKostnadskalkyle!F$12)/100,
IF($F114=TiltakstyperKostnadskalkyle!$B$13,($J114*TiltakstyperKostnadskalkyle!F$13)/100,
IF($F114=TiltakstyperKostnadskalkyle!$B$14,($J114*TiltakstyperKostnadskalkyle!F$14)/100,
IF($F114=TiltakstyperKostnadskalkyle!$B$15,($J114*TiltakstyperKostnadskalkyle!F$15)/100,
"0")))))))))))</f>
        <v>398160</v>
      </c>
      <c r="N114" s="18">
        <f>IF($F114=TiltakstyperKostnadskalkyle!$B$5,($J114*TiltakstyperKostnadskalkyle!G$5)/100,
IF($F114=TiltakstyperKostnadskalkyle!$B$6,($J114*TiltakstyperKostnadskalkyle!G$6)/100,
IF($F114=TiltakstyperKostnadskalkyle!$B$7,($J114*TiltakstyperKostnadskalkyle!G$7)/100,
IF($F114=TiltakstyperKostnadskalkyle!$B$8,($J114*TiltakstyperKostnadskalkyle!G$8)/100,
IF($F114=TiltakstyperKostnadskalkyle!$B$9,($J114*TiltakstyperKostnadskalkyle!G$9)/100,
IF($F114=TiltakstyperKostnadskalkyle!$B$10,($J114*TiltakstyperKostnadskalkyle!G$10)/100,
IF($F114=TiltakstyperKostnadskalkyle!$B$11,($J114*TiltakstyperKostnadskalkyle!G$11)/100,
IF($F114=TiltakstyperKostnadskalkyle!$B$12,($J114*TiltakstyperKostnadskalkyle!G$12)/100,
IF($F114=TiltakstyperKostnadskalkyle!$B$13,($J114*TiltakstyperKostnadskalkyle!G$13)/100,
IF($F114=TiltakstyperKostnadskalkyle!$B$14,($J114*TiltakstyperKostnadskalkyle!G$14)/100,
IF($F114=TiltakstyperKostnadskalkyle!$B$15,($J114*TiltakstyperKostnadskalkyle!G$15)/100,
"0")))))))))))</f>
        <v>199080</v>
      </c>
      <c r="O114" s="18">
        <f>IF($F114=TiltakstyperKostnadskalkyle!$B$5,($J114*TiltakstyperKostnadskalkyle!H$5)/100,
IF($F114=TiltakstyperKostnadskalkyle!$B$6,($J114*TiltakstyperKostnadskalkyle!H$6)/100,
IF($F114=TiltakstyperKostnadskalkyle!$B$7,($J114*TiltakstyperKostnadskalkyle!H$7)/100,
IF($F114=TiltakstyperKostnadskalkyle!$B$8,($J114*TiltakstyperKostnadskalkyle!H$8)/100,
IF($F114=TiltakstyperKostnadskalkyle!$B$9,($J114*TiltakstyperKostnadskalkyle!H$9)/100,
IF($F114=TiltakstyperKostnadskalkyle!$B$10,($J114*TiltakstyperKostnadskalkyle!H$10)/100,
IF($F114=TiltakstyperKostnadskalkyle!$B$11,($J114*TiltakstyperKostnadskalkyle!H$11)/100,
IF($F114=TiltakstyperKostnadskalkyle!$B$12,($J114*TiltakstyperKostnadskalkyle!H$12)/100,
IF($F114=TiltakstyperKostnadskalkyle!$B$13,($J114*TiltakstyperKostnadskalkyle!H$13)/100,
IF($F114=TiltakstyperKostnadskalkyle!$B$14,($J114*TiltakstyperKostnadskalkyle!H$14)/100,
IF($F114=TiltakstyperKostnadskalkyle!$B$15,($J114*TiltakstyperKostnadskalkyle!H$15)/100,
"0")))))))))))</f>
        <v>75840</v>
      </c>
      <c r="P114" s="18">
        <f>IF($F114=TiltakstyperKostnadskalkyle!$B$5,($J114*TiltakstyperKostnadskalkyle!I$5)/100,
IF($F114=TiltakstyperKostnadskalkyle!$B$6,($J114*TiltakstyperKostnadskalkyle!I$6)/100,
IF($F114=TiltakstyperKostnadskalkyle!$B$7,($J114*TiltakstyperKostnadskalkyle!I$7)/100,
IF($F114=TiltakstyperKostnadskalkyle!$B$8,($J114*TiltakstyperKostnadskalkyle!I$8)/100,
IF($F114=TiltakstyperKostnadskalkyle!$B$9,($J114*TiltakstyperKostnadskalkyle!I$9)/100,
IF($F114=TiltakstyperKostnadskalkyle!$B$10,($J114*TiltakstyperKostnadskalkyle!I$10)/100,
IF($F114=TiltakstyperKostnadskalkyle!$B$11,($J114*TiltakstyperKostnadskalkyle!I$11)/100,
IF($F114=TiltakstyperKostnadskalkyle!$B$12,($J114*TiltakstyperKostnadskalkyle!I$12)/100,
IF($F114=TiltakstyperKostnadskalkyle!$B$13,($J114*TiltakstyperKostnadskalkyle!I$13)/100,
IF($F114=TiltakstyperKostnadskalkyle!$B$14,($J114*TiltakstyperKostnadskalkyle!I$14)/100,
IF($F114=TiltakstyperKostnadskalkyle!$B$15,($J114*TiltakstyperKostnadskalkyle!I$15)/100,
"0")))))))))))</f>
        <v>47400</v>
      </c>
      <c r="Q114" s="18">
        <f t="shared" si="6"/>
        <v>9480</v>
      </c>
      <c r="R114" s="18">
        <f>IF($F114=TiltakstyperKostnadskalkyle!$B$5,($J114*TiltakstyperKostnadskalkyle!K$5)/100,
IF($F114=TiltakstyperKostnadskalkyle!$B$6,($J114*TiltakstyperKostnadskalkyle!K$6)/100,
IF($F114=TiltakstyperKostnadskalkyle!$B$7,($J114*TiltakstyperKostnadskalkyle!K$7)/100,
IF($F114=TiltakstyperKostnadskalkyle!$B$8,($J114*TiltakstyperKostnadskalkyle!K$8)/100,
IF($F114=TiltakstyperKostnadskalkyle!$B$9,($J114*TiltakstyperKostnadskalkyle!K$9)/100,
IF($F114=TiltakstyperKostnadskalkyle!$B$10,($J114*TiltakstyperKostnadskalkyle!K$10)/100,
IF($F114=TiltakstyperKostnadskalkyle!$B$11,($J114*TiltakstyperKostnadskalkyle!K$11)/100,
IF($F114=TiltakstyperKostnadskalkyle!$B$12,($J114*TiltakstyperKostnadskalkyle!K$12)/100,
IF($F114=TiltakstyperKostnadskalkyle!$B$13,($J114*TiltakstyperKostnadskalkyle!K$13)/100,
IF($F114=TiltakstyperKostnadskalkyle!$B$14,($J114*TiltakstyperKostnadskalkyle!K$14)/100,
IF($F114=TiltakstyperKostnadskalkyle!$B$15,($J114*TiltakstyperKostnadskalkyle!K$15)/100,
"0")))))))))))</f>
        <v>75840</v>
      </c>
      <c r="S114" s="18">
        <f t="shared" si="5"/>
        <v>18960</v>
      </c>
      <c r="T114" s="18">
        <f>IF($F114=TiltakstyperKostnadskalkyle!$B$5,($J114*TiltakstyperKostnadskalkyle!M$5)/100,
IF($F114=TiltakstyperKostnadskalkyle!$B$6,($J114*TiltakstyperKostnadskalkyle!M$6)/100,
IF($F114=TiltakstyperKostnadskalkyle!$B$7,($J114*TiltakstyperKostnadskalkyle!M$7)/100,
IF($F114=TiltakstyperKostnadskalkyle!$B$8,($J114*TiltakstyperKostnadskalkyle!M$8)/100,
IF($F114=TiltakstyperKostnadskalkyle!$B$9,($J114*TiltakstyperKostnadskalkyle!M$9)/100,
IF($F114=TiltakstyperKostnadskalkyle!$B$10,($J114*TiltakstyperKostnadskalkyle!M$10)/100,
IF($F114=TiltakstyperKostnadskalkyle!$B$11,($J114*TiltakstyperKostnadskalkyle!M$11)/100,
IF($F114=TiltakstyperKostnadskalkyle!$B$12,($J114*TiltakstyperKostnadskalkyle!M$12)/100,
IF($F114=TiltakstyperKostnadskalkyle!$B$13,($J114*TiltakstyperKostnadskalkyle!M$13)/100,
IF($F114=TiltakstyperKostnadskalkyle!$B$14,($J114*TiltakstyperKostnadskalkyle!M$14)/100,
IF($F114=TiltakstyperKostnadskalkyle!$B$15,($J114*TiltakstyperKostnadskalkyle!M$15)/100,
"0")))))))))))</f>
        <v>0</v>
      </c>
      <c r="U114" s="32"/>
      <c r="V114" s="32"/>
      <c r="W114" s="18">
        <f>IF($F114=TiltakstyperKostnadskalkyle!$B$5,($J114*TiltakstyperKostnadskalkyle!P$5)/100,
IF($F114=TiltakstyperKostnadskalkyle!$B$6,($J114*TiltakstyperKostnadskalkyle!P$6)/100,
IF($F114=TiltakstyperKostnadskalkyle!$B$7,($J114*TiltakstyperKostnadskalkyle!P$7)/100,
IF($F114=TiltakstyperKostnadskalkyle!$B$8,($J114*TiltakstyperKostnadskalkyle!P$8)/100,
IF($F114=TiltakstyperKostnadskalkyle!$B$9,($J114*TiltakstyperKostnadskalkyle!P$9)/100,
IF($F114=TiltakstyperKostnadskalkyle!$B$10,($J114*TiltakstyperKostnadskalkyle!P$10)/100,
IF($F114=TiltakstyperKostnadskalkyle!$B$11,($J114*TiltakstyperKostnadskalkyle!P$11)/100,
IF($F114=TiltakstyperKostnadskalkyle!$B$12,($J114*TiltakstyperKostnadskalkyle!P$12)/100,
IF($F114=TiltakstyperKostnadskalkyle!$B$13,($J114*TiltakstyperKostnadskalkyle!P$13)/100,
IF($F114=TiltakstyperKostnadskalkyle!$B$14,($J114*TiltakstyperKostnadskalkyle!P$14)/100,
IF($F114=TiltakstyperKostnadskalkyle!$B$15,($J114*TiltakstyperKostnadskalkyle!P$15)/100,
"0")))))))))))</f>
        <v>0</v>
      </c>
      <c r="Y114" s="151"/>
    </row>
    <row r="115" spans="2:25" ht="14.45" customHeight="1" x14ac:dyDescent="0.25">
      <c r="B115" s="20" t="s">
        <v>25</v>
      </c>
      <c r="C115" s="22" t="s">
        <v>82</v>
      </c>
      <c r="D115" s="22" t="s">
        <v>92</v>
      </c>
      <c r="E115" s="22" t="s">
        <v>85</v>
      </c>
      <c r="F115" s="39" t="s">
        <v>39</v>
      </c>
      <c r="G115" s="22">
        <v>2029</v>
      </c>
      <c r="H115" s="108">
        <v>294</v>
      </c>
      <c r="I115" s="27" t="s">
        <v>30</v>
      </c>
      <c r="J115" s="18">
        <f>IF(F115=TiltakstyperKostnadskalkyle!$B$5,TiltakstyperKostnadskalkyle!$R$5*Handlingsplan!H115,
IF(F115=TiltakstyperKostnadskalkyle!$B$6,TiltakstyperKostnadskalkyle!$R$6*Handlingsplan!H115,
IF(F115=TiltakstyperKostnadskalkyle!$B$7,TiltakstyperKostnadskalkyle!$R$7*Handlingsplan!H115,
IF(F115=TiltakstyperKostnadskalkyle!$B$8,TiltakstyperKostnadskalkyle!$R$8*Handlingsplan!H115,
IF(F115=TiltakstyperKostnadskalkyle!$B$9,TiltakstyperKostnadskalkyle!$R$9*Handlingsplan!H115,
IF(F115=TiltakstyperKostnadskalkyle!$B$10,TiltakstyperKostnadskalkyle!$R$10*Handlingsplan!H115,
IF(F115=TiltakstyperKostnadskalkyle!$B$11,TiltakstyperKostnadskalkyle!$R$11*Handlingsplan!H115,
IF(F115=TiltakstyperKostnadskalkyle!$B$12,TiltakstyperKostnadskalkyle!$R$12*Handlingsplan!H115,
IF(F115=TiltakstyperKostnadskalkyle!$B$13,TiltakstyperKostnadskalkyle!$R$13*Handlingsplan!H115,
IF(F115=TiltakstyperKostnadskalkyle!$B$14,TiltakstyperKostnadskalkyle!$R$14*Handlingsplan!H115,
IF(F115=TiltakstyperKostnadskalkyle!$B$15,TiltakstyperKostnadskalkyle!$R$15*Handlingsplan!H115,
0)))))))))))</f>
        <v>1176000</v>
      </c>
      <c r="K115" s="18">
        <f>IF($F115=TiltakstyperKostnadskalkyle!$B$5,($J115*TiltakstyperKostnadskalkyle!D$5)/100,
IF($F115=TiltakstyperKostnadskalkyle!$B$6,($J115*TiltakstyperKostnadskalkyle!D$6)/100,
IF($F115=TiltakstyperKostnadskalkyle!$B$7,($J115*TiltakstyperKostnadskalkyle!D$7)/100,
IF($F115=TiltakstyperKostnadskalkyle!$B$8,($J115*TiltakstyperKostnadskalkyle!D$8)/100,
IF($F115=TiltakstyperKostnadskalkyle!$B$9,($J115*TiltakstyperKostnadskalkyle!D$9)/100,
IF($F115=TiltakstyperKostnadskalkyle!$B$10,($J115*TiltakstyperKostnadskalkyle!D$10)/100,
IF($F115=TiltakstyperKostnadskalkyle!$B$11,($J115*TiltakstyperKostnadskalkyle!D$11)/100,
IF($F115=TiltakstyperKostnadskalkyle!$B$12,($J115*TiltakstyperKostnadskalkyle!D$12)/100,
IF($F115=TiltakstyperKostnadskalkyle!$B$13,($J115*TiltakstyperKostnadskalkyle!D$13)/100,
IF($F115=TiltakstyperKostnadskalkyle!$B$14,($J115*TiltakstyperKostnadskalkyle!D$14)/100,
IF($F115=TiltakstyperKostnadskalkyle!$B$15,($J115*TiltakstyperKostnadskalkyle!D$15)/100,
"0")))))))))))</f>
        <v>94080</v>
      </c>
      <c r="L115" s="18">
        <f>IF($F115=TiltakstyperKostnadskalkyle!$B$5,($J115*TiltakstyperKostnadskalkyle!E$5)/100,
IF($F115=TiltakstyperKostnadskalkyle!$B$6,($J115*TiltakstyperKostnadskalkyle!E$6)/100,
IF($F115=TiltakstyperKostnadskalkyle!$B$7,($J115*TiltakstyperKostnadskalkyle!E$7)/100,
IF($F115=TiltakstyperKostnadskalkyle!$B$8,($J115*TiltakstyperKostnadskalkyle!E$8)/100,
IF($F115=TiltakstyperKostnadskalkyle!$B$9,($J115*TiltakstyperKostnadskalkyle!E$9)/100,
IF($F115=TiltakstyperKostnadskalkyle!$B$10,($J115*TiltakstyperKostnadskalkyle!E$10)/100,
IF($F115=TiltakstyperKostnadskalkyle!$B$11,($J115*TiltakstyperKostnadskalkyle!E$11)/100,
IF($F115=TiltakstyperKostnadskalkyle!$B$12,($J115*TiltakstyperKostnadskalkyle!E$12)/100,
IF($F115=TiltakstyperKostnadskalkyle!$B$13,($J115*TiltakstyperKostnadskalkyle!E$13)/100,
IF($F115=TiltakstyperKostnadskalkyle!$B$14,($J115*TiltakstyperKostnadskalkyle!E$14)/100,
IF($F115=TiltakstyperKostnadskalkyle!$B$15,($J115*TiltakstyperKostnadskalkyle!E$15)/100,
"0")))))))))))</f>
        <v>94080</v>
      </c>
      <c r="M115" s="18">
        <f>IF($F115=TiltakstyperKostnadskalkyle!$B$5,($J115*TiltakstyperKostnadskalkyle!F$5)/100,
IF($F115=TiltakstyperKostnadskalkyle!$B$6,($J115*TiltakstyperKostnadskalkyle!F$6)/100,
IF($F115=TiltakstyperKostnadskalkyle!$B$7,($J115*TiltakstyperKostnadskalkyle!F$7)/100,
IF($F115=TiltakstyperKostnadskalkyle!$B$8,($J115*TiltakstyperKostnadskalkyle!F$8)/100,
IF($F115=TiltakstyperKostnadskalkyle!$B$9,($J115*TiltakstyperKostnadskalkyle!F$9)/100,
IF($F115=TiltakstyperKostnadskalkyle!$B$10,($J115*TiltakstyperKostnadskalkyle!F$10)/100,
IF($F115=TiltakstyperKostnadskalkyle!$B$11,($J115*TiltakstyperKostnadskalkyle!F$11)/100,
IF($F115=TiltakstyperKostnadskalkyle!$B$12,($J115*TiltakstyperKostnadskalkyle!F$12)/100,
IF($F115=TiltakstyperKostnadskalkyle!$B$13,($J115*TiltakstyperKostnadskalkyle!F$13)/100,
IF($F115=TiltakstyperKostnadskalkyle!$B$14,($J115*TiltakstyperKostnadskalkyle!F$14)/100,
IF($F115=TiltakstyperKostnadskalkyle!$B$15,($J115*TiltakstyperKostnadskalkyle!F$15)/100,
"0")))))))))))</f>
        <v>493920</v>
      </c>
      <c r="N115" s="18">
        <f>IF($F115=TiltakstyperKostnadskalkyle!$B$5,($J115*TiltakstyperKostnadskalkyle!G$5)/100,
IF($F115=TiltakstyperKostnadskalkyle!$B$6,($J115*TiltakstyperKostnadskalkyle!G$6)/100,
IF($F115=TiltakstyperKostnadskalkyle!$B$7,($J115*TiltakstyperKostnadskalkyle!G$7)/100,
IF($F115=TiltakstyperKostnadskalkyle!$B$8,($J115*TiltakstyperKostnadskalkyle!G$8)/100,
IF($F115=TiltakstyperKostnadskalkyle!$B$9,($J115*TiltakstyperKostnadskalkyle!G$9)/100,
IF($F115=TiltakstyperKostnadskalkyle!$B$10,($J115*TiltakstyperKostnadskalkyle!G$10)/100,
IF($F115=TiltakstyperKostnadskalkyle!$B$11,($J115*TiltakstyperKostnadskalkyle!G$11)/100,
IF($F115=TiltakstyperKostnadskalkyle!$B$12,($J115*TiltakstyperKostnadskalkyle!G$12)/100,
IF($F115=TiltakstyperKostnadskalkyle!$B$13,($J115*TiltakstyperKostnadskalkyle!G$13)/100,
IF($F115=TiltakstyperKostnadskalkyle!$B$14,($J115*TiltakstyperKostnadskalkyle!G$14)/100,
IF($F115=TiltakstyperKostnadskalkyle!$B$15,($J115*TiltakstyperKostnadskalkyle!G$15)/100,
"0")))))))))))</f>
        <v>246960</v>
      </c>
      <c r="O115" s="18">
        <f>IF($F115=TiltakstyperKostnadskalkyle!$B$5,($J115*TiltakstyperKostnadskalkyle!H$5)/100,
IF($F115=TiltakstyperKostnadskalkyle!$B$6,($J115*TiltakstyperKostnadskalkyle!H$6)/100,
IF($F115=TiltakstyperKostnadskalkyle!$B$7,($J115*TiltakstyperKostnadskalkyle!H$7)/100,
IF($F115=TiltakstyperKostnadskalkyle!$B$8,($J115*TiltakstyperKostnadskalkyle!H$8)/100,
IF($F115=TiltakstyperKostnadskalkyle!$B$9,($J115*TiltakstyperKostnadskalkyle!H$9)/100,
IF($F115=TiltakstyperKostnadskalkyle!$B$10,($J115*TiltakstyperKostnadskalkyle!H$10)/100,
IF($F115=TiltakstyperKostnadskalkyle!$B$11,($J115*TiltakstyperKostnadskalkyle!H$11)/100,
IF($F115=TiltakstyperKostnadskalkyle!$B$12,($J115*TiltakstyperKostnadskalkyle!H$12)/100,
IF($F115=TiltakstyperKostnadskalkyle!$B$13,($J115*TiltakstyperKostnadskalkyle!H$13)/100,
IF($F115=TiltakstyperKostnadskalkyle!$B$14,($J115*TiltakstyperKostnadskalkyle!H$14)/100,
IF($F115=TiltakstyperKostnadskalkyle!$B$15,($J115*TiltakstyperKostnadskalkyle!H$15)/100,
"0")))))))))))</f>
        <v>94080</v>
      </c>
      <c r="P115" s="18">
        <f>IF($F115=TiltakstyperKostnadskalkyle!$B$5,($J115*TiltakstyperKostnadskalkyle!I$5)/100,
IF($F115=TiltakstyperKostnadskalkyle!$B$6,($J115*TiltakstyperKostnadskalkyle!I$6)/100,
IF($F115=TiltakstyperKostnadskalkyle!$B$7,($J115*TiltakstyperKostnadskalkyle!I$7)/100,
IF($F115=TiltakstyperKostnadskalkyle!$B$8,($J115*TiltakstyperKostnadskalkyle!I$8)/100,
IF($F115=TiltakstyperKostnadskalkyle!$B$9,($J115*TiltakstyperKostnadskalkyle!I$9)/100,
IF($F115=TiltakstyperKostnadskalkyle!$B$10,($J115*TiltakstyperKostnadskalkyle!I$10)/100,
IF($F115=TiltakstyperKostnadskalkyle!$B$11,($J115*TiltakstyperKostnadskalkyle!I$11)/100,
IF($F115=TiltakstyperKostnadskalkyle!$B$12,($J115*TiltakstyperKostnadskalkyle!I$12)/100,
IF($F115=TiltakstyperKostnadskalkyle!$B$13,($J115*TiltakstyperKostnadskalkyle!I$13)/100,
IF($F115=TiltakstyperKostnadskalkyle!$B$14,($J115*TiltakstyperKostnadskalkyle!I$14)/100,
IF($F115=TiltakstyperKostnadskalkyle!$B$15,($J115*TiltakstyperKostnadskalkyle!I$15)/100,
"0")))))))))))</f>
        <v>58800</v>
      </c>
      <c r="Q115" s="18">
        <f t="shared" si="6"/>
        <v>11760</v>
      </c>
      <c r="R115" s="18">
        <f>IF($F115=TiltakstyperKostnadskalkyle!$B$5,($J115*TiltakstyperKostnadskalkyle!K$5)/100,
IF($F115=TiltakstyperKostnadskalkyle!$B$6,($J115*TiltakstyperKostnadskalkyle!K$6)/100,
IF($F115=TiltakstyperKostnadskalkyle!$B$7,($J115*TiltakstyperKostnadskalkyle!K$7)/100,
IF($F115=TiltakstyperKostnadskalkyle!$B$8,($J115*TiltakstyperKostnadskalkyle!K$8)/100,
IF($F115=TiltakstyperKostnadskalkyle!$B$9,($J115*TiltakstyperKostnadskalkyle!K$9)/100,
IF($F115=TiltakstyperKostnadskalkyle!$B$10,($J115*TiltakstyperKostnadskalkyle!K$10)/100,
IF($F115=TiltakstyperKostnadskalkyle!$B$11,($J115*TiltakstyperKostnadskalkyle!K$11)/100,
IF($F115=TiltakstyperKostnadskalkyle!$B$12,($J115*TiltakstyperKostnadskalkyle!K$12)/100,
IF($F115=TiltakstyperKostnadskalkyle!$B$13,($J115*TiltakstyperKostnadskalkyle!K$13)/100,
IF($F115=TiltakstyperKostnadskalkyle!$B$14,($J115*TiltakstyperKostnadskalkyle!K$14)/100,
IF($F115=TiltakstyperKostnadskalkyle!$B$15,($J115*TiltakstyperKostnadskalkyle!K$15)/100,
"0")))))))))))</f>
        <v>94080</v>
      </c>
      <c r="S115" s="18">
        <f t="shared" si="5"/>
        <v>23520</v>
      </c>
      <c r="T115" s="18">
        <f>IF($F115=TiltakstyperKostnadskalkyle!$B$5,($J115*TiltakstyperKostnadskalkyle!M$5)/100,
IF($F115=TiltakstyperKostnadskalkyle!$B$6,($J115*TiltakstyperKostnadskalkyle!M$6)/100,
IF($F115=TiltakstyperKostnadskalkyle!$B$7,($J115*TiltakstyperKostnadskalkyle!M$7)/100,
IF($F115=TiltakstyperKostnadskalkyle!$B$8,($J115*TiltakstyperKostnadskalkyle!M$8)/100,
IF($F115=TiltakstyperKostnadskalkyle!$B$9,($J115*TiltakstyperKostnadskalkyle!M$9)/100,
IF($F115=TiltakstyperKostnadskalkyle!$B$10,($J115*TiltakstyperKostnadskalkyle!M$10)/100,
IF($F115=TiltakstyperKostnadskalkyle!$B$11,($J115*TiltakstyperKostnadskalkyle!M$11)/100,
IF($F115=TiltakstyperKostnadskalkyle!$B$12,($J115*TiltakstyperKostnadskalkyle!M$12)/100,
IF($F115=TiltakstyperKostnadskalkyle!$B$13,($J115*TiltakstyperKostnadskalkyle!M$13)/100,
IF($F115=TiltakstyperKostnadskalkyle!$B$14,($J115*TiltakstyperKostnadskalkyle!M$14)/100,
IF($F115=TiltakstyperKostnadskalkyle!$B$15,($J115*TiltakstyperKostnadskalkyle!M$15)/100,
"0")))))))))))</f>
        <v>0</v>
      </c>
      <c r="U115" s="32"/>
      <c r="V115" s="32"/>
      <c r="W115" s="18">
        <f>IF($F115=TiltakstyperKostnadskalkyle!$B$5,($J115*TiltakstyperKostnadskalkyle!P$5)/100,
IF($F115=TiltakstyperKostnadskalkyle!$B$6,($J115*TiltakstyperKostnadskalkyle!P$6)/100,
IF($F115=TiltakstyperKostnadskalkyle!$B$7,($J115*TiltakstyperKostnadskalkyle!P$7)/100,
IF($F115=TiltakstyperKostnadskalkyle!$B$8,($J115*TiltakstyperKostnadskalkyle!P$8)/100,
IF($F115=TiltakstyperKostnadskalkyle!$B$9,($J115*TiltakstyperKostnadskalkyle!P$9)/100,
IF($F115=TiltakstyperKostnadskalkyle!$B$10,($J115*TiltakstyperKostnadskalkyle!P$10)/100,
IF($F115=TiltakstyperKostnadskalkyle!$B$11,($J115*TiltakstyperKostnadskalkyle!P$11)/100,
IF($F115=TiltakstyperKostnadskalkyle!$B$12,($J115*TiltakstyperKostnadskalkyle!P$12)/100,
IF($F115=TiltakstyperKostnadskalkyle!$B$13,($J115*TiltakstyperKostnadskalkyle!P$13)/100,
IF($F115=TiltakstyperKostnadskalkyle!$B$14,($J115*TiltakstyperKostnadskalkyle!P$14)/100,
IF($F115=TiltakstyperKostnadskalkyle!$B$15,($J115*TiltakstyperKostnadskalkyle!P$15)/100,
"0")))))))))))</f>
        <v>0</v>
      </c>
      <c r="Y115" s="151"/>
    </row>
    <row r="116" spans="2:25" ht="14.45" customHeight="1" x14ac:dyDescent="0.25">
      <c r="B116" s="20" t="s">
        <v>25</v>
      </c>
      <c r="C116" s="22" t="s">
        <v>82</v>
      </c>
      <c r="D116" s="22" t="s">
        <v>92</v>
      </c>
      <c r="E116" s="22" t="s">
        <v>86</v>
      </c>
      <c r="F116" s="39" t="s">
        <v>39</v>
      </c>
      <c r="G116" s="22">
        <v>2029</v>
      </c>
      <c r="H116" s="108">
        <v>210</v>
      </c>
      <c r="I116" s="27" t="s">
        <v>30</v>
      </c>
      <c r="J116" s="18">
        <f>IF(F116=TiltakstyperKostnadskalkyle!$B$5,TiltakstyperKostnadskalkyle!$R$5*Handlingsplan!H116,
IF(F116=TiltakstyperKostnadskalkyle!$B$6,TiltakstyperKostnadskalkyle!$R$6*Handlingsplan!H116,
IF(F116=TiltakstyperKostnadskalkyle!$B$7,TiltakstyperKostnadskalkyle!$R$7*Handlingsplan!H116,
IF(F116=TiltakstyperKostnadskalkyle!$B$8,TiltakstyperKostnadskalkyle!$R$8*Handlingsplan!H116,
IF(F116=TiltakstyperKostnadskalkyle!$B$9,TiltakstyperKostnadskalkyle!$R$9*Handlingsplan!H116,
IF(F116=TiltakstyperKostnadskalkyle!$B$10,TiltakstyperKostnadskalkyle!$R$10*Handlingsplan!H116,
IF(F116=TiltakstyperKostnadskalkyle!$B$11,TiltakstyperKostnadskalkyle!$R$11*Handlingsplan!H116,
IF(F116=TiltakstyperKostnadskalkyle!$B$12,TiltakstyperKostnadskalkyle!$R$12*Handlingsplan!H116,
IF(F116=TiltakstyperKostnadskalkyle!$B$13,TiltakstyperKostnadskalkyle!$R$13*Handlingsplan!H116,
IF(F116=TiltakstyperKostnadskalkyle!$B$14,TiltakstyperKostnadskalkyle!$R$14*Handlingsplan!H116,
IF(F116=TiltakstyperKostnadskalkyle!$B$15,TiltakstyperKostnadskalkyle!$R$15*Handlingsplan!H116,
0)))))))))))</f>
        <v>840000</v>
      </c>
      <c r="K116" s="18">
        <f>IF($F116=TiltakstyperKostnadskalkyle!$B$5,($J116*TiltakstyperKostnadskalkyle!D$5)/100,
IF($F116=TiltakstyperKostnadskalkyle!$B$6,($J116*TiltakstyperKostnadskalkyle!D$6)/100,
IF($F116=TiltakstyperKostnadskalkyle!$B$7,($J116*TiltakstyperKostnadskalkyle!D$7)/100,
IF($F116=TiltakstyperKostnadskalkyle!$B$8,($J116*TiltakstyperKostnadskalkyle!D$8)/100,
IF($F116=TiltakstyperKostnadskalkyle!$B$9,($J116*TiltakstyperKostnadskalkyle!D$9)/100,
IF($F116=TiltakstyperKostnadskalkyle!$B$10,($J116*TiltakstyperKostnadskalkyle!D$10)/100,
IF($F116=TiltakstyperKostnadskalkyle!$B$11,($J116*TiltakstyperKostnadskalkyle!D$11)/100,
IF($F116=TiltakstyperKostnadskalkyle!$B$12,($J116*TiltakstyperKostnadskalkyle!D$12)/100,
IF($F116=TiltakstyperKostnadskalkyle!$B$13,($J116*TiltakstyperKostnadskalkyle!D$13)/100,
IF($F116=TiltakstyperKostnadskalkyle!$B$14,($J116*TiltakstyperKostnadskalkyle!D$14)/100,
IF($F116=TiltakstyperKostnadskalkyle!$B$15,($J116*TiltakstyperKostnadskalkyle!D$15)/100,
"0")))))))))))</f>
        <v>67200</v>
      </c>
      <c r="L116" s="18">
        <f>IF($F116=TiltakstyperKostnadskalkyle!$B$5,($J116*TiltakstyperKostnadskalkyle!E$5)/100,
IF($F116=TiltakstyperKostnadskalkyle!$B$6,($J116*TiltakstyperKostnadskalkyle!E$6)/100,
IF($F116=TiltakstyperKostnadskalkyle!$B$7,($J116*TiltakstyperKostnadskalkyle!E$7)/100,
IF($F116=TiltakstyperKostnadskalkyle!$B$8,($J116*TiltakstyperKostnadskalkyle!E$8)/100,
IF($F116=TiltakstyperKostnadskalkyle!$B$9,($J116*TiltakstyperKostnadskalkyle!E$9)/100,
IF($F116=TiltakstyperKostnadskalkyle!$B$10,($J116*TiltakstyperKostnadskalkyle!E$10)/100,
IF($F116=TiltakstyperKostnadskalkyle!$B$11,($J116*TiltakstyperKostnadskalkyle!E$11)/100,
IF($F116=TiltakstyperKostnadskalkyle!$B$12,($J116*TiltakstyperKostnadskalkyle!E$12)/100,
IF($F116=TiltakstyperKostnadskalkyle!$B$13,($J116*TiltakstyperKostnadskalkyle!E$13)/100,
IF($F116=TiltakstyperKostnadskalkyle!$B$14,($J116*TiltakstyperKostnadskalkyle!E$14)/100,
IF($F116=TiltakstyperKostnadskalkyle!$B$15,($J116*TiltakstyperKostnadskalkyle!E$15)/100,
"0")))))))))))</f>
        <v>67200</v>
      </c>
      <c r="M116" s="18">
        <f>IF($F116=TiltakstyperKostnadskalkyle!$B$5,($J116*TiltakstyperKostnadskalkyle!F$5)/100,
IF($F116=TiltakstyperKostnadskalkyle!$B$6,($J116*TiltakstyperKostnadskalkyle!F$6)/100,
IF($F116=TiltakstyperKostnadskalkyle!$B$7,($J116*TiltakstyperKostnadskalkyle!F$7)/100,
IF($F116=TiltakstyperKostnadskalkyle!$B$8,($J116*TiltakstyperKostnadskalkyle!F$8)/100,
IF($F116=TiltakstyperKostnadskalkyle!$B$9,($J116*TiltakstyperKostnadskalkyle!F$9)/100,
IF($F116=TiltakstyperKostnadskalkyle!$B$10,($J116*TiltakstyperKostnadskalkyle!F$10)/100,
IF($F116=TiltakstyperKostnadskalkyle!$B$11,($J116*TiltakstyperKostnadskalkyle!F$11)/100,
IF($F116=TiltakstyperKostnadskalkyle!$B$12,($J116*TiltakstyperKostnadskalkyle!F$12)/100,
IF($F116=TiltakstyperKostnadskalkyle!$B$13,($J116*TiltakstyperKostnadskalkyle!F$13)/100,
IF($F116=TiltakstyperKostnadskalkyle!$B$14,($J116*TiltakstyperKostnadskalkyle!F$14)/100,
IF($F116=TiltakstyperKostnadskalkyle!$B$15,($J116*TiltakstyperKostnadskalkyle!F$15)/100,
"0")))))))))))</f>
        <v>352800</v>
      </c>
      <c r="N116" s="18">
        <f>IF($F116=TiltakstyperKostnadskalkyle!$B$5,($J116*TiltakstyperKostnadskalkyle!G$5)/100,
IF($F116=TiltakstyperKostnadskalkyle!$B$6,($J116*TiltakstyperKostnadskalkyle!G$6)/100,
IF($F116=TiltakstyperKostnadskalkyle!$B$7,($J116*TiltakstyperKostnadskalkyle!G$7)/100,
IF($F116=TiltakstyperKostnadskalkyle!$B$8,($J116*TiltakstyperKostnadskalkyle!G$8)/100,
IF($F116=TiltakstyperKostnadskalkyle!$B$9,($J116*TiltakstyperKostnadskalkyle!G$9)/100,
IF($F116=TiltakstyperKostnadskalkyle!$B$10,($J116*TiltakstyperKostnadskalkyle!G$10)/100,
IF($F116=TiltakstyperKostnadskalkyle!$B$11,($J116*TiltakstyperKostnadskalkyle!G$11)/100,
IF($F116=TiltakstyperKostnadskalkyle!$B$12,($J116*TiltakstyperKostnadskalkyle!G$12)/100,
IF($F116=TiltakstyperKostnadskalkyle!$B$13,($J116*TiltakstyperKostnadskalkyle!G$13)/100,
IF($F116=TiltakstyperKostnadskalkyle!$B$14,($J116*TiltakstyperKostnadskalkyle!G$14)/100,
IF($F116=TiltakstyperKostnadskalkyle!$B$15,($J116*TiltakstyperKostnadskalkyle!G$15)/100,
"0")))))))))))</f>
        <v>176400</v>
      </c>
      <c r="O116" s="18">
        <f>IF($F116=TiltakstyperKostnadskalkyle!$B$5,($J116*TiltakstyperKostnadskalkyle!H$5)/100,
IF($F116=TiltakstyperKostnadskalkyle!$B$6,($J116*TiltakstyperKostnadskalkyle!H$6)/100,
IF($F116=TiltakstyperKostnadskalkyle!$B$7,($J116*TiltakstyperKostnadskalkyle!H$7)/100,
IF($F116=TiltakstyperKostnadskalkyle!$B$8,($J116*TiltakstyperKostnadskalkyle!H$8)/100,
IF($F116=TiltakstyperKostnadskalkyle!$B$9,($J116*TiltakstyperKostnadskalkyle!H$9)/100,
IF($F116=TiltakstyperKostnadskalkyle!$B$10,($J116*TiltakstyperKostnadskalkyle!H$10)/100,
IF($F116=TiltakstyperKostnadskalkyle!$B$11,($J116*TiltakstyperKostnadskalkyle!H$11)/100,
IF($F116=TiltakstyperKostnadskalkyle!$B$12,($J116*TiltakstyperKostnadskalkyle!H$12)/100,
IF($F116=TiltakstyperKostnadskalkyle!$B$13,($J116*TiltakstyperKostnadskalkyle!H$13)/100,
IF($F116=TiltakstyperKostnadskalkyle!$B$14,($J116*TiltakstyperKostnadskalkyle!H$14)/100,
IF($F116=TiltakstyperKostnadskalkyle!$B$15,($J116*TiltakstyperKostnadskalkyle!H$15)/100,
"0")))))))))))</f>
        <v>67200</v>
      </c>
      <c r="P116" s="18">
        <f>IF($F116=TiltakstyperKostnadskalkyle!$B$5,($J116*TiltakstyperKostnadskalkyle!I$5)/100,
IF($F116=TiltakstyperKostnadskalkyle!$B$6,($J116*TiltakstyperKostnadskalkyle!I$6)/100,
IF($F116=TiltakstyperKostnadskalkyle!$B$7,($J116*TiltakstyperKostnadskalkyle!I$7)/100,
IF($F116=TiltakstyperKostnadskalkyle!$B$8,($J116*TiltakstyperKostnadskalkyle!I$8)/100,
IF($F116=TiltakstyperKostnadskalkyle!$B$9,($J116*TiltakstyperKostnadskalkyle!I$9)/100,
IF($F116=TiltakstyperKostnadskalkyle!$B$10,($J116*TiltakstyperKostnadskalkyle!I$10)/100,
IF($F116=TiltakstyperKostnadskalkyle!$B$11,($J116*TiltakstyperKostnadskalkyle!I$11)/100,
IF($F116=TiltakstyperKostnadskalkyle!$B$12,($J116*TiltakstyperKostnadskalkyle!I$12)/100,
IF($F116=TiltakstyperKostnadskalkyle!$B$13,($J116*TiltakstyperKostnadskalkyle!I$13)/100,
IF($F116=TiltakstyperKostnadskalkyle!$B$14,($J116*TiltakstyperKostnadskalkyle!I$14)/100,
IF($F116=TiltakstyperKostnadskalkyle!$B$15,($J116*TiltakstyperKostnadskalkyle!I$15)/100,
"0")))))))))))</f>
        <v>42000</v>
      </c>
      <c r="Q116" s="18">
        <f t="shared" si="6"/>
        <v>8400</v>
      </c>
      <c r="R116" s="18">
        <f>IF($F116=TiltakstyperKostnadskalkyle!$B$5,($J116*TiltakstyperKostnadskalkyle!K$5)/100,
IF($F116=TiltakstyperKostnadskalkyle!$B$6,($J116*TiltakstyperKostnadskalkyle!K$6)/100,
IF($F116=TiltakstyperKostnadskalkyle!$B$7,($J116*TiltakstyperKostnadskalkyle!K$7)/100,
IF($F116=TiltakstyperKostnadskalkyle!$B$8,($J116*TiltakstyperKostnadskalkyle!K$8)/100,
IF($F116=TiltakstyperKostnadskalkyle!$B$9,($J116*TiltakstyperKostnadskalkyle!K$9)/100,
IF($F116=TiltakstyperKostnadskalkyle!$B$10,($J116*TiltakstyperKostnadskalkyle!K$10)/100,
IF($F116=TiltakstyperKostnadskalkyle!$B$11,($J116*TiltakstyperKostnadskalkyle!K$11)/100,
IF($F116=TiltakstyperKostnadskalkyle!$B$12,($J116*TiltakstyperKostnadskalkyle!K$12)/100,
IF($F116=TiltakstyperKostnadskalkyle!$B$13,($J116*TiltakstyperKostnadskalkyle!K$13)/100,
IF($F116=TiltakstyperKostnadskalkyle!$B$14,($J116*TiltakstyperKostnadskalkyle!K$14)/100,
IF($F116=TiltakstyperKostnadskalkyle!$B$15,($J116*TiltakstyperKostnadskalkyle!K$15)/100,
"0")))))))))))</f>
        <v>67200</v>
      </c>
      <c r="S116" s="18">
        <f t="shared" si="5"/>
        <v>16800</v>
      </c>
      <c r="T116" s="18">
        <f>IF($F116=TiltakstyperKostnadskalkyle!$B$5,($J116*TiltakstyperKostnadskalkyle!M$5)/100,
IF($F116=TiltakstyperKostnadskalkyle!$B$6,($J116*TiltakstyperKostnadskalkyle!M$6)/100,
IF($F116=TiltakstyperKostnadskalkyle!$B$7,($J116*TiltakstyperKostnadskalkyle!M$7)/100,
IF($F116=TiltakstyperKostnadskalkyle!$B$8,($J116*TiltakstyperKostnadskalkyle!M$8)/100,
IF($F116=TiltakstyperKostnadskalkyle!$B$9,($J116*TiltakstyperKostnadskalkyle!M$9)/100,
IF($F116=TiltakstyperKostnadskalkyle!$B$10,($J116*TiltakstyperKostnadskalkyle!M$10)/100,
IF($F116=TiltakstyperKostnadskalkyle!$B$11,($J116*TiltakstyperKostnadskalkyle!M$11)/100,
IF($F116=TiltakstyperKostnadskalkyle!$B$12,($J116*TiltakstyperKostnadskalkyle!M$12)/100,
IF($F116=TiltakstyperKostnadskalkyle!$B$13,($J116*TiltakstyperKostnadskalkyle!M$13)/100,
IF($F116=TiltakstyperKostnadskalkyle!$B$14,($J116*TiltakstyperKostnadskalkyle!M$14)/100,
IF($F116=TiltakstyperKostnadskalkyle!$B$15,($J116*TiltakstyperKostnadskalkyle!M$15)/100,
"0")))))))))))</f>
        <v>0</v>
      </c>
      <c r="U116" s="32"/>
      <c r="V116" s="32"/>
      <c r="W116" s="18">
        <f>IF($F116=TiltakstyperKostnadskalkyle!$B$5,($J116*TiltakstyperKostnadskalkyle!P$5)/100,
IF($F116=TiltakstyperKostnadskalkyle!$B$6,($J116*TiltakstyperKostnadskalkyle!P$6)/100,
IF($F116=TiltakstyperKostnadskalkyle!$B$7,($J116*TiltakstyperKostnadskalkyle!P$7)/100,
IF($F116=TiltakstyperKostnadskalkyle!$B$8,($J116*TiltakstyperKostnadskalkyle!P$8)/100,
IF($F116=TiltakstyperKostnadskalkyle!$B$9,($J116*TiltakstyperKostnadskalkyle!P$9)/100,
IF($F116=TiltakstyperKostnadskalkyle!$B$10,($J116*TiltakstyperKostnadskalkyle!P$10)/100,
IF($F116=TiltakstyperKostnadskalkyle!$B$11,($J116*TiltakstyperKostnadskalkyle!P$11)/100,
IF($F116=TiltakstyperKostnadskalkyle!$B$12,($J116*TiltakstyperKostnadskalkyle!P$12)/100,
IF($F116=TiltakstyperKostnadskalkyle!$B$13,($J116*TiltakstyperKostnadskalkyle!P$13)/100,
IF($F116=TiltakstyperKostnadskalkyle!$B$14,($J116*TiltakstyperKostnadskalkyle!P$14)/100,
IF($F116=TiltakstyperKostnadskalkyle!$B$15,($J116*TiltakstyperKostnadskalkyle!P$15)/100,
"0")))))))))))</f>
        <v>0</v>
      </c>
      <c r="Y116" s="151"/>
    </row>
    <row r="117" spans="2:25" ht="14.45" customHeight="1" x14ac:dyDescent="0.25">
      <c r="B117" s="20" t="s">
        <v>25</v>
      </c>
      <c r="C117" s="22" t="s">
        <v>82</v>
      </c>
      <c r="D117" s="22" t="s">
        <v>92</v>
      </c>
      <c r="E117" s="22" t="s">
        <v>87</v>
      </c>
      <c r="F117" s="39" t="s">
        <v>39</v>
      </c>
      <c r="G117" s="22">
        <v>2029</v>
      </c>
      <c r="H117" s="108">
        <v>250</v>
      </c>
      <c r="I117" s="27" t="s">
        <v>30</v>
      </c>
      <c r="J117" s="18">
        <f>IF(F117=TiltakstyperKostnadskalkyle!$B$5,TiltakstyperKostnadskalkyle!$R$5*Handlingsplan!H117,
IF(F117=TiltakstyperKostnadskalkyle!$B$6,TiltakstyperKostnadskalkyle!$R$6*Handlingsplan!H117,
IF(F117=TiltakstyperKostnadskalkyle!$B$7,TiltakstyperKostnadskalkyle!$R$7*Handlingsplan!H117,
IF(F117=TiltakstyperKostnadskalkyle!$B$8,TiltakstyperKostnadskalkyle!$R$8*Handlingsplan!H117,
IF(F117=TiltakstyperKostnadskalkyle!$B$9,TiltakstyperKostnadskalkyle!$R$9*Handlingsplan!H117,
IF(F117=TiltakstyperKostnadskalkyle!$B$10,TiltakstyperKostnadskalkyle!$R$10*Handlingsplan!H117,
IF(F117=TiltakstyperKostnadskalkyle!$B$11,TiltakstyperKostnadskalkyle!$R$11*Handlingsplan!H117,
IF(F117=TiltakstyperKostnadskalkyle!$B$12,TiltakstyperKostnadskalkyle!$R$12*Handlingsplan!H117,
IF(F117=TiltakstyperKostnadskalkyle!$B$13,TiltakstyperKostnadskalkyle!$R$13*Handlingsplan!H117,
IF(F117=TiltakstyperKostnadskalkyle!$B$14,TiltakstyperKostnadskalkyle!$R$14*Handlingsplan!H117,
IF(F117=TiltakstyperKostnadskalkyle!$B$15,TiltakstyperKostnadskalkyle!$R$15*Handlingsplan!H117,
0)))))))))))</f>
        <v>1000000</v>
      </c>
      <c r="K117" s="18">
        <f>IF($F117=TiltakstyperKostnadskalkyle!$B$5,($J117*TiltakstyperKostnadskalkyle!D$5)/100,
IF($F117=TiltakstyperKostnadskalkyle!$B$6,($J117*TiltakstyperKostnadskalkyle!D$6)/100,
IF($F117=TiltakstyperKostnadskalkyle!$B$7,($J117*TiltakstyperKostnadskalkyle!D$7)/100,
IF($F117=TiltakstyperKostnadskalkyle!$B$8,($J117*TiltakstyperKostnadskalkyle!D$8)/100,
IF($F117=TiltakstyperKostnadskalkyle!$B$9,($J117*TiltakstyperKostnadskalkyle!D$9)/100,
IF($F117=TiltakstyperKostnadskalkyle!$B$10,($J117*TiltakstyperKostnadskalkyle!D$10)/100,
IF($F117=TiltakstyperKostnadskalkyle!$B$11,($J117*TiltakstyperKostnadskalkyle!D$11)/100,
IF($F117=TiltakstyperKostnadskalkyle!$B$12,($J117*TiltakstyperKostnadskalkyle!D$12)/100,
IF($F117=TiltakstyperKostnadskalkyle!$B$13,($J117*TiltakstyperKostnadskalkyle!D$13)/100,
IF($F117=TiltakstyperKostnadskalkyle!$B$14,($J117*TiltakstyperKostnadskalkyle!D$14)/100,
IF($F117=TiltakstyperKostnadskalkyle!$B$15,($J117*TiltakstyperKostnadskalkyle!D$15)/100,
"0")))))))))))</f>
        <v>80000</v>
      </c>
      <c r="L117" s="18">
        <f>IF($F117=TiltakstyperKostnadskalkyle!$B$5,($J117*TiltakstyperKostnadskalkyle!E$5)/100,
IF($F117=TiltakstyperKostnadskalkyle!$B$6,($J117*TiltakstyperKostnadskalkyle!E$6)/100,
IF($F117=TiltakstyperKostnadskalkyle!$B$7,($J117*TiltakstyperKostnadskalkyle!E$7)/100,
IF($F117=TiltakstyperKostnadskalkyle!$B$8,($J117*TiltakstyperKostnadskalkyle!E$8)/100,
IF($F117=TiltakstyperKostnadskalkyle!$B$9,($J117*TiltakstyperKostnadskalkyle!E$9)/100,
IF($F117=TiltakstyperKostnadskalkyle!$B$10,($J117*TiltakstyperKostnadskalkyle!E$10)/100,
IF($F117=TiltakstyperKostnadskalkyle!$B$11,($J117*TiltakstyperKostnadskalkyle!E$11)/100,
IF($F117=TiltakstyperKostnadskalkyle!$B$12,($J117*TiltakstyperKostnadskalkyle!E$12)/100,
IF($F117=TiltakstyperKostnadskalkyle!$B$13,($J117*TiltakstyperKostnadskalkyle!E$13)/100,
IF($F117=TiltakstyperKostnadskalkyle!$B$14,($J117*TiltakstyperKostnadskalkyle!E$14)/100,
IF($F117=TiltakstyperKostnadskalkyle!$B$15,($J117*TiltakstyperKostnadskalkyle!E$15)/100,
"0")))))))))))</f>
        <v>80000</v>
      </c>
      <c r="M117" s="18">
        <f>IF($F117=TiltakstyperKostnadskalkyle!$B$5,($J117*TiltakstyperKostnadskalkyle!F$5)/100,
IF($F117=TiltakstyperKostnadskalkyle!$B$6,($J117*TiltakstyperKostnadskalkyle!F$6)/100,
IF($F117=TiltakstyperKostnadskalkyle!$B$7,($J117*TiltakstyperKostnadskalkyle!F$7)/100,
IF($F117=TiltakstyperKostnadskalkyle!$B$8,($J117*TiltakstyperKostnadskalkyle!F$8)/100,
IF($F117=TiltakstyperKostnadskalkyle!$B$9,($J117*TiltakstyperKostnadskalkyle!F$9)/100,
IF($F117=TiltakstyperKostnadskalkyle!$B$10,($J117*TiltakstyperKostnadskalkyle!F$10)/100,
IF($F117=TiltakstyperKostnadskalkyle!$B$11,($J117*TiltakstyperKostnadskalkyle!F$11)/100,
IF($F117=TiltakstyperKostnadskalkyle!$B$12,($J117*TiltakstyperKostnadskalkyle!F$12)/100,
IF($F117=TiltakstyperKostnadskalkyle!$B$13,($J117*TiltakstyperKostnadskalkyle!F$13)/100,
IF($F117=TiltakstyperKostnadskalkyle!$B$14,($J117*TiltakstyperKostnadskalkyle!F$14)/100,
IF($F117=TiltakstyperKostnadskalkyle!$B$15,($J117*TiltakstyperKostnadskalkyle!F$15)/100,
"0")))))))))))</f>
        <v>420000</v>
      </c>
      <c r="N117" s="18">
        <f>IF($F117=TiltakstyperKostnadskalkyle!$B$5,($J117*TiltakstyperKostnadskalkyle!G$5)/100,
IF($F117=TiltakstyperKostnadskalkyle!$B$6,($J117*TiltakstyperKostnadskalkyle!G$6)/100,
IF($F117=TiltakstyperKostnadskalkyle!$B$7,($J117*TiltakstyperKostnadskalkyle!G$7)/100,
IF($F117=TiltakstyperKostnadskalkyle!$B$8,($J117*TiltakstyperKostnadskalkyle!G$8)/100,
IF($F117=TiltakstyperKostnadskalkyle!$B$9,($J117*TiltakstyperKostnadskalkyle!G$9)/100,
IF($F117=TiltakstyperKostnadskalkyle!$B$10,($J117*TiltakstyperKostnadskalkyle!G$10)/100,
IF($F117=TiltakstyperKostnadskalkyle!$B$11,($J117*TiltakstyperKostnadskalkyle!G$11)/100,
IF($F117=TiltakstyperKostnadskalkyle!$B$12,($J117*TiltakstyperKostnadskalkyle!G$12)/100,
IF($F117=TiltakstyperKostnadskalkyle!$B$13,($J117*TiltakstyperKostnadskalkyle!G$13)/100,
IF($F117=TiltakstyperKostnadskalkyle!$B$14,($J117*TiltakstyperKostnadskalkyle!G$14)/100,
IF($F117=TiltakstyperKostnadskalkyle!$B$15,($J117*TiltakstyperKostnadskalkyle!G$15)/100,
"0")))))))))))</f>
        <v>210000</v>
      </c>
      <c r="O117" s="18">
        <f>IF($F117=TiltakstyperKostnadskalkyle!$B$5,($J117*TiltakstyperKostnadskalkyle!H$5)/100,
IF($F117=TiltakstyperKostnadskalkyle!$B$6,($J117*TiltakstyperKostnadskalkyle!H$6)/100,
IF($F117=TiltakstyperKostnadskalkyle!$B$7,($J117*TiltakstyperKostnadskalkyle!H$7)/100,
IF($F117=TiltakstyperKostnadskalkyle!$B$8,($J117*TiltakstyperKostnadskalkyle!H$8)/100,
IF($F117=TiltakstyperKostnadskalkyle!$B$9,($J117*TiltakstyperKostnadskalkyle!H$9)/100,
IF($F117=TiltakstyperKostnadskalkyle!$B$10,($J117*TiltakstyperKostnadskalkyle!H$10)/100,
IF($F117=TiltakstyperKostnadskalkyle!$B$11,($J117*TiltakstyperKostnadskalkyle!H$11)/100,
IF($F117=TiltakstyperKostnadskalkyle!$B$12,($J117*TiltakstyperKostnadskalkyle!H$12)/100,
IF($F117=TiltakstyperKostnadskalkyle!$B$13,($J117*TiltakstyperKostnadskalkyle!H$13)/100,
IF($F117=TiltakstyperKostnadskalkyle!$B$14,($J117*TiltakstyperKostnadskalkyle!H$14)/100,
IF($F117=TiltakstyperKostnadskalkyle!$B$15,($J117*TiltakstyperKostnadskalkyle!H$15)/100,
"0")))))))))))</f>
        <v>80000</v>
      </c>
      <c r="P117" s="18">
        <f>IF($F117=TiltakstyperKostnadskalkyle!$B$5,($J117*TiltakstyperKostnadskalkyle!I$5)/100,
IF($F117=TiltakstyperKostnadskalkyle!$B$6,($J117*TiltakstyperKostnadskalkyle!I$6)/100,
IF($F117=TiltakstyperKostnadskalkyle!$B$7,($J117*TiltakstyperKostnadskalkyle!I$7)/100,
IF($F117=TiltakstyperKostnadskalkyle!$B$8,($J117*TiltakstyperKostnadskalkyle!I$8)/100,
IF($F117=TiltakstyperKostnadskalkyle!$B$9,($J117*TiltakstyperKostnadskalkyle!I$9)/100,
IF($F117=TiltakstyperKostnadskalkyle!$B$10,($J117*TiltakstyperKostnadskalkyle!I$10)/100,
IF($F117=TiltakstyperKostnadskalkyle!$B$11,($J117*TiltakstyperKostnadskalkyle!I$11)/100,
IF($F117=TiltakstyperKostnadskalkyle!$B$12,($J117*TiltakstyperKostnadskalkyle!I$12)/100,
IF($F117=TiltakstyperKostnadskalkyle!$B$13,($J117*TiltakstyperKostnadskalkyle!I$13)/100,
IF($F117=TiltakstyperKostnadskalkyle!$B$14,($J117*TiltakstyperKostnadskalkyle!I$14)/100,
IF($F117=TiltakstyperKostnadskalkyle!$B$15,($J117*TiltakstyperKostnadskalkyle!I$15)/100,
"0")))))))))))</f>
        <v>50000</v>
      </c>
      <c r="Q117" s="18">
        <f t="shared" si="6"/>
        <v>10000</v>
      </c>
      <c r="R117" s="18">
        <f>IF($F117=TiltakstyperKostnadskalkyle!$B$5,($J117*TiltakstyperKostnadskalkyle!K$5)/100,
IF($F117=TiltakstyperKostnadskalkyle!$B$6,($J117*TiltakstyperKostnadskalkyle!K$6)/100,
IF($F117=TiltakstyperKostnadskalkyle!$B$7,($J117*TiltakstyperKostnadskalkyle!K$7)/100,
IF($F117=TiltakstyperKostnadskalkyle!$B$8,($J117*TiltakstyperKostnadskalkyle!K$8)/100,
IF($F117=TiltakstyperKostnadskalkyle!$B$9,($J117*TiltakstyperKostnadskalkyle!K$9)/100,
IF($F117=TiltakstyperKostnadskalkyle!$B$10,($J117*TiltakstyperKostnadskalkyle!K$10)/100,
IF($F117=TiltakstyperKostnadskalkyle!$B$11,($J117*TiltakstyperKostnadskalkyle!K$11)/100,
IF($F117=TiltakstyperKostnadskalkyle!$B$12,($J117*TiltakstyperKostnadskalkyle!K$12)/100,
IF($F117=TiltakstyperKostnadskalkyle!$B$13,($J117*TiltakstyperKostnadskalkyle!K$13)/100,
IF($F117=TiltakstyperKostnadskalkyle!$B$14,($J117*TiltakstyperKostnadskalkyle!K$14)/100,
IF($F117=TiltakstyperKostnadskalkyle!$B$15,($J117*TiltakstyperKostnadskalkyle!K$15)/100,
"0")))))))))))</f>
        <v>80000</v>
      </c>
      <c r="S117" s="18">
        <f t="shared" si="5"/>
        <v>20000</v>
      </c>
      <c r="T117" s="18">
        <f>IF($F117=TiltakstyperKostnadskalkyle!$B$5,($J117*TiltakstyperKostnadskalkyle!M$5)/100,
IF($F117=TiltakstyperKostnadskalkyle!$B$6,($J117*TiltakstyperKostnadskalkyle!M$6)/100,
IF($F117=TiltakstyperKostnadskalkyle!$B$7,($J117*TiltakstyperKostnadskalkyle!M$7)/100,
IF($F117=TiltakstyperKostnadskalkyle!$B$8,($J117*TiltakstyperKostnadskalkyle!M$8)/100,
IF($F117=TiltakstyperKostnadskalkyle!$B$9,($J117*TiltakstyperKostnadskalkyle!M$9)/100,
IF($F117=TiltakstyperKostnadskalkyle!$B$10,($J117*TiltakstyperKostnadskalkyle!M$10)/100,
IF($F117=TiltakstyperKostnadskalkyle!$B$11,($J117*TiltakstyperKostnadskalkyle!M$11)/100,
IF($F117=TiltakstyperKostnadskalkyle!$B$12,($J117*TiltakstyperKostnadskalkyle!M$12)/100,
IF($F117=TiltakstyperKostnadskalkyle!$B$13,($J117*TiltakstyperKostnadskalkyle!M$13)/100,
IF($F117=TiltakstyperKostnadskalkyle!$B$14,($J117*TiltakstyperKostnadskalkyle!M$14)/100,
IF($F117=TiltakstyperKostnadskalkyle!$B$15,($J117*TiltakstyperKostnadskalkyle!M$15)/100,
"0")))))))))))</f>
        <v>0</v>
      </c>
      <c r="U117" s="32"/>
      <c r="V117" s="32"/>
      <c r="W117" s="18">
        <f>IF($F117=TiltakstyperKostnadskalkyle!$B$5,($J117*TiltakstyperKostnadskalkyle!P$5)/100,
IF($F117=TiltakstyperKostnadskalkyle!$B$6,($J117*TiltakstyperKostnadskalkyle!P$6)/100,
IF($F117=TiltakstyperKostnadskalkyle!$B$7,($J117*TiltakstyperKostnadskalkyle!P$7)/100,
IF($F117=TiltakstyperKostnadskalkyle!$B$8,($J117*TiltakstyperKostnadskalkyle!P$8)/100,
IF($F117=TiltakstyperKostnadskalkyle!$B$9,($J117*TiltakstyperKostnadskalkyle!P$9)/100,
IF($F117=TiltakstyperKostnadskalkyle!$B$10,($J117*TiltakstyperKostnadskalkyle!P$10)/100,
IF($F117=TiltakstyperKostnadskalkyle!$B$11,($J117*TiltakstyperKostnadskalkyle!P$11)/100,
IF($F117=TiltakstyperKostnadskalkyle!$B$12,($J117*TiltakstyperKostnadskalkyle!P$12)/100,
IF($F117=TiltakstyperKostnadskalkyle!$B$13,($J117*TiltakstyperKostnadskalkyle!P$13)/100,
IF($F117=TiltakstyperKostnadskalkyle!$B$14,($J117*TiltakstyperKostnadskalkyle!P$14)/100,
IF($F117=TiltakstyperKostnadskalkyle!$B$15,($J117*TiltakstyperKostnadskalkyle!P$15)/100,
"0")))))))))))</f>
        <v>0</v>
      </c>
      <c r="Y117" s="151"/>
    </row>
    <row r="118" spans="2:25" ht="14.45" customHeight="1" x14ac:dyDescent="0.25">
      <c r="B118" s="20" t="s">
        <v>25</v>
      </c>
      <c r="C118" s="22" t="s">
        <v>82</v>
      </c>
      <c r="D118" s="22" t="s">
        <v>92</v>
      </c>
      <c r="E118" s="22" t="s">
        <v>88</v>
      </c>
      <c r="F118" s="39" t="s">
        <v>39</v>
      </c>
      <c r="G118" s="22">
        <v>2029</v>
      </c>
      <c r="H118" s="108">
        <v>162</v>
      </c>
      <c r="I118" s="27" t="s">
        <v>30</v>
      </c>
      <c r="J118" s="18">
        <f>IF(F118=TiltakstyperKostnadskalkyle!$B$5,TiltakstyperKostnadskalkyle!$R$5*Handlingsplan!H118,
IF(F118=TiltakstyperKostnadskalkyle!$B$6,TiltakstyperKostnadskalkyle!$R$6*Handlingsplan!H118,
IF(F118=TiltakstyperKostnadskalkyle!$B$7,TiltakstyperKostnadskalkyle!$R$7*Handlingsplan!H118,
IF(F118=TiltakstyperKostnadskalkyle!$B$8,TiltakstyperKostnadskalkyle!$R$8*Handlingsplan!H118,
IF(F118=TiltakstyperKostnadskalkyle!$B$9,TiltakstyperKostnadskalkyle!$R$9*Handlingsplan!H118,
IF(F118=TiltakstyperKostnadskalkyle!$B$10,TiltakstyperKostnadskalkyle!$R$10*Handlingsplan!H118,
IF(F118=TiltakstyperKostnadskalkyle!$B$11,TiltakstyperKostnadskalkyle!$R$11*Handlingsplan!H118,
IF(F118=TiltakstyperKostnadskalkyle!$B$12,TiltakstyperKostnadskalkyle!$R$12*Handlingsplan!H118,
IF(F118=TiltakstyperKostnadskalkyle!$B$13,TiltakstyperKostnadskalkyle!$R$13*Handlingsplan!H118,
IF(F118=TiltakstyperKostnadskalkyle!$B$14,TiltakstyperKostnadskalkyle!$R$14*Handlingsplan!H118,
IF(F118=TiltakstyperKostnadskalkyle!$B$15,TiltakstyperKostnadskalkyle!$R$15*Handlingsplan!H118,
0)))))))))))</f>
        <v>648000</v>
      </c>
      <c r="K118" s="18">
        <f>IF($F118=TiltakstyperKostnadskalkyle!$B$5,($J118*TiltakstyperKostnadskalkyle!D$5)/100,
IF($F118=TiltakstyperKostnadskalkyle!$B$6,($J118*TiltakstyperKostnadskalkyle!D$6)/100,
IF($F118=TiltakstyperKostnadskalkyle!$B$7,($J118*TiltakstyperKostnadskalkyle!D$7)/100,
IF($F118=TiltakstyperKostnadskalkyle!$B$8,($J118*TiltakstyperKostnadskalkyle!D$8)/100,
IF($F118=TiltakstyperKostnadskalkyle!$B$9,($J118*TiltakstyperKostnadskalkyle!D$9)/100,
IF($F118=TiltakstyperKostnadskalkyle!$B$10,($J118*TiltakstyperKostnadskalkyle!D$10)/100,
IF($F118=TiltakstyperKostnadskalkyle!$B$11,($J118*TiltakstyperKostnadskalkyle!D$11)/100,
IF($F118=TiltakstyperKostnadskalkyle!$B$12,($J118*TiltakstyperKostnadskalkyle!D$12)/100,
IF($F118=TiltakstyperKostnadskalkyle!$B$13,($J118*TiltakstyperKostnadskalkyle!D$13)/100,
IF($F118=TiltakstyperKostnadskalkyle!$B$14,($J118*TiltakstyperKostnadskalkyle!D$14)/100,
IF($F118=TiltakstyperKostnadskalkyle!$B$15,($J118*TiltakstyperKostnadskalkyle!D$15)/100,
"0")))))))))))</f>
        <v>51840</v>
      </c>
      <c r="L118" s="18">
        <f>IF($F118=TiltakstyperKostnadskalkyle!$B$5,($J118*TiltakstyperKostnadskalkyle!E$5)/100,
IF($F118=TiltakstyperKostnadskalkyle!$B$6,($J118*TiltakstyperKostnadskalkyle!E$6)/100,
IF($F118=TiltakstyperKostnadskalkyle!$B$7,($J118*TiltakstyperKostnadskalkyle!E$7)/100,
IF($F118=TiltakstyperKostnadskalkyle!$B$8,($J118*TiltakstyperKostnadskalkyle!E$8)/100,
IF($F118=TiltakstyperKostnadskalkyle!$B$9,($J118*TiltakstyperKostnadskalkyle!E$9)/100,
IF($F118=TiltakstyperKostnadskalkyle!$B$10,($J118*TiltakstyperKostnadskalkyle!E$10)/100,
IF($F118=TiltakstyperKostnadskalkyle!$B$11,($J118*TiltakstyperKostnadskalkyle!E$11)/100,
IF($F118=TiltakstyperKostnadskalkyle!$B$12,($J118*TiltakstyperKostnadskalkyle!E$12)/100,
IF($F118=TiltakstyperKostnadskalkyle!$B$13,($J118*TiltakstyperKostnadskalkyle!E$13)/100,
IF($F118=TiltakstyperKostnadskalkyle!$B$14,($J118*TiltakstyperKostnadskalkyle!E$14)/100,
IF($F118=TiltakstyperKostnadskalkyle!$B$15,($J118*TiltakstyperKostnadskalkyle!E$15)/100,
"0")))))))))))</f>
        <v>51840</v>
      </c>
      <c r="M118" s="18">
        <f>IF($F118=TiltakstyperKostnadskalkyle!$B$5,($J118*TiltakstyperKostnadskalkyle!F$5)/100,
IF($F118=TiltakstyperKostnadskalkyle!$B$6,($J118*TiltakstyperKostnadskalkyle!F$6)/100,
IF($F118=TiltakstyperKostnadskalkyle!$B$7,($J118*TiltakstyperKostnadskalkyle!F$7)/100,
IF($F118=TiltakstyperKostnadskalkyle!$B$8,($J118*TiltakstyperKostnadskalkyle!F$8)/100,
IF($F118=TiltakstyperKostnadskalkyle!$B$9,($J118*TiltakstyperKostnadskalkyle!F$9)/100,
IF($F118=TiltakstyperKostnadskalkyle!$B$10,($J118*TiltakstyperKostnadskalkyle!F$10)/100,
IF($F118=TiltakstyperKostnadskalkyle!$B$11,($J118*TiltakstyperKostnadskalkyle!F$11)/100,
IF($F118=TiltakstyperKostnadskalkyle!$B$12,($J118*TiltakstyperKostnadskalkyle!F$12)/100,
IF($F118=TiltakstyperKostnadskalkyle!$B$13,($J118*TiltakstyperKostnadskalkyle!F$13)/100,
IF($F118=TiltakstyperKostnadskalkyle!$B$14,($J118*TiltakstyperKostnadskalkyle!F$14)/100,
IF($F118=TiltakstyperKostnadskalkyle!$B$15,($J118*TiltakstyperKostnadskalkyle!F$15)/100,
"0")))))))))))</f>
        <v>272160</v>
      </c>
      <c r="N118" s="18">
        <f>IF($F118=TiltakstyperKostnadskalkyle!$B$5,($J118*TiltakstyperKostnadskalkyle!G$5)/100,
IF($F118=TiltakstyperKostnadskalkyle!$B$6,($J118*TiltakstyperKostnadskalkyle!G$6)/100,
IF($F118=TiltakstyperKostnadskalkyle!$B$7,($J118*TiltakstyperKostnadskalkyle!G$7)/100,
IF($F118=TiltakstyperKostnadskalkyle!$B$8,($J118*TiltakstyperKostnadskalkyle!G$8)/100,
IF($F118=TiltakstyperKostnadskalkyle!$B$9,($J118*TiltakstyperKostnadskalkyle!G$9)/100,
IF($F118=TiltakstyperKostnadskalkyle!$B$10,($J118*TiltakstyperKostnadskalkyle!G$10)/100,
IF($F118=TiltakstyperKostnadskalkyle!$B$11,($J118*TiltakstyperKostnadskalkyle!G$11)/100,
IF($F118=TiltakstyperKostnadskalkyle!$B$12,($J118*TiltakstyperKostnadskalkyle!G$12)/100,
IF($F118=TiltakstyperKostnadskalkyle!$B$13,($J118*TiltakstyperKostnadskalkyle!G$13)/100,
IF($F118=TiltakstyperKostnadskalkyle!$B$14,($J118*TiltakstyperKostnadskalkyle!G$14)/100,
IF($F118=TiltakstyperKostnadskalkyle!$B$15,($J118*TiltakstyperKostnadskalkyle!G$15)/100,
"0")))))))))))</f>
        <v>136080</v>
      </c>
      <c r="O118" s="18">
        <f>IF($F118=TiltakstyperKostnadskalkyle!$B$5,($J118*TiltakstyperKostnadskalkyle!H$5)/100,
IF($F118=TiltakstyperKostnadskalkyle!$B$6,($J118*TiltakstyperKostnadskalkyle!H$6)/100,
IF($F118=TiltakstyperKostnadskalkyle!$B$7,($J118*TiltakstyperKostnadskalkyle!H$7)/100,
IF($F118=TiltakstyperKostnadskalkyle!$B$8,($J118*TiltakstyperKostnadskalkyle!H$8)/100,
IF($F118=TiltakstyperKostnadskalkyle!$B$9,($J118*TiltakstyperKostnadskalkyle!H$9)/100,
IF($F118=TiltakstyperKostnadskalkyle!$B$10,($J118*TiltakstyperKostnadskalkyle!H$10)/100,
IF($F118=TiltakstyperKostnadskalkyle!$B$11,($J118*TiltakstyperKostnadskalkyle!H$11)/100,
IF($F118=TiltakstyperKostnadskalkyle!$B$12,($J118*TiltakstyperKostnadskalkyle!H$12)/100,
IF($F118=TiltakstyperKostnadskalkyle!$B$13,($J118*TiltakstyperKostnadskalkyle!H$13)/100,
IF($F118=TiltakstyperKostnadskalkyle!$B$14,($J118*TiltakstyperKostnadskalkyle!H$14)/100,
IF($F118=TiltakstyperKostnadskalkyle!$B$15,($J118*TiltakstyperKostnadskalkyle!H$15)/100,
"0")))))))))))</f>
        <v>51840</v>
      </c>
      <c r="P118" s="18">
        <f>IF($F118=TiltakstyperKostnadskalkyle!$B$5,($J118*TiltakstyperKostnadskalkyle!I$5)/100,
IF($F118=TiltakstyperKostnadskalkyle!$B$6,($J118*TiltakstyperKostnadskalkyle!I$6)/100,
IF($F118=TiltakstyperKostnadskalkyle!$B$7,($J118*TiltakstyperKostnadskalkyle!I$7)/100,
IF($F118=TiltakstyperKostnadskalkyle!$B$8,($J118*TiltakstyperKostnadskalkyle!I$8)/100,
IF($F118=TiltakstyperKostnadskalkyle!$B$9,($J118*TiltakstyperKostnadskalkyle!I$9)/100,
IF($F118=TiltakstyperKostnadskalkyle!$B$10,($J118*TiltakstyperKostnadskalkyle!I$10)/100,
IF($F118=TiltakstyperKostnadskalkyle!$B$11,($J118*TiltakstyperKostnadskalkyle!I$11)/100,
IF($F118=TiltakstyperKostnadskalkyle!$B$12,($J118*TiltakstyperKostnadskalkyle!I$12)/100,
IF($F118=TiltakstyperKostnadskalkyle!$B$13,($J118*TiltakstyperKostnadskalkyle!I$13)/100,
IF($F118=TiltakstyperKostnadskalkyle!$B$14,($J118*TiltakstyperKostnadskalkyle!I$14)/100,
IF($F118=TiltakstyperKostnadskalkyle!$B$15,($J118*TiltakstyperKostnadskalkyle!I$15)/100,
"0")))))))))))</f>
        <v>32400</v>
      </c>
      <c r="Q118" s="18">
        <f t="shared" si="6"/>
        <v>6480</v>
      </c>
      <c r="R118" s="18">
        <f>IF($F118=TiltakstyperKostnadskalkyle!$B$5,($J118*TiltakstyperKostnadskalkyle!K$5)/100,
IF($F118=TiltakstyperKostnadskalkyle!$B$6,($J118*TiltakstyperKostnadskalkyle!K$6)/100,
IF($F118=TiltakstyperKostnadskalkyle!$B$7,($J118*TiltakstyperKostnadskalkyle!K$7)/100,
IF($F118=TiltakstyperKostnadskalkyle!$B$8,($J118*TiltakstyperKostnadskalkyle!K$8)/100,
IF($F118=TiltakstyperKostnadskalkyle!$B$9,($J118*TiltakstyperKostnadskalkyle!K$9)/100,
IF($F118=TiltakstyperKostnadskalkyle!$B$10,($J118*TiltakstyperKostnadskalkyle!K$10)/100,
IF($F118=TiltakstyperKostnadskalkyle!$B$11,($J118*TiltakstyperKostnadskalkyle!K$11)/100,
IF($F118=TiltakstyperKostnadskalkyle!$B$12,($J118*TiltakstyperKostnadskalkyle!K$12)/100,
IF($F118=TiltakstyperKostnadskalkyle!$B$13,($J118*TiltakstyperKostnadskalkyle!K$13)/100,
IF($F118=TiltakstyperKostnadskalkyle!$B$14,($J118*TiltakstyperKostnadskalkyle!K$14)/100,
IF($F118=TiltakstyperKostnadskalkyle!$B$15,($J118*TiltakstyperKostnadskalkyle!K$15)/100,
"0")))))))))))</f>
        <v>51840</v>
      </c>
      <c r="S118" s="18">
        <f t="shared" si="5"/>
        <v>12960</v>
      </c>
      <c r="T118" s="18">
        <f>IF($F118=TiltakstyperKostnadskalkyle!$B$5,($J118*TiltakstyperKostnadskalkyle!M$5)/100,
IF($F118=TiltakstyperKostnadskalkyle!$B$6,($J118*TiltakstyperKostnadskalkyle!M$6)/100,
IF($F118=TiltakstyperKostnadskalkyle!$B$7,($J118*TiltakstyperKostnadskalkyle!M$7)/100,
IF($F118=TiltakstyperKostnadskalkyle!$B$8,($J118*TiltakstyperKostnadskalkyle!M$8)/100,
IF($F118=TiltakstyperKostnadskalkyle!$B$9,($J118*TiltakstyperKostnadskalkyle!M$9)/100,
IF($F118=TiltakstyperKostnadskalkyle!$B$10,($J118*TiltakstyperKostnadskalkyle!M$10)/100,
IF($F118=TiltakstyperKostnadskalkyle!$B$11,($J118*TiltakstyperKostnadskalkyle!M$11)/100,
IF($F118=TiltakstyperKostnadskalkyle!$B$12,($J118*TiltakstyperKostnadskalkyle!M$12)/100,
IF($F118=TiltakstyperKostnadskalkyle!$B$13,($J118*TiltakstyperKostnadskalkyle!M$13)/100,
IF($F118=TiltakstyperKostnadskalkyle!$B$14,($J118*TiltakstyperKostnadskalkyle!M$14)/100,
IF($F118=TiltakstyperKostnadskalkyle!$B$15,($J118*TiltakstyperKostnadskalkyle!M$15)/100,
"0")))))))))))</f>
        <v>0</v>
      </c>
      <c r="U118" s="32"/>
      <c r="V118" s="32"/>
      <c r="W118" s="18">
        <f>IF($F118=TiltakstyperKostnadskalkyle!$B$5,($J118*TiltakstyperKostnadskalkyle!P$5)/100,
IF($F118=TiltakstyperKostnadskalkyle!$B$6,($J118*TiltakstyperKostnadskalkyle!P$6)/100,
IF($F118=TiltakstyperKostnadskalkyle!$B$7,($J118*TiltakstyperKostnadskalkyle!P$7)/100,
IF($F118=TiltakstyperKostnadskalkyle!$B$8,($J118*TiltakstyperKostnadskalkyle!P$8)/100,
IF($F118=TiltakstyperKostnadskalkyle!$B$9,($J118*TiltakstyperKostnadskalkyle!P$9)/100,
IF($F118=TiltakstyperKostnadskalkyle!$B$10,($J118*TiltakstyperKostnadskalkyle!P$10)/100,
IF($F118=TiltakstyperKostnadskalkyle!$B$11,($J118*TiltakstyperKostnadskalkyle!P$11)/100,
IF($F118=TiltakstyperKostnadskalkyle!$B$12,($J118*TiltakstyperKostnadskalkyle!P$12)/100,
IF($F118=TiltakstyperKostnadskalkyle!$B$13,($J118*TiltakstyperKostnadskalkyle!P$13)/100,
IF($F118=TiltakstyperKostnadskalkyle!$B$14,($J118*TiltakstyperKostnadskalkyle!P$14)/100,
IF($F118=TiltakstyperKostnadskalkyle!$B$15,($J118*TiltakstyperKostnadskalkyle!P$15)/100,
"0")))))))))))</f>
        <v>0</v>
      </c>
      <c r="Y118" s="151"/>
    </row>
    <row r="119" spans="2:25" ht="14.45" customHeight="1" x14ac:dyDescent="0.25">
      <c r="B119" s="20" t="s">
        <v>25</v>
      </c>
      <c r="C119" s="22" t="s">
        <v>82</v>
      </c>
      <c r="D119" s="22" t="s">
        <v>92</v>
      </c>
      <c r="E119" s="22" t="s">
        <v>89</v>
      </c>
      <c r="F119" s="39" t="s">
        <v>39</v>
      </c>
      <c r="G119" s="22">
        <v>2029</v>
      </c>
      <c r="H119" s="108">
        <v>258</v>
      </c>
      <c r="I119" s="27" t="s">
        <v>30</v>
      </c>
      <c r="J119" s="18">
        <f>IF(F119=TiltakstyperKostnadskalkyle!$B$5,TiltakstyperKostnadskalkyle!$R$5*Handlingsplan!H119,
IF(F119=TiltakstyperKostnadskalkyle!$B$6,TiltakstyperKostnadskalkyle!$R$6*Handlingsplan!H119,
IF(F119=TiltakstyperKostnadskalkyle!$B$7,TiltakstyperKostnadskalkyle!$R$7*Handlingsplan!H119,
IF(F119=TiltakstyperKostnadskalkyle!$B$8,TiltakstyperKostnadskalkyle!$R$8*Handlingsplan!H119,
IF(F119=TiltakstyperKostnadskalkyle!$B$9,TiltakstyperKostnadskalkyle!$R$9*Handlingsplan!H119,
IF(F119=TiltakstyperKostnadskalkyle!$B$10,TiltakstyperKostnadskalkyle!$R$10*Handlingsplan!H119,
IF(F119=TiltakstyperKostnadskalkyle!$B$11,TiltakstyperKostnadskalkyle!$R$11*Handlingsplan!H119,
IF(F119=TiltakstyperKostnadskalkyle!$B$12,TiltakstyperKostnadskalkyle!$R$12*Handlingsplan!H119,
IF(F119=TiltakstyperKostnadskalkyle!$B$13,TiltakstyperKostnadskalkyle!$R$13*Handlingsplan!H119,
IF(F119=TiltakstyperKostnadskalkyle!$B$14,TiltakstyperKostnadskalkyle!$R$14*Handlingsplan!H119,
IF(F119=TiltakstyperKostnadskalkyle!$B$15,TiltakstyperKostnadskalkyle!$R$15*Handlingsplan!H119,
0)))))))))))</f>
        <v>1032000</v>
      </c>
      <c r="K119" s="18">
        <f>IF($F119=TiltakstyperKostnadskalkyle!$B$5,($J119*TiltakstyperKostnadskalkyle!D$5)/100,
IF($F119=TiltakstyperKostnadskalkyle!$B$6,($J119*TiltakstyperKostnadskalkyle!D$6)/100,
IF($F119=TiltakstyperKostnadskalkyle!$B$7,($J119*TiltakstyperKostnadskalkyle!D$7)/100,
IF($F119=TiltakstyperKostnadskalkyle!$B$8,($J119*TiltakstyperKostnadskalkyle!D$8)/100,
IF($F119=TiltakstyperKostnadskalkyle!$B$9,($J119*TiltakstyperKostnadskalkyle!D$9)/100,
IF($F119=TiltakstyperKostnadskalkyle!$B$10,($J119*TiltakstyperKostnadskalkyle!D$10)/100,
IF($F119=TiltakstyperKostnadskalkyle!$B$11,($J119*TiltakstyperKostnadskalkyle!D$11)/100,
IF($F119=TiltakstyperKostnadskalkyle!$B$12,($J119*TiltakstyperKostnadskalkyle!D$12)/100,
IF($F119=TiltakstyperKostnadskalkyle!$B$13,($J119*TiltakstyperKostnadskalkyle!D$13)/100,
IF($F119=TiltakstyperKostnadskalkyle!$B$14,($J119*TiltakstyperKostnadskalkyle!D$14)/100,
IF($F119=TiltakstyperKostnadskalkyle!$B$15,($J119*TiltakstyperKostnadskalkyle!D$15)/100,
"0")))))))))))</f>
        <v>82560</v>
      </c>
      <c r="L119" s="18">
        <f>IF($F119=TiltakstyperKostnadskalkyle!$B$5,($J119*TiltakstyperKostnadskalkyle!E$5)/100,
IF($F119=TiltakstyperKostnadskalkyle!$B$6,($J119*TiltakstyperKostnadskalkyle!E$6)/100,
IF($F119=TiltakstyperKostnadskalkyle!$B$7,($J119*TiltakstyperKostnadskalkyle!E$7)/100,
IF($F119=TiltakstyperKostnadskalkyle!$B$8,($J119*TiltakstyperKostnadskalkyle!E$8)/100,
IF($F119=TiltakstyperKostnadskalkyle!$B$9,($J119*TiltakstyperKostnadskalkyle!E$9)/100,
IF($F119=TiltakstyperKostnadskalkyle!$B$10,($J119*TiltakstyperKostnadskalkyle!E$10)/100,
IF($F119=TiltakstyperKostnadskalkyle!$B$11,($J119*TiltakstyperKostnadskalkyle!E$11)/100,
IF($F119=TiltakstyperKostnadskalkyle!$B$12,($J119*TiltakstyperKostnadskalkyle!E$12)/100,
IF($F119=TiltakstyperKostnadskalkyle!$B$13,($J119*TiltakstyperKostnadskalkyle!E$13)/100,
IF($F119=TiltakstyperKostnadskalkyle!$B$14,($J119*TiltakstyperKostnadskalkyle!E$14)/100,
IF($F119=TiltakstyperKostnadskalkyle!$B$15,($J119*TiltakstyperKostnadskalkyle!E$15)/100,
"0")))))))))))</f>
        <v>82560</v>
      </c>
      <c r="M119" s="18">
        <f>IF($F119=TiltakstyperKostnadskalkyle!$B$5,($J119*TiltakstyperKostnadskalkyle!F$5)/100,
IF($F119=TiltakstyperKostnadskalkyle!$B$6,($J119*TiltakstyperKostnadskalkyle!F$6)/100,
IF($F119=TiltakstyperKostnadskalkyle!$B$7,($J119*TiltakstyperKostnadskalkyle!F$7)/100,
IF($F119=TiltakstyperKostnadskalkyle!$B$8,($J119*TiltakstyperKostnadskalkyle!F$8)/100,
IF($F119=TiltakstyperKostnadskalkyle!$B$9,($J119*TiltakstyperKostnadskalkyle!F$9)/100,
IF($F119=TiltakstyperKostnadskalkyle!$B$10,($J119*TiltakstyperKostnadskalkyle!F$10)/100,
IF($F119=TiltakstyperKostnadskalkyle!$B$11,($J119*TiltakstyperKostnadskalkyle!F$11)/100,
IF($F119=TiltakstyperKostnadskalkyle!$B$12,($J119*TiltakstyperKostnadskalkyle!F$12)/100,
IF($F119=TiltakstyperKostnadskalkyle!$B$13,($J119*TiltakstyperKostnadskalkyle!F$13)/100,
IF($F119=TiltakstyperKostnadskalkyle!$B$14,($J119*TiltakstyperKostnadskalkyle!F$14)/100,
IF($F119=TiltakstyperKostnadskalkyle!$B$15,($J119*TiltakstyperKostnadskalkyle!F$15)/100,
"0")))))))))))</f>
        <v>433440</v>
      </c>
      <c r="N119" s="18">
        <f>IF($F119=TiltakstyperKostnadskalkyle!$B$5,($J119*TiltakstyperKostnadskalkyle!G$5)/100,
IF($F119=TiltakstyperKostnadskalkyle!$B$6,($J119*TiltakstyperKostnadskalkyle!G$6)/100,
IF($F119=TiltakstyperKostnadskalkyle!$B$7,($J119*TiltakstyperKostnadskalkyle!G$7)/100,
IF($F119=TiltakstyperKostnadskalkyle!$B$8,($J119*TiltakstyperKostnadskalkyle!G$8)/100,
IF($F119=TiltakstyperKostnadskalkyle!$B$9,($J119*TiltakstyperKostnadskalkyle!G$9)/100,
IF($F119=TiltakstyperKostnadskalkyle!$B$10,($J119*TiltakstyperKostnadskalkyle!G$10)/100,
IF($F119=TiltakstyperKostnadskalkyle!$B$11,($J119*TiltakstyperKostnadskalkyle!G$11)/100,
IF($F119=TiltakstyperKostnadskalkyle!$B$12,($J119*TiltakstyperKostnadskalkyle!G$12)/100,
IF($F119=TiltakstyperKostnadskalkyle!$B$13,($J119*TiltakstyperKostnadskalkyle!G$13)/100,
IF($F119=TiltakstyperKostnadskalkyle!$B$14,($J119*TiltakstyperKostnadskalkyle!G$14)/100,
IF($F119=TiltakstyperKostnadskalkyle!$B$15,($J119*TiltakstyperKostnadskalkyle!G$15)/100,
"0")))))))))))</f>
        <v>216720</v>
      </c>
      <c r="O119" s="18">
        <f>IF($F119=TiltakstyperKostnadskalkyle!$B$5,($J119*TiltakstyperKostnadskalkyle!H$5)/100,
IF($F119=TiltakstyperKostnadskalkyle!$B$6,($J119*TiltakstyperKostnadskalkyle!H$6)/100,
IF($F119=TiltakstyperKostnadskalkyle!$B$7,($J119*TiltakstyperKostnadskalkyle!H$7)/100,
IF($F119=TiltakstyperKostnadskalkyle!$B$8,($J119*TiltakstyperKostnadskalkyle!H$8)/100,
IF($F119=TiltakstyperKostnadskalkyle!$B$9,($J119*TiltakstyperKostnadskalkyle!H$9)/100,
IF($F119=TiltakstyperKostnadskalkyle!$B$10,($J119*TiltakstyperKostnadskalkyle!H$10)/100,
IF($F119=TiltakstyperKostnadskalkyle!$B$11,($J119*TiltakstyperKostnadskalkyle!H$11)/100,
IF($F119=TiltakstyperKostnadskalkyle!$B$12,($J119*TiltakstyperKostnadskalkyle!H$12)/100,
IF($F119=TiltakstyperKostnadskalkyle!$B$13,($J119*TiltakstyperKostnadskalkyle!H$13)/100,
IF($F119=TiltakstyperKostnadskalkyle!$B$14,($J119*TiltakstyperKostnadskalkyle!H$14)/100,
IF($F119=TiltakstyperKostnadskalkyle!$B$15,($J119*TiltakstyperKostnadskalkyle!H$15)/100,
"0")))))))))))</f>
        <v>82560</v>
      </c>
      <c r="P119" s="18">
        <f>IF($F119=TiltakstyperKostnadskalkyle!$B$5,($J119*TiltakstyperKostnadskalkyle!I$5)/100,
IF($F119=TiltakstyperKostnadskalkyle!$B$6,($J119*TiltakstyperKostnadskalkyle!I$6)/100,
IF($F119=TiltakstyperKostnadskalkyle!$B$7,($J119*TiltakstyperKostnadskalkyle!I$7)/100,
IF($F119=TiltakstyperKostnadskalkyle!$B$8,($J119*TiltakstyperKostnadskalkyle!I$8)/100,
IF($F119=TiltakstyperKostnadskalkyle!$B$9,($J119*TiltakstyperKostnadskalkyle!I$9)/100,
IF($F119=TiltakstyperKostnadskalkyle!$B$10,($J119*TiltakstyperKostnadskalkyle!I$10)/100,
IF($F119=TiltakstyperKostnadskalkyle!$B$11,($J119*TiltakstyperKostnadskalkyle!I$11)/100,
IF($F119=TiltakstyperKostnadskalkyle!$B$12,($J119*TiltakstyperKostnadskalkyle!I$12)/100,
IF($F119=TiltakstyperKostnadskalkyle!$B$13,($J119*TiltakstyperKostnadskalkyle!I$13)/100,
IF($F119=TiltakstyperKostnadskalkyle!$B$14,($J119*TiltakstyperKostnadskalkyle!I$14)/100,
IF($F119=TiltakstyperKostnadskalkyle!$B$15,($J119*TiltakstyperKostnadskalkyle!I$15)/100,
"0")))))))))))</f>
        <v>51600</v>
      </c>
      <c r="Q119" s="18">
        <f t="shared" si="6"/>
        <v>10320</v>
      </c>
      <c r="R119" s="18">
        <f>IF($F119=TiltakstyperKostnadskalkyle!$B$5,($J119*TiltakstyperKostnadskalkyle!K$5)/100,
IF($F119=TiltakstyperKostnadskalkyle!$B$6,($J119*TiltakstyperKostnadskalkyle!K$6)/100,
IF($F119=TiltakstyperKostnadskalkyle!$B$7,($J119*TiltakstyperKostnadskalkyle!K$7)/100,
IF($F119=TiltakstyperKostnadskalkyle!$B$8,($J119*TiltakstyperKostnadskalkyle!K$8)/100,
IF($F119=TiltakstyperKostnadskalkyle!$B$9,($J119*TiltakstyperKostnadskalkyle!K$9)/100,
IF($F119=TiltakstyperKostnadskalkyle!$B$10,($J119*TiltakstyperKostnadskalkyle!K$10)/100,
IF($F119=TiltakstyperKostnadskalkyle!$B$11,($J119*TiltakstyperKostnadskalkyle!K$11)/100,
IF($F119=TiltakstyperKostnadskalkyle!$B$12,($J119*TiltakstyperKostnadskalkyle!K$12)/100,
IF($F119=TiltakstyperKostnadskalkyle!$B$13,($J119*TiltakstyperKostnadskalkyle!K$13)/100,
IF($F119=TiltakstyperKostnadskalkyle!$B$14,($J119*TiltakstyperKostnadskalkyle!K$14)/100,
IF($F119=TiltakstyperKostnadskalkyle!$B$15,($J119*TiltakstyperKostnadskalkyle!K$15)/100,
"0")))))))))))</f>
        <v>82560</v>
      </c>
      <c r="S119" s="18">
        <f t="shared" si="5"/>
        <v>20640</v>
      </c>
      <c r="T119" s="18">
        <f>IF($F119=TiltakstyperKostnadskalkyle!$B$5,($J119*TiltakstyperKostnadskalkyle!M$5)/100,
IF($F119=TiltakstyperKostnadskalkyle!$B$6,($J119*TiltakstyperKostnadskalkyle!M$6)/100,
IF($F119=TiltakstyperKostnadskalkyle!$B$7,($J119*TiltakstyperKostnadskalkyle!M$7)/100,
IF($F119=TiltakstyperKostnadskalkyle!$B$8,($J119*TiltakstyperKostnadskalkyle!M$8)/100,
IF($F119=TiltakstyperKostnadskalkyle!$B$9,($J119*TiltakstyperKostnadskalkyle!M$9)/100,
IF($F119=TiltakstyperKostnadskalkyle!$B$10,($J119*TiltakstyperKostnadskalkyle!M$10)/100,
IF($F119=TiltakstyperKostnadskalkyle!$B$11,($J119*TiltakstyperKostnadskalkyle!M$11)/100,
IF($F119=TiltakstyperKostnadskalkyle!$B$12,($J119*TiltakstyperKostnadskalkyle!M$12)/100,
IF($F119=TiltakstyperKostnadskalkyle!$B$13,($J119*TiltakstyperKostnadskalkyle!M$13)/100,
IF($F119=TiltakstyperKostnadskalkyle!$B$14,($J119*TiltakstyperKostnadskalkyle!M$14)/100,
IF($F119=TiltakstyperKostnadskalkyle!$B$15,($J119*TiltakstyperKostnadskalkyle!M$15)/100,
"0")))))))))))</f>
        <v>0</v>
      </c>
      <c r="U119" s="32"/>
      <c r="V119" s="32"/>
      <c r="W119" s="18">
        <f>IF($F119=TiltakstyperKostnadskalkyle!$B$5,($J119*TiltakstyperKostnadskalkyle!P$5)/100,
IF($F119=TiltakstyperKostnadskalkyle!$B$6,($J119*TiltakstyperKostnadskalkyle!P$6)/100,
IF($F119=TiltakstyperKostnadskalkyle!$B$7,($J119*TiltakstyperKostnadskalkyle!P$7)/100,
IF($F119=TiltakstyperKostnadskalkyle!$B$8,($J119*TiltakstyperKostnadskalkyle!P$8)/100,
IF($F119=TiltakstyperKostnadskalkyle!$B$9,($J119*TiltakstyperKostnadskalkyle!P$9)/100,
IF($F119=TiltakstyperKostnadskalkyle!$B$10,($J119*TiltakstyperKostnadskalkyle!P$10)/100,
IF($F119=TiltakstyperKostnadskalkyle!$B$11,($J119*TiltakstyperKostnadskalkyle!P$11)/100,
IF($F119=TiltakstyperKostnadskalkyle!$B$12,($J119*TiltakstyperKostnadskalkyle!P$12)/100,
IF($F119=TiltakstyperKostnadskalkyle!$B$13,($J119*TiltakstyperKostnadskalkyle!P$13)/100,
IF($F119=TiltakstyperKostnadskalkyle!$B$14,($J119*TiltakstyperKostnadskalkyle!P$14)/100,
IF($F119=TiltakstyperKostnadskalkyle!$B$15,($J119*TiltakstyperKostnadskalkyle!P$15)/100,
"0")))))))))))</f>
        <v>0</v>
      </c>
      <c r="Y119" s="151"/>
    </row>
    <row r="120" spans="2:25" ht="14.45" customHeight="1" x14ac:dyDescent="0.25">
      <c r="B120" s="20" t="s">
        <v>25</v>
      </c>
      <c r="C120" s="22" t="s">
        <v>82</v>
      </c>
      <c r="D120" s="22" t="s">
        <v>93</v>
      </c>
      <c r="E120" s="22" t="s">
        <v>94</v>
      </c>
      <c r="F120" s="39" t="s">
        <v>41</v>
      </c>
      <c r="G120" s="22">
        <v>2027</v>
      </c>
      <c r="H120" s="108">
        <v>1330</v>
      </c>
      <c r="I120" s="27" t="s">
        <v>30</v>
      </c>
      <c r="J120" s="18">
        <f>IF(F120=TiltakstyperKostnadskalkyle!$B$5,TiltakstyperKostnadskalkyle!$R$5*Handlingsplan!H120,
IF(F120=TiltakstyperKostnadskalkyle!$B$6,TiltakstyperKostnadskalkyle!$R$6*Handlingsplan!H120,
IF(F120=TiltakstyperKostnadskalkyle!$B$7,TiltakstyperKostnadskalkyle!$R$7*Handlingsplan!H120,
IF(F120=TiltakstyperKostnadskalkyle!$B$8,TiltakstyperKostnadskalkyle!$R$8*Handlingsplan!H120,
IF(F120=TiltakstyperKostnadskalkyle!$B$9,TiltakstyperKostnadskalkyle!$R$9*Handlingsplan!H120,
IF(F120=TiltakstyperKostnadskalkyle!$B$10,TiltakstyperKostnadskalkyle!$R$10*Handlingsplan!H120,
IF(F120=TiltakstyperKostnadskalkyle!$B$11,TiltakstyperKostnadskalkyle!$R$11*Handlingsplan!H120,
IF(F120=TiltakstyperKostnadskalkyle!$B$12,TiltakstyperKostnadskalkyle!$R$12*Handlingsplan!H120,
IF(F120=TiltakstyperKostnadskalkyle!$B$13,TiltakstyperKostnadskalkyle!$R$13*Handlingsplan!H120,
IF(F120=TiltakstyperKostnadskalkyle!$B$14,TiltakstyperKostnadskalkyle!$R$14*Handlingsplan!H120,
IF(F120=TiltakstyperKostnadskalkyle!$B$15,TiltakstyperKostnadskalkyle!$R$15*Handlingsplan!H120,
0)))))))))))</f>
        <v>1729000</v>
      </c>
      <c r="K120" s="18">
        <f>IF($F120=TiltakstyperKostnadskalkyle!$B$5,($J120*TiltakstyperKostnadskalkyle!D$5)/100,
IF($F120=TiltakstyperKostnadskalkyle!$B$6,($J120*TiltakstyperKostnadskalkyle!D$6)/100,
IF($F120=TiltakstyperKostnadskalkyle!$B$7,($J120*TiltakstyperKostnadskalkyle!D$7)/100,
IF($F120=TiltakstyperKostnadskalkyle!$B$8,($J120*TiltakstyperKostnadskalkyle!D$8)/100,
IF($F120=TiltakstyperKostnadskalkyle!$B$9,($J120*TiltakstyperKostnadskalkyle!D$9)/100,
IF($F120=TiltakstyperKostnadskalkyle!$B$10,($J120*TiltakstyperKostnadskalkyle!D$10)/100,
IF($F120=TiltakstyperKostnadskalkyle!$B$11,($J120*TiltakstyperKostnadskalkyle!D$11)/100,
IF($F120=TiltakstyperKostnadskalkyle!$B$12,($J120*TiltakstyperKostnadskalkyle!D$12)/100,
IF($F120=TiltakstyperKostnadskalkyle!$B$13,($J120*TiltakstyperKostnadskalkyle!D$13)/100,
IF($F120=TiltakstyperKostnadskalkyle!$B$14,($J120*TiltakstyperKostnadskalkyle!D$14)/100,
IF($F120=TiltakstyperKostnadskalkyle!$B$15,($J120*TiltakstyperKostnadskalkyle!D$15)/100,
"0")))))))))))</f>
        <v>155610</v>
      </c>
      <c r="L120" s="18">
        <f>IF($F120=TiltakstyperKostnadskalkyle!$B$5,($J120*TiltakstyperKostnadskalkyle!E$5)/100,
IF($F120=TiltakstyperKostnadskalkyle!$B$6,($J120*TiltakstyperKostnadskalkyle!E$6)/100,
IF($F120=TiltakstyperKostnadskalkyle!$B$7,($J120*TiltakstyperKostnadskalkyle!E$7)/100,
IF($F120=TiltakstyperKostnadskalkyle!$B$8,($J120*TiltakstyperKostnadskalkyle!E$8)/100,
IF($F120=TiltakstyperKostnadskalkyle!$B$9,($J120*TiltakstyperKostnadskalkyle!E$9)/100,
IF($F120=TiltakstyperKostnadskalkyle!$B$10,($J120*TiltakstyperKostnadskalkyle!E$10)/100,
IF($F120=TiltakstyperKostnadskalkyle!$B$11,($J120*TiltakstyperKostnadskalkyle!E$11)/100,
IF($F120=TiltakstyperKostnadskalkyle!$B$12,($J120*TiltakstyperKostnadskalkyle!E$12)/100,
IF($F120=TiltakstyperKostnadskalkyle!$B$13,($J120*TiltakstyperKostnadskalkyle!E$13)/100,
IF($F120=TiltakstyperKostnadskalkyle!$B$14,($J120*TiltakstyperKostnadskalkyle!E$14)/100,
IF($F120=TiltakstyperKostnadskalkyle!$B$15,($J120*TiltakstyperKostnadskalkyle!E$15)/100,
"0")))))))))))</f>
        <v>138320</v>
      </c>
      <c r="M120" s="18">
        <f>IF($F120=TiltakstyperKostnadskalkyle!$B$5,($J120*TiltakstyperKostnadskalkyle!F$5)/100,
IF($F120=TiltakstyperKostnadskalkyle!$B$6,($J120*TiltakstyperKostnadskalkyle!F$6)/100,
IF($F120=TiltakstyperKostnadskalkyle!$B$7,($J120*TiltakstyperKostnadskalkyle!F$7)/100,
IF($F120=TiltakstyperKostnadskalkyle!$B$8,($J120*TiltakstyperKostnadskalkyle!F$8)/100,
IF($F120=TiltakstyperKostnadskalkyle!$B$9,($J120*TiltakstyperKostnadskalkyle!F$9)/100,
IF($F120=TiltakstyperKostnadskalkyle!$B$10,($J120*TiltakstyperKostnadskalkyle!F$10)/100,
IF($F120=TiltakstyperKostnadskalkyle!$B$11,($J120*TiltakstyperKostnadskalkyle!F$11)/100,
IF($F120=TiltakstyperKostnadskalkyle!$B$12,($J120*TiltakstyperKostnadskalkyle!F$12)/100,
IF($F120=TiltakstyperKostnadskalkyle!$B$13,($J120*TiltakstyperKostnadskalkyle!F$13)/100,
IF($F120=TiltakstyperKostnadskalkyle!$B$14,($J120*TiltakstyperKostnadskalkyle!F$14)/100,
IF($F120=TiltakstyperKostnadskalkyle!$B$15,($J120*TiltakstyperKostnadskalkyle!F$15)/100,
"0")))))))))))</f>
        <v>293930</v>
      </c>
      <c r="N120" s="18">
        <f>IF($F120=TiltakstyperKostnadskalkyle!$B$5,($J120*TiltakstyperKostnadskalkyle!G$5)/100,
IF($F120=TiltakstyperKostnadskalkyle!$B$6,($J120*TiltakstyperKostnadskalkyle!G$6)/100,
IF($F120=TiltakstyperKostnadskalkyle!$B$7,($J120*TiltakstyperKostnadskalkyle!G$7)/100,
IF($F120=TiltakstyperKostnadskalkyle!$B$8,($J120*TiltakstyperKostnadskalkyle!G$8)/100,
IF($F120=TiltakstyperKostnadskalkyle!$B$9,($J120*TiltakstyperKostnadskalkyle!G$9)/100,
IF($F120=TiltakstyperKostnadskalkyle!$B$10,($J120*TiltakstyperKostnadskalkyle!G$10)/100,
IF($F120=TiltakstyperKostnadskalkyle!$B$11,($J120*TiltakstyperKostnadskalkyle!G$11)/100,
IF($F120=TiltakstyperKostnadskalkyle!$B$12,($J120*TiltakstyperKostnadskalkyle!G$12)/100,
IF($F120=TiltakstyperKostnadskalkyle!$B$13,($J120*TiltakstyperKostnadskalkyle!G$13)/100,
IF($F120=TiltakstyperKostnadskalkyle!$B$14,($J120*TiltakstyperKostnadskalkyle!G$14)/100,
IF($F120=TiltakstyperKostnadskalkyle!$B$15,($J120*TiltakstyperKostnadskalkyle!G$15)/100,
"0")))))))))))</f>
        <v>172900</v>
      </c>
      <c r="O120" s="18">
        <f>IF($F120=TiltakstyperKostnadskalkyle!$B$5,($J120*TiltakstyperKostnadskalkyle!H$5)/100,
IF($F120=TiltakstyperKostnadskalkyle!$B$6,($J120*TiltakstyperKostnadskalkyle!H$6)/100,
IF($F120=TiltakstyperKostnadskalkyle!$B$7,($J120*TiltakstyperKostnadskalkyle!H$7)/100,
IF($F120=TiltakstyperKostnadskalkyle!$B$8,($J120*TiltakstyperKostnadskalkyle!H$8)/100,
IF($F120=TiltakstyperKostnadskalkyle!$B$9,($J120*TiltakstyperKostnadskalkyle!H$9)/100,
IF($F120=TiltakstyperKostnadskalkyle!$B$10,($J120*TiltakstyperKostnadskalkyle!H$10)/100,
IF($F120=TiltakstyperKostnadskalkyle!$B$11,($J120*TiltakstyperKostnadskalkyle!H$11)/100,
IF($F120=TiltakstyperKostnadskalkyle!$B$12,($J120*TiltakstyperKostnadskalkyle!H$12)/100,
IF($F120=TiltakstyperKostnadskalkyle!$B$13,($J120*TiltakstyperKostnadskalkyle!H$13)/100,
IF($F120=TiltakstyperKostnadskalkyle!$B$14,($J120*TiltakstyperKostnadskalkyle!H$14)/100,
IF($F120=TiltakstyperKostnadskalkyle!$B$15,($J120*TiltakstyperKostnadskalkyle!H$15)/100,
"0")))))))))))</f>
        <v>138320</v>
      </c>
      <c r="P120" s="18">
        <f>IF($F120=TiltakstyperKostnadskalkyle!$B$5,($J120*TiltakstyperKostnadskalkyle!I$5)/100,
IF($F120=TiltakstyperKostnadskalkyle!$B$6,($J120*TiltakstyperKostnadskalkyle!I$6)/100,
IF($F120=TiltakstyperKostnadskalkyle!$B$7,($J120*TiltakstyperKostnadskalkyle!I$7)/100,
IF($F120=TiltakstyperKostnadskalkyle!$B$8,($J120*TiltakstyperKostnadskalkyle!I$8)/100,
IF($F120=TiltakstyperKostnadskalkyle!$B$9,($J120*TiltakstyperKostnadskalkyle!I$9)/100,
IF($F120=TiltakstyperKostnadskalkyle!$B$10,($J120*TiltakstyperKostnadskalkyle!I$10)/100,
IF($F120=TiltakstyperKostnadskalkyle!$B$11,($J120*TiltakstyperKostnadskalkyle!I$11)/100,
IF($F120=TiltakstyperKostnadskalkyle!$B$12,($J120*TiltakstyperKostnadskalkyle!I$12)/100,
IF($F120=TiltakstyperKostnadskalkyle!$B$13,($J120*TiltakstyperKostnadskalkyle!I$13)/100,
IF($F120=TiltakstyperKostnadskalkyle!$B$14,($J120*TiltakstyperKostnadskalkyle!I$14)/100,
IF($F120=TiltakstyperKostnadskalkyle!$B$15,($J120*TiltakstyperKostnadskalkyle!I$15)/100,
"0")))))))))))</f>
        <v>103740</v>
      </c>
      <c r="Q120" s="18">
        <f t="shared" si="6"/>
        <v>17290</v>
      </c>
      <c r="R120" s="18">
        <f>IF($F120=TiltakstyperKostnadskalkyle!$B$5,($J120*TiltakstyperKostnadskalkyle!K$5)/100,
IF($F120=TiltakstyperKostnadskalkyle!$B$6,($J120*TiltakstyperKostnadskalkyle!K$6)/100,
IF($F120=TiltakstyperKostnadskalkyle!$B$7,($J120*TiltakstyperKostnadskalkyle!K$7)/100,
IF($F120=TiltakstyperKostnadskalkyle!$B$8,($J120*TiltakstyperKostnadskalkyle!K$8)/100,
IF($F120=TiltakstyperKostnadskalkyle!$B$9,($J120*TiltakstyperKostnadskalkyle!K$9)/100,
IF($F120=TiltakstyperKostnadskalkyle!$B$10,($J120*TiltakstyperKostnadskalkyle!K$10)/100,
IF($F120=TiltakstyperKostnadskalkyle!$B$11,($J120*TiltakstyperKostnadskalkyle!K$11)/100,
IF($F120=TiltakstyperKostnadskalkyle!$B$12,($J120*TiltakstyperKostnadskalkyle!K$12)/100,
IF($F120=TiltakstyperKostnadskalkyle!$B$13,($J120*TiltakstyperKostnadskalkyle!K$13)/100,
IF($F120=TiltakstyperKostnadskalkyle!$B$14,($J120*TiltakstyperKostnadskalkyle!K$14)/100,
IF($F120=TiltakstyperKostnadskalkyle!$B$15,($J120*TiltakstyperKostnadskalkyle!K$15)/100,
"0")))))))))))</f>
        <v>155610</v>
      </c>
      <c r="S120" s="18">
        <f t="shared" si="5"/>
        <v>34580</v>
      </c>
      <c r="T120" s="18">
        <f>IF($F120=TiltakstyperKostnadskalkyle!$B$5,($J120*TiltakstyperKostnadskalkyle!M$5)/100,
IF($F120=TiltakstyperKostnadskalkyle!$B$6,($J120*TiltakstyperKostnadskalkyle!M$6)/100,
IF($F120=TiltakstyperKostnadskalkyle!$B$7,($J120*TiltakstyperKostnadskalkyle!M$7)/100,
IF($F120=TiltakstyperKostnadskalkyle!$B$8,($J120*TiltakstyperKostnadskalkyle!M$8)/100,
IF($F120=TiltakstyperKostnadskalkyle!$B$9,($J120*TiltakstyperKostnadskalkyle!M$9)/100,
IF($F120=TiltakstyperKostnadskalkyle!$B$10,($J120*TiltakstyperKostnadskalkyle!M$10)/100,
IF($F120=TiltakstyperKostnadskalkyle!$B$11,($J120*TiltakstyperKostnadskalkyle!M$11)/100,
IF($F120=TiltakstyperKostnadskalkyle!$B$12,($J120*TiltakstyperKostnadskalkyle!M$12)/100,
IF($F120=TiltakstyperKostnadskalkyle!$B$13,($J120*TiltakstyperKostnadskalkyle!M$13)/100,
IF($F120=TiltakstyperKostnadskalkyle!$B$14,($J120*TiltakstyperKostnadskalkyle!M$14)/100,
IF($F120=TiltakstyperKostnadskalkyle!$B$15,($J120*TiltakstyperKostnadskalkyle!M$15)/100,
"0")))))))))))</f>
        <v>172900</v>
      </c>
      <c r="U120" s="32"/>
      <c r="V120" s="32"/>
      <c r="W120" s="18">
        <f>IF($F120=TiltakstyperKostnadskalkyle!$B$5,($J120*TiltakstyperKostnadskalkyle!P$5)/100,
IF($F120=TiltakstyperKostnadskalkyle!$B$6,($J120*TiltakstyperKostnadskalkyle!P$6)/100,
IF($F120=TiltakstyperKostnadskalkyle!$B$7,($J120*TiltakstyperKostnadskalkyle!P$7)/100,
IF($F120=TiltakstyperKostnadskalkyle!$B$8,($J120*TiltakstyperKostnadskalkyle!P$8)/100,
IF($F120=TiltakstyperKostnadskalkyle!$B$9,($J120*TiltakstyperKostnadskalkyle!P$9)/100,
IF($F120=TiltakstyperKostnadskalkyle!$B$10,($J120*TiltakstyperKostnadskalkyle!P$10)/100,
IF($F120=TiltakstyperKostnadskalkyle!$B$11,($J120*TiltakstyperKostnadskalkyle!P$11)/100,
IF($F120=TiltakstyperKostnadskalkyle!$B$12,($J120*TiltakstyperKostnadskalkyle!P$12)/100,
IF($F120=TiltakstyperKostnadskalkyle!$B$13,($J120*TiltakstyperKostnadskalkyle!P$13)/100,
IF($F120=TiltakstyperKostnadskalkyle!$B$14,($J120*TiltakstyperKostnadskalkyle!P$14)/100,
IF($F120=TiltakstyperKostnadskalkyle!$B$15,($J120*TiltakstyperKostnadskalkyle!P$15)/100,
"0")))))))))))</f>
        <v>864500</v>
      </c>
      <c r="Y120" s="151"/>
    </row>
    <row r="121" spans="2:25" ht="14.45" customHeight="1" x14ac:dyDescent="0.25">
      <c r="B121" s="20" t="s">
        <v>25</v>
      </c>
      <c r="C121" s="22" t="s">
        <v>82</v>
      </c>
      <c r="D121" s="22" t="s">
        <v>93</v>
      </c>
      <c r="E121" s="22" t="s">
        <v>95</v>
      </c>
      <c r="F121" s="39" t="s">
        <v>41</v>
      </c>
      <c r="G121" s="22">
        <v>2029</v>
      </c>
      <c r="H121" s="108">
        <f>1333+1100</f>
        <v>2433</v>
      </c>
      <c r="I121" s="27" t="s">
        <v>30</v>
      </c>
      <c r="J121" s="18">
        <f>IF(F121=TiltakstyperKostnadskalkyle!$B$5,TiltakstyperKostnadskalkyle!$R$5*Handlingsplan!H121,
IF(F121=TiltakstyperKostnadskalkyle!$B$6,TiltakstyperKostnadskalkyle!$R$6*Handlingsplan!H121,
IF(F121=TiltakstyperKostnadskalkyle!$B$7,TiltakstyperKostnadskalkyle!$R$7*Handlingsplan!H121,
IF(F121=TiltakstyperKostnadskalkyle!$B$8,TiltakstyperKostnadskalkyle!$R$8*Handlingsplan!H121,
IF(F121=TiltakstyperKostnadskalkyle!$B$9,TiltakstyperKostnadskalkyle!$R$9*Handlingsplan!H121,
IF(F121=TiltakstyperKostnadskalkyle!$B$10,TiltakstyperKostnadskalkyle!$R$10*Handlingsplan!H121,
IF(F121=TiltakstyperKostnadskalkyle!$B$11,TiltakstyperKostnadskalkyle!$R$11*Handlingsplan!H121,
IF(F121=TiltakstyperKostnadskalkyle!$B$12,TiltakstyperKostnadskalkyle!$R$12*Handlingsplan!H121,
IF(F121=TiltakstyperKostnadskalkyle!$B$13,TiltakstyperKostnadskalkyle!$R$13*Handlingsplan!H121,
IF(F121=TiltakstyperKostnadskalkyle!$B$14,TiltakstyperKostnadskalkyle!$R$14*Handlingsplan!H121,
IF(F121=TiltakstyperKostnadskalkyle!$B$15,TiltakstyperKostnadskalkyle!$R$15*Handlingsplan!H121,
0)))))))))))</f>
        <v>3162900</v>
      </c>
      <c r="K121" s="18">
        <f>IF($F121=TiltakstyperKostnadskalkyle!$B$5,($J121*TiltakstyperKostnadskalkyle!D$5)/100,
IF($F121=TiltakstyperKostnadskalkyle!$B$6,($J121*TiltakstyperKostnadskalkyle!D$6)/100,
IF($F121=TiltakstyperKostnadskalkyle!$B$7,($J121*TiltakstyperKostnadskalkyle!D$7)/100,
IF($F121=TiltakstyperKostnadskalkyle!$B$8,($J121*TiltakstyperKostnadskalkyle!D$8)/100,
IF($F121=TiltakstyperKostnadskalkyle!$B$9,($J121*TiltakstyperKostnadskalkyle!D$9)/100,
IF($F121=TiltakstyperKostnadskalkyle!$B$10,($J121*TiltakstyperKostnadskalkyle!D$10)/100,
IF($F121=TiltakstyperKostnadskalkyle!$B$11,($J121*TiltakstyperKostnadskalkyle!D$11)/100,
IF($F121=TiltakstyperKostnadskalkyle!$B$12,($J121*TiltakstyperKostnadskalkyle!D$12)/100,
IF($F121=TiltakstyperKostnadskalkyle!$B$13,($J121*TiltakstyperKostnadskalkyle!D$13)/100,
IF($F121=TiltakstyperKostnadskalkyle!$B$14,($J121*TiltakstyperKostnadskalkyle!D$14)/100,
IF($F121=TiltakstyperKostnadskalkyle!$B$15,($J121*TiltakstyperKostnadskalkyle!D$15)/100,
"0")))))))))))</f>
        <v>284661</v>
      </c>
      <c r="L121" s="18">
        <f>IF($F121=TiltakstyperKostnadskalkyle!$B$5,($J121*TiltakstyperKostnadskalkyle!E$5)/100,
IF($F121=TiltakstyperKostnadskalkyle!$B$6,($J121*TiltakstyperKostnadskalkyle!E$6)/100,
IF($F121=TiltakstyperKostnadskalkyle!$B$7,($J121*TiltakstyperKostnadskalkyle!E$7)/100,
IF($F121=TiltakstyperKostnadskalkyle!$B$8,($J121*TiltakstyperKostnadskalkyle!E$8)/100,
IF($F121=TiltakstyperKostnadskalkyle!$B$9,($J121*TiltakstyperKostnadskalkyle!E$9)/100,
IF($F121=TiltakstyperKostnadskalkyle!$B$10,($J121*TiltakstyperKostnadskalkyle!E$10)/100,
IF($F121=TiltakstyperKostnadskalkyle!$B$11,($J121*TiltakstyperKostnadskalkyle!E$11)/100,
IF($F121=TiltakstyperKostnadskalkyle!$B$12,($J121*TiltakstyperKostnadskalkyle!E$12)/100,
IF($F121=TiltakstyperKostnadskalkyle!$B$13,($J121*TiltakstyperKostnadskalkyle!E$13)/100,
IF($F121=TiltakstyperKostnadskalkyle!$B$14,($J121*TiltakstyperKostnadskalkyle!E$14)/100,
IF($F121=TiltakstyperKostnadskalkyle!$B$15,($J121*TiltakstyperKostnadskalkyle!E$15)/100,
"0")))))))))))</f>
        <v>253032</v>
      </c>
      <c r="M121" s="18">
        <f>IF($F121=TiltakstyperKostnadskalkyle!$B$5,($J121*TiltakstyperKostnadskalkyle!F$5)/100,
IF($F121=TiltakstyperKostnadskalkyle!$B$6,($J121*TiltakstyperKostnadskalkyle!F$6)/100,
IF($F121=TiltakstyperKostnadskalkyle!$B$7,($J121*TiltakstyperKostnadskalkyle!F$7)/100,
IF($F121=TiltakstyperKostnadskalkyle!$B$8,($J121*TiltakstyperKostnadskalkyle!F$8)/100,
IF($F121=TiltakstyperKostnadskalkyle!$B$9,($J121*TiltakstyperKostnadskalkyle!F$9)/100,
IF($F121=TiltakstyperKostnadskalkyle!$B$10,($J121*TiltakstyperKostnadskalkyle!F$10)/100,
IF($F121=TiltakstyperKostnadskalkyle!$B$11,($J121*TiltakstyperKostnadskalkyle!F$11)/100,
IF($F121=TiltakstyperKostnadskalkyle!$B$12,($J121*TiltakstyperKostnadskalkyle!F$12)/100,
IF($F121=TiltakstyperKostnadskalkyle!$B$13,($J121*TiltakstyperKostnadskalkyle!F$13)/100,
IF($F121=TiltakstyperKostnadskalkyle!$B$14,($J121*TiltakstyperKostnadskalkyle!F$14)/100,
IF($F121=TiltakstyperKostnadskalkyle!$B$15,($J121*TiltakstyperKostnadskalkyle!F$15)/100,
"0")))))))))))</f>
        <v>537693</v>
      </c>
      <c r="N121" s="18">
        <f>IF($F121=TiltakstyperKostnadskalkyle!$B$5,($J121*TiltakstyperKostnadskalkyle!G$5)/100,
IF($F121=TiltakstyperKostnadskalkyle!$B$6,($J121*TiltakstyperKostnadskalkyle!G$6)/100,
IF($F121=TiltakstyperKostnadskalkyle!$B$7,($J121*TiltakstyperKostnadskalkyle!G$7)/100,
IF($F121=TiltakstyperKostnadskalkyle!$B$8,($J121*TiltakstyperKostnadskalkyle!G$8)/100,
IF($F121=TiltakstyperKostnadskalkyle!$B$9,($J121*TiltakstyperKostnadskalkyle!G$9)/100,
IF($F121=TiltakstyperKostnadskalkyle!$B$10,($J121*TiltakstyperKostnadskalkyle!G$10)/100,
IF($F121=TiltakstyperKostnadskalkyle!$B$11,($J121*TiltakstyperKostnadskalkyle!G$11)/100,
IF($F121=TiltakstyperKostnadskalkyle!$B$12,($J121*TiltakstyperKostnadskalkyle!G$12)/100,
IF($F121=TiltakstyperKostnadskalkyle!$B$13,($J121*TiltakstyperKostnadskalkyle!G$13)/100,
IF($F121=TiltakstyperKostnadskalkyle!$B$14,($J121*TiltakstyperKostnadskalkyle!G$14)/100,
IF($F121=TiltakstyperKostnadskalkyle!$B$15,($J121*TiltakstyperKostnadskalkyle!G$15)/100,
"0")))))))))))</f>
        <v>316290</v>
      </c>
      <c r="O121" s="18">
        <f>IF($F121=TiltakstyperKostnadskalkyle!$B$5,($J121*TiltakstyperKostnadskalkyle!H$5)/100,
IF($F121=TiltakstyperKostnadskalkyle!$B$6,($J121*TiltakstyperKostnadskalkyle!H$6)/100,
IF($F121=TiltakstyperKostnadskalkyle!$B$7,($J121*TiltakstyperKostnadskalkyle!H$7)/100,
IF($F121=TiltakstyperKostnadskalkyle!$B$8,($J121*TiltakstyperKostnadskalkyle!H$8)/100,
IF($F121=TiltakstyperKostnadskalkyle!$B$9,($J121*TiltakstyperKostnadskalkyle!H$9)/100,
IF($F121=TiltakstyperKostnadskalkyle!$B$10,($J121*TiltakstyperKostnadskalkyle!H$10)/100,
IF($F121=TiltakstyperKostnadskalkyle!$B$11,($J121*TiltakstyperKostnadskalkyle!H$11)/100,
IF($F121=TiltakstyperKostnadskalkyle!$B$12,($J121*TiltakstyperKostnadskalkyle!H$12)/100,
IF($F121=TiltakstyperKostnadskalkyle!$B$13,($J121*TiltakstyperKostnadskalkyle!H$13)/100,
IF($F121=TiltakstyperKostnadskalkyle!$B$14,($J121*TiltakstyperKostnadskalkyle!H$14)/100,
IF($F121=TiltakstyperKostnadskalkyle!$B$15,($J121*TiltakstyperKostnadskalkyle!H$15)/100,
"0")))))))))))</f>
        <v>253032</v>
      </c>
      <c r="P121" s="18">
        <f>IF($F121=TiltakstyperKostnadskalkyle!$B$5,($J121*TiltakstyperKostnadskalkyle!I$5)/100,
IF($F121=TiltakstyperKostnadskalkyle!$B$6,($J121*TiltakstyperKostnadskalkyle!I$6)/100,
IF($F121=TiltakstyperKostnadskalkyle!$B$7,($J121*TiltakstyperKostnadskalkyle!I$7)/100,
IF($F121=TiltakstyperKostnadskalkyle!$B$8,($J121*TiltakstyperKostnadskalkyle!I$8)/100,
IF($F121=TiltakstyperKostnadskalkyle!$B$9,($J121*TiltakstyperKostnadskalkyle!I$9)/100,
IF($F121=TiltakstyperKostnadskalkyle!$B$10,($J121*TiltakstyperKostnadskalkyle!I$10)/100,
IF($F121=TiltakstyperKostnadskalkyle!$B$11,($J121*TiltakstyperKostnadskalkyle!I$11)/100,
IF($F121=TiltakstyperKostnadskalkyle!$B$12,($J121*TiltakstyperKostnadskalkyle!I$12)/100,
IF($F121=TiltakstyperKostnadskalkyle!$B$13,($J121*TiltakstyperKostnadskalkyle!I$13)/100,
IF($F121=TiltakstyperKostnadskalkyle!$B$14,($J121*TiltakstyperKostnadskalkyle!I$14)/100,
IF($F121=TiltakstyperKostnadskalkyle!$B$15,($J121*TiltakstyperKostnadskalkyle!I$15)/100,
"0")))))))))))</f>
        <v>189774</v>
      </c>
      <c r="Q121" s="18">
        <f t="shared" si="6"/>
        <v>31629</v>
      </c>
      <c r="R121" s="18">
        <f>IF($F121=TiltakstyperKostnadskalkyle!$B$5,($J121*TiltakstyperKostnadskalkyle!K$5)/100,
IF($F121=TiltakstyperKostnadskalkyle!$B$6,($J121*TiltakstyperKostnadskalkyle!K$6)/100,
IF($F121=TiltakstyperKostnadskalkyle!$B$7,($J121*TiltakstyperKostnadskalkyle!K$7)/100,
IF($F121=TiltakstyperKostnadskalkyle!$B$8,($J121*TiltakstyperKostnadskalkyle!K$8)/100,
IF($F121=TiltakstyperKostnadskalkyle!$B$9,($J121*TiltakstyperKostnadskalkyle!K$9)/100,
IF($F121=TiltakstyperKostnadskalkyle!$B$10,($J121*TiltakstyperKostnadskalkyle!K$10)/100,
IF($F121=TiltakstyperKostnadskalkyle!$B$11,($J121*TiltakstyperKostnadskalkyle!K$11)/100,
IF($F121=TiltakstyperKostnadskalkyle!$B$12,($J121*TiltakstyperKostnadskalkyle!K$12)/100,
IF($F121=TiltakstyperKostnadskalkyle!$B$13,($J121*TiltakstyperKostnadskalkyle!K$13)/100,
IF($F121=TiltakstyperKostnadskalkyle!$B$14,($J121*TiltakstyperKostnadskalkyle!K$14)/100,
IF($F121=TiltakstyperKostnadskalkyle!$B$15,($J121*TiltakstyperKostnadskalkyle!K$15)/100,
"0")))))))))))</f>
        <v>284661</v>
      </c>
      <c r="S121" s="18">
        <f t="shared" si="5"/>
        <v>63258</v>
      </c>
      <c r="T121" s="18">
        <f>IF($F121=TiltakstyperKostnadskalkyle!$B$5,($J121*TiltakstyperKostnadskalkyle!M$5)/100,
IF($F121=TiltakstyperKostnadskalkyle!$B$6,($J121*TiltakstyperKostnadskalkyle!M$6)/100,
IF($F121=TiltakstyperKostnadskalkyle!$B$7,($J121*TiltakstyperKostnadskalkyle!M$7)/100,
IF($F121=TiltakstyperKostnadskalkyle!$B$8,($J121*TiltakstyperKostnadskalkyle!M$8)/100,
IF($F121=TiltakstyperKostnadskalkyle!$B$9,($J121*TiltakstyperKostnadskalkyle!M$9)/100,
IF($F121=TiltakstyperKostnadskalkyle!$B$10,($J121*TiltakstyperKostnadskalkyle!M$10)/100,
IF($F121=TiltakstyperKostnadskalkyle!$B$11,($J121*TiltakstyperKostnadskalkyle!M$11)/100,
IF($F121=TiltakstyperKostnadskalkyle!$B$12,($J121*TiltakstyperKostnadskalkyle!M$12)/100,
IF($F121=TiltakstyperKostnadskalkyle!$B$13,($J121*TiltakstyperKostnadskalkyle!M$13)/100,
IF($F121=TiltakstyperKostnadskalkyle!$B$14,($J121*TiltakstyperKostnadskalkyle!M$14)/100,
IF($F121=TiltakstyperKostnadskalkyle!$B$15,($J121*TiltakstyperKostnadskalkyle!M$15)/100,
"0")))))))))))</f>
        <v>316290</v>
      </c>
      <c r="U121" s="32"/>
      <c r="V121" s="32"/>
      <c r="W121" s="18">
        <f>IF($F121=TiltakstyperKostnadskalkyle!$B$5,($J121*TiltakstyperKostnadskalkyle!P$5)/100,
IF($F121=TiltakstyperKostnadskalkyle!$B$6,($J121*TiltakstyperKostnadskalkyle!P$6)/100,
IF($F121=TiltakstyperKostnadskalkyle!$B$7,($J121*TiltakstyperKostnadskalkyle!P$7)/100,
IF($F121=TiltakstyperKostnadskalkyle!$B$8,($J121*TiltakstyperKostnadskalkyle!P$8)/100,
IF($F121=TiltakstyperKostnadskalkyle!$B$9,($J121*TiltakstyperKostnadskalkyle!P$9)/100,
IF($F121=TiltakstyperKostnadskalkyle!$B$10,($J121*TiltakstyperKostnadskalkyle!P$10)/100,
IF($F121=TiltakstyperKostnadskalkyle!$B$11,($J121*TiltakstyperKostnadskalkyle!P$11)/100,
IF($F121=TiltakstyperKostnadskalkyle!$B$12,($J121*TiltakstyperKostnadskalkyle!P$12)/100,
IF($F121=TiltakstyperKostnadskalkyle!$B$13,($J121*TiltakstyperKostnadskalkyle!P$13)/100,
IF($F121=TiltakstyperKostnadskalkyle!$B$14,($J121*TiltakstyperKostnadskalkyle!P$14)/100,
IF($F121=TiltakstyperKostnadskalkyle!$B$15,($J121*TiltakstyperKostnadskalkyle!P$15)/100,
"0")))))))))))</f>
        <v>1581450</v>
      </c>
      <c r="Y121" s="151"/>
    </row>
    <row r="122" spans="2:25" ht="14.45" customHeight="1" x14ac:dyDescent="0.25">
      <c r="B122" s="20" t="s">
        <v>25</v>
      </c>
      <c r="C122" s="22" t="s">
        <v>96</v>
      </c>
      <c r="D122" s="22" t="s">
        <v>97</v>
      </c>
      <c r="E122" s="22" t="s">
        <v>98</v>
      </c>
      <c r="F122" s="39" t="s">
        <v>43</v>
      </c>
      <c r="G122" s="22">
        <v>2025</v>
      </c>
      <c r="H122" s="108">
        <v>20</v>
      </c>
      <c r="I122" s="27" t="s">
        <v>30</v>
      </c>
      <c r="J122" s="18">
        <f>IF(F122=TiltakstyperKostnadskalkyle!$B$5,TiltakstyperKostnadskalkyle!$R$5*Handlingsplan!H122,
IF(F122=TiltakstyperKostnadskalkyle!$B$6,TiltakstyperKostnadskalkyle!$R$6*Handlingsplan!H122,
IF(F122=TiltakstyperKostnadskalkyle!$B$7,TiltakstyperKostnadskalkyle!$R$7*Handlingsplan!H122,
IF(F122=TiltakstyperKostnadskalkyle!$B$8,TiltakstyperKostnadskalkyle!$R$8*Handlingsplan!H122,
IF(F122=TiltakstyperKostnadskalkyle!$B$9,TiltakstyperKostnadskalkyle!$R$9*Handlingsplan!H122,
IF(F122=TiltakstyperKostnadskalkyle!$B$10,TiltakstyperKostnadskalkyle!$R$10*Handlingsplan!H122,
IF(F122=TiltakstyperKostnadskalkyle!$B$11,TiltakstyperKostnadskalkyle!$R$11*Handlingsplan!H122,
IF(F122=TiltakstyperKostnadskalkyle!$B$12,TiltakstyperKostnadskalkyle!$R$12*Handlingsplan!H122,
IF(F122=TiltakstyperKostnadskalkyle!$B$13,TiltakstyperKostnadskalkyle!$R$13*Handlingsplan!H122,
IF(F122=TiltakstyperKostnadskalkyle!$B$14,TiltakstyperKostnadskalkyle!$R$14*Handlingsplan!H122,
IF(F122=TiltakstyperKostnadskalkyle!$B$15,TiltakstyperKostnadskalkyle!$R$15*Handlingsplan!H122,
0)))))))))))</f>
        <v>240000</v>
      </c>
      <c r="K122" s="18">
        <f>IF($F122=TiltakstyperKostnadskalkyle!$B$5,($J122*TiltakstyperKostnadskalkyle!D$5)/100,
IF($F122=TiltakstyperKostnadskalkyle!$B$6,($J122*TiltakstyperKostnadskalkyle!D$6)/100,
IF($F122=TiltakstyperKostnadskalkyle!$B$7,($J122*TiltakstyperKostnadskalkyle!D$7)/100,
IF($F122=TiltakstyperKostnadskalkyle!$B$8,($J122*TiltakstyperKostnadskalkyle!D$8)/100,
IF($F122=TiltakstyperKostnadskalkyle!$B$9,($J122*TiltakstyperKostnadskalkyle!D$9)/100,
IF($F122=TiltakstyperKostnadskalkyle!$B$10,($J122*TiltakstyperKostnadskalkyle!D$10)/100,
IF($F122=TiltakstyperKostnadskalkyle!$B$11,($J122*TiltakstyperKostnadskalkyle!D$11)/100,
IF($F122=TiltakstyperKostnadskalkyle!$B$12,($J122*TiltakstyperKostnadskalkyle!D$12)/100,
IF($F122=TiltakstyperKostnadskalkyle!$B$13,($J122*TiltakstyperKostnadskalkyle!D$13)/100,
IF($F122=TiltakstyperKostnadskalkyle!$B$14,($J122*TiltakstyperKostnadskalkyle!D$14)/100,
IF($F122=TiltakstyperKostnadskalkyle!$B$15,($J122*TiltakstyperKostnadskalkyle!D$15)/100,
"0")))))))))))</f>
        <v>19200</v>
      </c>
      <c r="L122" s="18">
        <f>IF($F122=TiltakstyperKostnadskalkyle!$B$5,($J122*TiltakstyperKostnadskalkyle!E$5)/100,
IF($F122=TiltakstyperKostnadskalkyle!$B$6,($J122*TiltakstyperKostnadskalkyle!E$6)/100,
IF($F122=TiltakstyperKostnadskalkyle!$B$7,($J122*TiltakstyperKostnadskalkyle!E$7)/100,
IF($F122=TiltakstyperKostnadskalkyle!$B$8,($J122*TiltakstyperKostnadskalkyle!E$8)/100,
IF($F122=TiltakstyperKostnadskalkyle!$B$9,($J122*TiltakstyperKostnadskalkyle!E$9)/100,
IF($F122=TiltakstyperKostnadskalkyle!$B$10,($J122*TiltakstyperKostnadskalkyle!E$10)/100,
IF($F122=TiltakstyperKostnadskalkyle!$B$11,($J122*TiltakstyperKostnadskalkyle!E$11)/100,
IF($F122=TiltakstyperKostnadskalkyle!$B$12,($J122*TiltakstyperKostnadskalkyle!E$12)/100,
IF($F122=TiltakstyperKostnadskalkyle!$B$13,($J122*TiltakstyperKostnadskalkyle!E$13)/100,
IF($F122=TiltakstyperKostnadskalkyle!$B$14,($J122*TiltakstyperKostnadskalkyle!E$14)/100,
IF($F122=TiltakstyperKostnadskalkyle!$B$15,($J122*TiltakstyperKostnadskalkyle!E$15)/100,
"0")))))))))))</f>
        <v>19200</v>
      </c>
      <c r="M122" s="18">
        <f>IF($F122=TiltakstyperKostnadskalkyle!$B$5,($J122*TiltakstyperKostnadskalkyle!F$5)/100,
IF($F122=TiltakstyperKostnadskalkyle!$B$6,($J122*TiltakstyperKostnadskalkyle!F$6)/100,
IF($F122=TiltakstyperKostnadskalkyle!$B$7,($J122*TiltakstyperKostnadskalkyle!F$7)/100,
IF($F122=TiltakstyperKostnadskalkyle!$B$8,($J122*TiltakstyperKostnadskalkyle!F$8)/100,
IF($F122=TiltakstyperKostnadskalkyle!$B$9,($J122*TiltakstyperKostnadskalkyle!F$9)/100,
IF($F122=TiltakstyperKostnadskalkyle!$B$10,($J122*TiltakstyperKostnadskalkyle!F$10)/100,
IF($F122=TiltakstyperKostnadskalkyle!$B$11,($J122*TiltakstyperKostnadskalkyle!F$11)/100,
IF($F122=TiltakstyperKostnadskalkyle!$B$12,($J122*TiltakstyperKostnadskalkyle!F$12)/100,
IF($F122=TiltakstyperKostnadskalkyle!$B$13,($J122*TiltakstyperKostnadskalkyle!F$13)/100,
IF($F122=TiltakstyperKostnadskalkyle!$B$14,($J122*TiltakstyperKostnadskalkyle!F$14)/100,
IF($F122=TiltakstyperKostnadskalkyle!$B$15,($J122*TiltakstyperKostnadskalkyle!F$15)/100,
"0")))))))))))</f>
        <v>100800</v>
      </c>
      <c r="N122" s="18">
        <f>IF($F122=TiltakstyperKostnadskalkyle!$B$5,($J122*TiltakstyperKostnadskalkyle!G$5)/100,
IF($F122=TiltakstyperKostnadskalkyle!$B$6,($J122*TiltakstyperKostnadskalkyle!G$6)/100,
IF($F122=TiltakstyperKostnadskalkyle!$B$7,($J122*TiltakstyperKostnadskalkyle!G$7)/100,
IF($F122=TiltakstyperKostnadskalkyle!$B$8,($J122*TiltakstyperKostnadskalkyle!G$8)/100,
IF($F122=TiltakstyperKostnadskalkyle!$B$9,($J122*TiltakstyperKostnadskalkyle!G$9)/100,
IF($F122=TiltakstyperKostnadskalkyle!$B$10,($J122*TiltakstyperKostnadskalkyle!G$10)/100,
IF($F122=TiltakstyperKostnadskalkyle!$B$11,($J122*TiltakstyperKostnadskalkyle!G$11)/100,
IF($F122=TiltakstyperKostnadskalkyle!$B$12,($J122*TiltakstyperKostnadskalkyle!G$12)/100,
IF($F122=TiltakstyperKostnadskalkyle!$B$13,($J122*TiltakstyperKostnadskalkyle!G$13)/100,
IF($F122=TiltakstyperKostnadskalkyle!$B$14,($J122*TiltakstyperKostnadskalkyle!G$14)/100,
IF($F122=TiltakstyperKostnadskalkyle!$B$15,($J122*TiltakstyperKostnadskalkyle!G$15)/100,
"0")))))))))))</f>
        <v>50400</v>
      </c>
      <c r="O122" s="18">
        <f>IF($F122=TiltakstyperKostnadskalkyle!$B$5,($J122*TiltakstyperKostnadskalkyle!H$5)/100,
IF($F122=TiltakstyperKostnadskalkyle!$B$6,($J122*TiltakstyperKostnadskalkyle!H$6)/100,
IF($F122=TiltakstyperKostnadskalkyle!$B$7,($J122*TiltakstyperKostnadskalkyle!H$7)/100,
IF($F122=TiltakstyperKostnadskalkyle!$B$8,($J122*TiltakstyperKostnadskalkyle!H$8)/100,
IF($F122=TiltakstyperKostnadskalkyle!$B$9,($J122*TiltakstyperKostnadskalkyle!H$9)/100,
IF($F122=TiltakstyperKostnadskalkyle!$B$10,($J122*TiltakstyperKostnadskalkyle!H$10)/100,
IF($F122=TiltakstyperKostnadskalkyle!$B$11,($J122*TiltakstyperKostnadskalkyle!H$11)/100,
IF($F122=TiltakstyperKostnadskalkyle!$B$12,($J122*TiltakstyperKostnadskalkyle!H$12)/100,
IF($F122=TiltakstyperKostnadskalkyle!$B$13,($J122*TiltakstyperKostnadskalkyle!H$13)/100,
IF($F122=TiltakstyperKostnadskalkyle!$B$14,($J122*TiltakstyperKostnadskalkyle!H$14)/100,
IF($F122=TiltakstyperKostnadskalkyle!$B$15,($J122*TiltakstyperKostnadskalkyle!H$15)/100,
"0")))))))))))</f>
        <v>19200</v>
      </c>
      <c r="P122" s="18">
        <f>IF($F122=TiltakstyperKostnadskalkyle!$B$5,($J122*TiltakstyperKostnadskalkyle!I$5)/100,
IF($F122=TiltakstyperKostnadskalkyle!$B$6,($J122*TiltakstyperKostnadskalkyle!I$6)/100,
IF($F122=TiltakstyperKostnadskalkyle!$B$7,($J122*TiltakstyperKostnadskalkyle!I$7)/100,
IF($F122=TiltakstyperKostnadskalkyle!$B$8,($J122*TiltakstyperKostnadskalkyle!I$8)/100,
IF($F122=TiltakstyperKostnadskalkyle!$B$9,($J122*TiltakstyperKostnadskalkyle!I$9)/100,
IF($F122=TiltakstyperKostnadskalkyle!$B$10,($J122*TiltakstyperKostnadskalkyle!I$10)/100,
IF($F122=TiltakstyperKostnadskalkyle!$B$11,($J122*TiltakstyperKostnadskalkyle!I$11)/100,
IF($F122=TiltakstyperKostnadskalkyle!$B$12,($J122*TiltakstyperKostnadskalkyle!I$12)/100,
IF($F122=TiltakstyperKostnadskalkyle!$B$13,($J122*TiltakstyperKostnadskalkyle!I$13)/100,
IF($F122=TiltakstyperKostnadskalkyle!$B$14,($J122*TiltakstyperKostnadskalkyle!I$14)/100,
IF($F122=TiltakstyperKostnadskalkyle!$B$15,($J122*TiltakstyperKostnadskalkyle!I$15)/100,
"0")))))))))))</f>
        <v>12000</v>
      </c>
      <c r="Q122" s="18">
        <f t="shared" si="6"/>
        <v>2400</v>
      </c>
      <c r="R122" s="18">
        <f>IF($F122=TiltakstyperKostnadskalkyle!$B$5,($J122*TiltakstyperKostnadskalkyle!K$5)/100,
IF($F122=TiltakstyperKostnadskalkyle!$B$6,($J122*TiltakstyperKostnadskalkyle!K$6)/100,
IF($F122=TiltakstyperKostnadskalkyle!$B$8,($J122*TiltakstyperKostnadskalkyle!K$8)/100,
IF($F122=TiltakstyperKostnadskalkyle!$B$9,($J122*TiltakstyperKostnadskalkyle!K$9)/100,
IF($F122=TiltakstyperKostnadskalkyle!$B$10,($J122*TiltakstyperKostnadskalkyle!K$10)/100,
IF($F122=TiltakstyperKostnadskalkyle!$B$11,($J122*TiltakstyperKostnadskalkyle!K$11)/100,
IF($F122=TiltakstyperKostnadskalkyle!$B$12,($J122*TiltakstyperKostnadskalkyle!K$12)/100,
IF($F122=TiltakstyperKostnadskalkyle!$B$13,($J122*TiltakstyperKostnadskalkyle!K$13)/100,
IF($F122=TiltakstyperKostnadskalkyle!$B$14,($J122*TiltakstyperKostnadskalkyle!K$14)/100,
"0")))))))))</f>
        <v>19200</v>
      </c>
      <c r="S122" s="18">
        <f t="shared" si="5"/>
        <v>4800</v>
      </c>
      <c r="T122" s="18">
        <f>IF($F122=TiltakstyperKostnadskalkyle!$B$5,($J122*TiltakstyperKostnadskalkyle!M$5)/100,
IF($F122=TiltakstyperKostnadskalkyle!$B$6,($J122*TiltakstyperKostnadskalkyle!M$6)/100,
IF($F122=TiltakstyperKostnadskalkyle!$B$7,($J122*TiltakstyperKostnadskalkyle!M$7)/100,
IF($F122=TiltakstyperKostnadskalkyle!$B$8,($J122*TiltakstyperKostnadskalkyle!M$8)/100,
IF($F122=TiltakstyperKostnadskalkyle!$B$9,($J122*TiltakstyperKostnadskalkyle!M$9)/100,
IF($F122=TiltakstyperKostnadskalkyle!$B$10,($J122*TiltakstyperKostnadskalkyle!M$10)/100,
IF($F122=TiltakstyperKostnadskalkyle!$B$11,($J122*TiltakstyperKostnadskalkyle!M$11)/100,
IF($F122=TiltakstyperKostnadskalkyle!$B$12,($J122*TiltakstyperKostnadskalkyle!M$12)/100,
IF($F122=TiltakstyperKostnadskalkyle!$B$13,($J122*TiltakstyperKostnadskalkyle!M$13)/100,
IF($F122=TiltakstyperKostnadskalkyle!$B$14,($J122*TiltakstyperKostnadskalkyle!M$14)/100,
IF($F122=TiltakstyperKostnadskalkyle!$B$15,($J122*TiltakstyperKostnadskalkyle!M$15)/100,
"0")))))))))))</f>
        <v>0</v>
      </c>
      <c r="U122" s="32"/>
      <c r="V122" s="32"/>
      <c r="W122" s="18">
        <f>IF($F122=TiltakstyperKostnadskalkyle!$B$5,($J122*TiltakstyperKostnadskalkyle!P$5)/100,
IF($F122=TiltakstyperKostnadskalkyle!$B$6,($J122*TiltakstyperKostnadskalkyle!P$6)/100,
IF($F122=TiltakstyperKostnadskalkyle!$B$7,($J122*TiltakstyperKostnadskalkyle!P$7)/100,
IF($F122=TiltakstyperKostnadskalkyle!$B$8,($J122*TiltakstyperKostnadskalkyle!P$8)/100,
IF($F122=TiltakstyperKostnadskalkyle!$B$9,($J122*TiltakstyperKostnadskalkyle!P$9)/100,
IF($F122=TiltakstyperKostnadskalkyle!$B$10,($J122*TiltakstyperKostnadskalkyle!P$10)/100,
IF($F122=TiltakstyperKostnadskalkyle!$B$11,($J122*TiltakstyperKostnadskalkyle!P$11)/100,
IF($F122=TiltakstyperKostnadskalkyle!$B$12,($J122*TiltakstyperKostnadskalkyle!P$12)/100,
IF($F122=TiltakstyperKostnadskalkyle!$B$13,($J122*TiltakstyperKostnadskalkyle!P$13)/100,
IF($F122=TiltakstyperKostnadskalkyle!$B$14,($J122*TiltakstyperKostnadskalkyle!P$14)/100,
IF($F122=TiltakstyperKostnadskalkyle!$B$15,($J122*TiltakstyperKostnadskalkyle!P$15)/100,
"0")))))))))))</f>
        <v>0</v>
      </c>
      <c r="Y122" s="151"/>
    </row>
    <row r="123" spans="2:25" ht="14.45" customHeight="1" x14ac:dyDescent="0.25">
      <c r="B123" s="20" t="s">
        <v>25</v>
      </c>
      <c r="C123" s="22" t="s">
        <v>96</v>
      </c>
      <c r="D123" s="22" t="s">
        <v>97</v>
      </c>
      <c r="E123" s="22" t="s">
        <v>99</v>
      </c>
      <c r="F123" s="39" t="s">
        <v>43</v>
      </c>
      <c r="G123" s="22">
        <v>2025</v>
      </c>
      <c r="H123" s="108">
        <v>20</v>
      </c>
      <c r="I123" s="27" t="s">
        <v>30</v>
      </c>
      <c r="J123" s="18">
        <f>IF(F123=TiltakstyperKostnadskalkyle!$B$5,TiltakstyperKostnadskalkyle!$R$5*Handlingsplan!H123,
IF(F123=TiltakstyperKostnadskalkyle!$B$6,TiltakstyperKostnadskalkyle!$R$6*Handlingsplan!H123,
IF(F123=TiltakstyperKostnadskalkyle!$B$7,TiltakstyperKostnadskalkyle!$R$7*Handlingsplan!H123,
IF(F123=TiltakstyperKostnadskalkyle!$B$8,TiltakstyperKostnadskalkyle!$R$8*Handlingsplan!H123,
IF(F123=TiltakstyperKostnadskalkyle!$B$9,TiltakstyperKostnadskalkyle!$R$9*Handlingsplan!H123,
IF(F123=TiltakstyperKostnadskalkyle!$B$10,TiltakstyperKostnadskalkyle!$R$10*Handlingsplan!H123,
IF(F123=TiltakstyperKostnadskalkyle!$B$11,TiltakstyperKostnadskalkyle!$R$11*Handlingsplan!H123,
IF(F123=TiltakstyperKostnadskalkyle!$B$12,TiltakstyperKostnadskalkyle!$R$12*Handlingsplan!H123,
IF(F123=TiltakstyperKostnadskalkyle!$B$13,TiltakstyperKostnadskalkyle!$R$13*Handlingsplan!H123,
IF(F123=TiltakstyperKostnadskalkyle!$B$14,TiltakstyperKostnadskalkyle!$R$14*Handlingsplan!H123,
IF(F123=TiltakstyperKostnadskalkyle!$B$15,TiltakstyperKostnadskalkyle!$R$15*Handlingsplan!H123,
0)))))))))))</f>
        <v>240000</v>
      </c>
      <c r="K123" s="18">
        <f>IF($F123=TiltakstyperKostnadskalkyle!$B$5,($J123*TiltakstyperKostnadskalkyle!D$5)/100,
IF($F123=TiltakstyperKostnadskalkyle!$B$6,($J123*TiltakstyperKostnadskalkyle!D$6)/100,
IF($F123=TiltakstyperKostnadskalkyle!$B$7,($J123*TiltakstyperKostnadskalkyle!D$7)/100,
IF($F123=TiltakstyperKostnadskalkyle!$B$8,($J123*TiltakstyperKostnadskalkyle!D$8)/100,
IF($F123=TiltakstyperKostnadskalkyle!$B$9,($J123*TiltakstyperKostnadskalkyle!D$9)/100,
IF($F123=TiltakstyperKostnadskalkyle!$B$10,($J123*TiltakstyperKostnadskalkyle!D$10)/100,
IF($F123=TiltakstyperKostnadskalkyle!$B$11,($J123*TiltakstyperKostnadskalkyle!D$11)/100,
IF($F123=TiltakstyperKostnadskalkyle!$B$12,($J123*TiltakstyperKostnadskalkyle!D$12)/100,
IF($F123=TiltakstyperKostnadskalkyle!$B$13,($J123*TiltakstyperKostnadskalkyle!D$13)/100,
IF($F123=TiltakstyperKostnadskalkyle!$B$14,($J123*TiltakstyperKostnadskalkyle!D$14)/100,
IF($F123=TiltakstyperKostnadskalkyle!$B$15,($J123*TiltakstyperKostnadskalkyle!D$15)/100,
"0")))))))))))</f>
        <v>19200</v>
      </c>
      <c r="L123" s="18">
        <f>IF($F123=TiltakstyperKostnadskalkyle!$B$5,($J123*TiltakstyperKostnadskalkyle!E$5)/100,
IF($F123=TiltakstyperKostnadskalkyle!$B$6,($J123*TiltakstyperKostnadskalkyle!E$6)/100,
IF($F123=TiltakstyperKostnadskalkyle!$B$7,($J123*TiltakstyperKostnadskalkyle!E$7)/100,
IF($F123=TiltakstyperKostnadskalkyle!$B$8,($J123*TiltakstyperKostnadskalkyle!E$8)/100,
IF($F123=TiltakstyperKostnadskalkyle!$B$9,($J123*TiltakstyperKostnadskalkyle!E$9)/100,
IF($F123=TiltakstyperKostnadskalkyle!$B$10,($J123*TiltakstyperKostnadskalkyle!E$10)/100,
IF($F123=TiltakstyperKostnadskalkyle!$B$11,($J123*TiltakstyperKostnadskalkyle!E$11)/100,
IF($F123=TiltakstyperKostnadskalkyle!$B$12,($J123*TiltakstyperKostnadskalkyle!E$12)/100,
IF($F123=TiltakstyperKostnadskalkyle!$B$13,($J123*TiltakstyperKostnadskalkyle!E$13)/100,
IF($F123=TiltakstyperKostnadskalkyle!$B$14,($J123*TiltakstyperKostnadskalkyle!E$14)/100,
IF($F123=TiltakstyperKostnadskalkyle!$B$15,($J123*TiltakstyperKostnadskalkyle!E$15)/100,
"0")))))))))))</f>
        <v>19200</v>
      </c>
      <c r="M123" s="18">
        <f>IF($F123=TiltakstyperKostnadskalkyle!$B$5,($J123*TiltakstyperKostnadskalkyle!F$5)/100,
IF($F123=TiltakstyperKostnadskalkyle!$B$6,($J123*TiltakstyperKostnadskalkyle!F$6)/100,
IF($F123=TiltakstyperKostnadskalkyle!$B$7,($J123*TiltakstyperKostnadskalkyle!F$7)/100,
IF($F123=TiltakstyperKostnadskalkyle!$B$8,($J123*TiltakstyperKostnadskalkyle!F$8)/100,
IF($F123=TiltakstyperKostnadskalkyle!$B$9,($J123*TiltakstyperKostnadskalkyle!F$9)/100,
IF($F123=TiltakstyperKostnadskalkyle!$B$10,($J123*TiltakstyperKostnadskalkyle!F$10)/100,
IF($F123=TiltakstyperKostnadskalkyle!$B$11,($J123*TiltakstyperKostnadskalkyle!F$11)/100,
IF($F123=TiltakstyperKostnadskalkyle!$B$12,($J123*TiltakstyperKostnadskalkyle!F$12)/100,
IF($F123=TiltakstyperKostnadskalkyle!$B$13,($J123*TiltakstyperKostnadskalkyle!F$13)/100,
IF($F123=TiltakstyperKostnadskalkyle!$B$14,($J123*TiltakstyperKostnadskalkyle!F$14)/100,
IF($F123=TiltakstyperKostnadskalkyle!$B$15,($J123*TiltakstyperKostnadskalkyle!F$15)/100,
"0")))))))))))</f>
        <v>100800</v>
      </c>
      <c r="N123" s="18">
        <f>IF($F123=TiltakstyperKostnadskalkyle!$B$5,($J123*TiltakstyperKostnadskalkyle!G$5)/100,
IF($F123=TiltakstyperKostnadskalkyle!$B$6,($J123*TiltakstyperKostnadskalkyle!G$6)/100,
IF($F123=TiltakstyperKostnadskalkyle!$B$7,($J123*TiltakstyperKostnadskalkyle!G$7)/100,
IF($F123=TiltakstyperKostnadskalkyle!$B$8,($J123*TiltakstyperKostnadskalkyle!G$8)/100,
IF($F123=TiltakstyperKostnadskalkyle!$B$9,($J123*TiltakstyperKostnadskalkyle!G$9)/100,
IF($F123=TiltakstyperKostnadskalkyle!$B$10,($J123*TiltakstyperKostnadskalkyle!G$10)/100,
IF($F123=TiltakstyperKostnadskalkyle!$B$11,($J123*TiltakstyperKostnadskalkyle!G$11)/100,
IF($F123=TiltakstyperKostnadskalkyle!$B$12,($J123*TiltakstyperKostnadskalkyle!G$12)/100,
IF($F123=TiltakstyperKostnadskalkyle!$B$13,($J123*TiltakstyperKostnadskalkyle!G$13)/100,
IF($F123=TiltakstyperKostnadskalkyle!$B$14,($J123*TiltakstyperKostnadskalkyle!G$14)/100,
IF($F123=TiltakstyperKostnadskalkyle!$B$15,($J123*TiltakstyperKostnadskalkyle!G$15)/100,
"0")))))))))))</f>
        <v>50400</v>
      </c>
      <c r="O123" s="18">
        <f>IF($F123=TiltakstyperKostnadskalkyle!$B$5,($J123*TiltakstyperKostnadskalkyle!H$5)/100,
IF($F123=TiltakstyperKostnadskalkyle!$B$6,($J123*TiltakstyperKostnadskalkyle!H$6)/100,
IF($F123=TiltakstyperKostnadskalkyle!$B$7,($J123*TiltakstyperKostnadskalkyle!H$7)/100,
IF($F123=TiltakstyperKostnadskalkyle!$B$8,($J123*TiltakstyperKostnadskalkyle!H$8)/100,
IF($F123=TiltakstyperKostnadskalkyle!$B$9,($J123*TiltakstyperKostnadskalkyle!H$9)/100,
IF($F123=TiltakstyperKostnadskalkyle!$B$10,($J123*TiltakstyperKostnadskalkyle!H$10)/100,
IF($F123=TiltakstyperKostnadskalkyle!$B$11,($J123*TiltakstyperKostnadskalkyle!H$11)/100,
IF($F123=TiltakstyperKostnadskalkyle!$B$12,($J123*TiltakstyperKostnadskalkyle!H$12)/100,
IF($F123=TiltakstyperKostnadskalkyle!$B$13,($J123*TiltakstyperKostnadskalkyle!H$13)/100,
IF($F123=TiltakstyperKostnadskalkyle!$B$14,($J123*TiltakstyperKostnadskalkyle!H$14)/100,
IF($F123=TiltakstyperKostnadskalkyle!$B$15,($J123*TiltakstyperKostnadskalkyle!H$15)/100,
"0")))))))))))</f>
        <v>19200</v>
      </c>
      <c r="P123" s="18">
        <f>IF($F123=TiltakstyperKostnadskalkyle!$B$5,($J123*TiltakstyperKostnadskalkyle!I$5)/100,
IF($F123=TiltakstyperKostnadskalkyle!$B$6,($J123*TiltakstyperKostnadskalkyle!I$6)/100,
IF($F123=TiltakstyperKostnadskalkyle!$B$7,($J123*TiltakstyperKostnadskalkyle!I$7)/100,
IF($F123=TiltakstyperKostnadskalkyle!$B$8,($J123*TiltakstyperKostnadskalkyle!I$8)/100,
IF($F123=TiltakstyperKostnadskalkyle!$B$9,($J123*TiltakstyperKostnadskalkyle!I$9)/100,
IF($F123=TiltakstyperKostnadskalkyle!$B$10,($J123*TiltakstyperKostnadskalkyle!I$10)/100,
IF($F123=TiltakstyperKostnadskalkyle!$B$11,($J123*TiltakstyperKostnadskalkyle!I$11)/100,
IF($F123=TiltakstyperKostnadskalkyle!$B$12,($J123*TiltakstyperKostnadskalkyle!I$12)/100,
IF($F123=TiltakstyperKostnadskalkyle!$B$13,($J123*TiltakstyperKostnadskalkyle!I$13)/100,
IF($F123=TiltakstyperKostnadskalkyle!$B$14,($J123*TiltakstyperKostnadskalkyle!I$14)/100,
IF($F123=TiltakstyperKostnadskalkyle!$B$15,($J123*TiltakstyperKostnadskalkyle!I$15)/100,
"0")))))))))))</f>
        <v>12000</v>
      </c>
      <c r="Q123" s="18">
        <f t="shared" si="6"/>
        <v>2400</v>
      </c>
      <c r="R123" s="18">
        <f>IF($F123=TiltakstyperKostnadskalkyle!$B$5,($J123*TiltakstyperKostnadskalkyle!K$5)/100,
IF($F123=TiltakstyperKostnadskalkyle!$B$6,($J123*TiltakstyperKostnadskalkyle!K$6)/100,
IF($F123=TiltakstyperKostnadskalkyle!$B$8,($J123*TiltakstyperKostnadskalkyle!K$8)/100,
IF($F123=TiltakstyperKostnadskalkyle!$B$9,($J123*TiltakstyperKostnadskalkyle!K$9)/100,
IF($F123=TiltakstyperKostnadskalkyle!$B$10,($J123*TiltakstyperKostnadskalkyle!K$10)/100,
IF($F123=TiltakstyperKostnadskalkyle!$B$11,($J123*TiltakstyperKostnadskalkyle!K$11)/100,
IF($F123=TiltakstyperKostnadskalkyle!$B$12,($J123*TiltakstyperKostnadskalkyle!K$12)/100,
IF($F123=TiltakstyperKostnadskalkyle!$B$13,($J123*TiltakstyperKostnadskalkyle!K$13)/100,
IF($F123=TiltakstyperKostnadskalkyle!$B$14,($J123*TiltakstyperKostnadskalkyle!K$14)/100,
"0")))))))))</f>
        <v>19200</v>
      </c>
      <c r="S123" s="18">
        <f t="shared" si="5"/>
        <v>4800</v>
      </c>
      <c r="T123" s="18">
        <f>IF($F123=TiltakstyperKostnadskalkyle!$B$5,($J123*TiltakstyperKostnadskalkyle!M$5)/100,
IF($F123=TiltakstyperKostnadskalkyle!$B$6,($J123*TiltakstyperKostnadskalkyle!M$6)/100,
IF($F123=TiltakstyperKostnadskalkyle!$B$7,($J123*TiltakstyperKostnadskalkyle!M$7)/100,
IF($F123=TiltakstyperKostnadskalkyle!$B$8,($J123*TiltakstyperKostnadskalkyle!M$8)/100,
IF($F123=TiltakstyperKostnadskalkyle!$B$9,($J123*TiltakstyperKostnadskalkyle!M$9)/100,
IF($F123=TiltakstyperKostnadskalkyle!$B$10,($J123*TiltakstyperKostnadskalkyle!M$10)/100,
IF($F123=TiltakstyperKostnadskalkyle!$B$11,($J123*TiltakstyperKostnadskalkyle!M$11)/100,
IF($F123=TiltakstyperKostnadskalkyle!$B$12,($J123*TiltakstyperKostnadskalkyle!M$12)/100,
IF($F123=TiltakstyperKostnadskalkyle!$B$13,($J123*TiltakstyperKostnadskalkyle!M$13)/100,
IF($F123=TiltakstyperKostnadskalkyle!$B$14,($J123*TiltakstyperKostnadskalkyle!M$14)/100,
IF($F123=TiltakstyperKostnadskalkyle!$B$15,($J123*TiltakstyperKostnadskalkyle!M$15)/100,
"0")))))))))))</f>
        <v>0</v>
      </c>
      <c r="U123" s="32"/>
      <c r="V123" s="32"/>
      <c r="W123" s="18">
        <f>IF($F123=TiltakstyperKostnadskalkyle!$B$5,($J123*TiltakstyperKostnadskalkyle!P$5)/100,
IF($F123=TiltakstyperKostnadskalkyle!$B$6,($J123*TiltakstyperKostnadskalkyle!P$6)/100,
IF($F123=TiltakstyperKostnadskalkyle!$B$7,($J123*TiltakstyperKostnadskalkyle!P$7)/100,
IF($F123=TiltakstyperKostnadskalkyle!$B$8,($J123*TiltakstyperKostnadskalkyle!P$8)/100,
IF($F123=TiltakstyperKostnadskalkyle!$B$9,($J123*TiltakstyperKostnadskalkyle!P$9)/100,
IF($F123=TiltakstyperKostnadskalkyle!$B$10,($J123*TiltakstyperKostnadskalkyle!P$10)/100,
IF($F123=TiltakstyperKostnadskalkyle!$B$11,($J123*TiltakstyperKostnadskalkyle!P$11)/100,
IF($F123=TiltakstyperKostnadskalkyle!$B$12,($J123*TiltakstyperKostnadskalkyle!P$12)/100,
IF($F123=TiltakstyperKostnadskalkyle!$B$13,($J123*TiltakstyperKostnadskalkyle!P$13)/100,
IF($F123=TiltakstyperKostnadskalkyle!$B$14,($J123*TiltakstyperKostnadskalkyle!P$14)/100,
IF($F123=TiltakstyperKostnadskalkyle!$B$15,($J123*TiltakstyperKostnadskalkyle!P$15)/100,
"0")))))))))))</f>
        <v>0</v>
      </c>
      <c r="Y123" s="151"/>
    </row>
    <row r="124" spans="2:25" ht="14.45" customHeight="1" x14ac:dyDescent="0.25">
      <c r="B124" s="20" t="s">
        <v>25</v>
      </c>
      <c r="C124" s="22" t="s">
        <v>96</v>
      </c>
      <c r="D124" s="22" t="s">
        <v>97</v>
      </c>
      <c r="E124" s="22" t="s">
        <v>100</v>
      </c>
      <c r="F124" s="39" t="s">
        <v>43</v>
      </c>
      <c r="G124" s="22">
        <v>2025</v>
      </c>
      <c r="H124" s="108">
        <v>76</v>
      </c>
      <c r="I124" s="27" t="s">
        <v>30</v>
      </c>
      <c r="J124" s="18">
        <f>IF(F124=TiltakstyperKostnadskalkyle!$B$5,TiltakstyperKostnadskalkyle!$R$5*Handlingsplan!H124,
IF(F124=TiltakstyperKostnadskalkyle!$B$6,TiltakstyperKostnadskalkyle!$R$6*Handlingsplan!H124,
IF(F124=TiltakstyperKostnadskalkyle!$B$7,TiltakstyperKostnadskalkyle!$R$7*Handlingsplan!H124,
IF(F124=TiltakstyperKostnadskalkyle!$B$8,TiltakstyperKostnadskalkyle!$R$8*Handlingsplan!H124,
IF(F124=TiltakstyperKostnadskalkyle!$B$9,TiltakstyperKostnadskalkyle!$R$9*Handlingsplan!H124,
IF(F124=TiltakstyperKostnadskalkyle!$B$10,TiltakstyperKostnadskalkyle!$R$10*Handlingsplan!H124,
IF(F124=TiltakstyperKostnadskalkyle!$B$11,TiltakstyperKostnadskalkyle!$R$11*Handlingsplan!H124,
IF(F124=TiltakstyperKostnadskalkyle!$B$12,TiltakstyperKostnadskalkyle!$R$12*Handlingsplan!H124,
IF(F124=TiltakstyperKostnadskalkyle!$B$13,TiltakstyperKostnadskalkyle!$R$13*Handlingsplan!H124,
IF(F124=TiltakstyperKostnadskalkyle!$B$14,TiltakstyperKostnadskalkyle!$R$14*Handlingsplan!H124,
IF(F124=TiltakstyperKostnadskalkyle!$B$15,TiltakstyperKostnadskalkyle!$R$15*Handlingsplan!H124,
0)))))))))))</f>
        <v>912000</v>
      </c>
      <c r="K124" s="18">
        <f>IF($F124=TiltakstyperKostnadskalkyle!$B$5,($J124*TiltakstyperKostnadskalkyle!D$5)/100,
IF($F124=TiltakstyperKostnadskalkyle!$B$6,($J124*TiltakstyperKostnadskalkyle!D$6)/100,
IF($F124=TiltakstyperKostnadskalkyle!$B$7,($J124*TiltakstyperKostnadskalkyle!D$7)/100,
IF($F124=TiltakstyperKostnadskalkyle!$B$8,($J124*TiltakstyperKostnadskalkyle!D$8)/100,
IF($F124=TiltakstyperKostnadskalkyle!$B$9,($J124*TiltakstyperKostnadskalkyle!D$9)/100,
IF($F124=TiltakstyperKostnadskalkyle!$B$10,($J124*TiltakstyperKostnadskalkyle!D$10)/100,
IF($F124=TiltakstyperKostnadskalkyle!$B$11,($J124*TiltakstyperKostnadskalkyle!D$11)/100,
IF($F124=TiltakstyperKostnadskalkyle!$B$12,($J124*TiltakstyperKostnadskalkyle!D$12)/100,
IF($F124=TiltakstyperKostnadskalkyle!$B$13,($J124*TiltakstyperKostnadskalkyle!D$13)/100,
IF($F124=TiltakstyperKostnadskalkyle!$B$14,($J124*TiltakstyperKostnadskalkyle!D$14)/100,
IF($F124=TiltakstyperKostnadskalkyle!$B$15,($J124*TiltakstyperKostnadskalkyle!D$15)/100,
"0")))))))))))</f>
        <v>72960</v>
      </c>
      <c r="L124" s="18">
        <f>IF($F124=TiltakstyperKostnadskalkyle!$B$5,($J124*TiltakstyperKostnadskalkyle!E$5)/100,
IF($F124=TiltakstyperKostnadskalkyle!$B$6,($J124*TiltakstyperKostnadskalkyle!E$6)/100,
IF($F124=TiltakstyperKostnadskalkyle!$B$7,($J124*TiltakstyperKostnadskalkyle!E$7)/100,
IF($F124=TiltakstyperKostnadskalkyle!$B$8,($J124*TiltakstyperKostnadskalkyle!E$8)/100,
IF($F124=TiltakstyperKostnadskalkyle!$B$9,($J124*TiltakstyperKostnadskalkyle!E$9)/100,
IF($F124=TiltakstyperKostnadskalkyle!$B$10,($J124*TiltakstyperKostnadskalkyle!E$10)/100,
IF($F124=TiltakstyperKostnadskalkyle!$B$11,($J124*TiltakstyperKostnadskalkyle!E$11)/100,
IF($F124=TiltakstyperKostnadskalkyle!$B$12,($J124*TiltakstyperKostnadskalkyle!E$12)/100,
IF($F124=TiltakstyperKostnadskalkyle!$B$13,($J124*TiltakstyperKostnadskalkyle!E$13)/100,
IF($F124=TiltakstyperKostnadskalkyle!$B$14,($J124*TiltakstyperKostnadskalkyle!E$14)/100,
IF($F124=TiltakstyperKostnadskalkyle!$B$15,($J124*TiltakstyperKostnadskalkyle!E$15)/100,
"0")))))))))))</f>
        <v>72960</v>
      </c>
      <c r="M124" s="18">
        <f>IF($F124=TiltakstyperKostnadskalkyle!$B$5,($J124*TiltakstyperKostnadskalkyle!F$5)/100,
IF($F124=TiltakstyperKostnadskalkyle!$B$6,($J124*TiltakstyperKostnadskalkyle!F$6)/100,
IF($F124=TiltakstyperKostnadskalkyle!$B$7,($J124*TiltakstyperKostnadskalkyle!F$7)/100,
IF($F124=TiltakstyperKostnadskalkyle!$B$8,($J124*TiltakstyperKostnadskalkyle!F$8)/100,
IF($F124=TiltakstyperKostnadskalkyle!$B$9,($J124*TiltakstyperKostnadskalkyle!F$9)/100,
IF($F124=TiltakstyperKostnadskalkyle!$B$10,($J124*TiltakstyperKostnadskalkyle!F$10)/100,
IF($F124=TiltakstyperKostnadskalkyle!$B$11,($J124*TiltakstyperKostnadskalkyle!F$11)/100,
IF($F124=TiltakstyperKostnadskalkyle!$B$12,($J124*TiltakstyperKostnadskalkyle!F$12)/100,
IF($F124=TiltakstyperKostnadskalkyle!$B$13,($J124*TiltakstyperKostnadskalkyle!F$13)/100,
IF($F124=TiltakstyperKostnadskalkyle!$B$14,($J124*TiltakstyperKostnadskalkyle!F$14)/100,
IF($F124=TiltakstyperKostnadskalkyle!$B$15,($J124*TiltakstyperKostnadskalkyle!F$15)/100,
"0")))))))))))</f>
        <v>383040</v>
      </c>
      <c r="N124" s="18">
        <f>IF($F124=TiltakstyperKostnadskalkyle!$B$5,($J124*TiltakstyperKostnadskalkyle!G$5)/100,
IF($F124=TiltakstyperKostnadskalkyle!$B$6,($J124*TiltakstyperKostnadskalkyle!G$6)/100,
IF($F124=TiltakstyperKostnadskalkyle!$B$7,($J124*TiltakstyperKostnadskalkyle!G$7)/100,
IF($F124=TiltakstyperKostnadskalkyle!$B$8,($J124*TiltakstyperKostnadskalkyle!G$8)/100,
IF($F124=TiltakstyperKostnadskalkyle!$B$9,($J124*TiltakstyperKostnadskalkyle!G$9)/100,
IF($F124=TiltakstyperKostnadskalkyle!$B$10,($J124*TiltakstyperKostnadskalkyle!G$10)/100,
IF($F124=TiltakstyperKostnadskalkyle!$B$11,($J124*TiltakstyperKostnadskalkyle!G$11)/100,
IF($F124=TiltakstyperKostnadskalkyle!$B$12,($J124*TiltakstyperKostnadskalkyle!G$12)/100,
IF($F124=TiltakstyperKostnadskalkyle!$B$13,($J124*TiltakstyperKostnadskalkyle!G$13)/100,
IF($F124=TiltakstyperKostnadskalkyle!$B$14,($J124*TiltakstyperKostnadskalkyle!G$14)/100,
IF($F124=TiltakstyperKostnadskalkyle!$B$15,($J124*TiltakstyperKostnadskalkyle!G$15)/100,
"0")))))))))))</f>
        <v>191520</v>
      </c>
      <c r="O124" s="18">
        <f>IF($F124=TiltakstyperKostnadskalkyle!$B$5,($J124*TiltakstyperKostnadskalkyle!H$5)/100,
IF($F124=TiltakstyperKostnadskalkyle!$B$6,($J124*TiltakstyperKostnadskalkyle!H$6)/100,
IF($F124=TiltakstyperKostnadskalkyle!$B$7,($J124*TiltakstyperKostnadskalkyle!H$7)/100,
IF($F124=TiltakstyperKostnadskalkyle!$B$8,($J124*TiltakstyperKostnadskalkyle!H$8)/100,
IF($F124=TiltakstyperKostnadskalkyle!$B$9,($J124*TiltakstyperKostnadskalkyle!H$9)/100,
IF($F124=TiltakstyperKostnadskalkyle!$B$10,($J124*TiltakstyperKostnadskalkyle!H$10)/100,
IF($F124=TiltakstyperKostnadskalkyle!$B$11,($J124*TiltakstyperKostnadskalkyle!H$11)/100,
IF($F124=TiltakstyperKostnadskalkyle!$B$12,($J124*TiltakstyperKostnadskalkyle!H$12)/100,
IF($F124=TiltakstyperKostnadskalkyle!$B$13,($J124*TiltakstyperKostnadskalkyle!H$13)/100,
IF($F124=TiltakstyperKostnadskalkyle!$B$14,($J124*TiltakstyperKostnadskalkyle!H$14)/100,
IF($F124=TiltakstyperKostnadskalkyle!$B$15,($J124*TiltakstyperKostnadskalkyle!H$15)/100,
"0")))))))))))</f>
        <v>72960</v>
      </c>
      <c r="P124" s="18">
        <f>IF($F124=TiltakstyperKostnadskalkyle!$B$5,($J124*TiltakstyperKostnadskalkyle!I$5)/100,
IF($F124=TiltakstyperKostnadskalkyle!$B$6,($J124*TiltakstyperKostnadskalkyle!I$6)/100,
IF($F124=TiltakstyperKostnadskalkyle!$B$7,($J124*TiltakstyperKostnadskalkyle!I$7)/100,
IF($F124=TiltakstyperKostnadskalkyle!$B$8,($J124*TiltakstyperKostnadskalkyle!I$8)/100,
IF($F124=TiltakstyperKostnadskalkyle!$B$9,($J124*TiltakstyperKostnadskalkyle!I$9)/100,
IF($F124=TiltakstyperKostnadskalkyle!$B$10,($J124*TiltakstyperKostnadskalkyle!I$10)/100,
IF($F124=TiltakstyperKostnadskalkyle!$B$11,($J124*TiltakstyperKostnadskalkyle!I$11)/100,
IF($F124=TiltakstyperKostnadskalkyle!$B$12,($J124*TiltakstyperKostnadskalkyle!I$12)/100,
IF($F124=TiltakstyperKostnadskalkyle!$B$13,($J124*TiltakstyperKostnadskalkyle!I$13)/100,
IF($F124=TiltakstyperKostnadskalkyle!$B$14,($J124*TiltakstyperKostnadskalkyle!I$14)/100,
IF($F124=TiltakstyperKostnadskalkyle!$B$15,($J124*TiltakstyperKostnadskalkyle!I$15)/100,
"0")))))))))))</f>
        <v>45600</v>
      </c>
      <c r="Q124" s="18">
        <f t="shared" si="6"/>
        <v>9120</v>
      </c>
      <c r="R124" s="18">
        <f>IF($F124=TiltakstyperKostnadskalkyle!$B$5,($J124*TiltakstyperKostnadskalkyle!K$5)/100,
IF($F124=TiltakstyperKostnadskalkyle!$B$6,($J124*TiltakstyperKostnadskalkyle!K$6)/100,
IF($F124=TiltakstyperKostnadskalkyle!$B$8,($J124*TiltakstyperKostnadskalkyle!K$8)/100,
IF($F124=TiltakstyperKostnadskalkyle!$B$9,($J124*TiltakstyperKostnadskalkyle!K$9)/100,
IF($F124=TiltakstyperKostnadskalkyle!$B$10,($J124*TiltakstyperKostnadskalkyle!K$10)/100,
IF($F124=TiltakstyperKostnadskalkyle!$B$11,($J124*TiltakstyperKostnadskalkyle!K$11)/100,
IF($F124=TiltakstyperKostnadskalkyle!$B$12,($J124*TiltakstyperKostnadskalkyle!K$12)/100,
IF($F124=TiltakstyperKostnadskalkyle!$B$13,($J124*TiltakstyperKostnadskalkyle!K$13)/100,
IF($F124=TiltakstyperKostnadskalkyle!$B$14,($J124*TiltakstyperKostnadskalkyle!K$14)/100,
"0")))))))))</f>
        <v>72960</v>
      </c>
      <c r="S124" s="18">
        <f t="shared" si="5"/>
        <v>18240</v>
      </c>
      <c r="T124" s="18">
        <f>IF($F124=TiltakstyperKostnadskalkyle!$B$5,($J124*TiltakstyperKostnadskalkyle!M$5)/100,
IF($F124=TiltakstyperKostnadskalkyle!$B$6,($J124*TiltakstyperKostnadskalkyle!M$6)/100,
IF($F124=TiltakstyperKostnadskalkyle!$B$7,($J124*TiltakstyperKostnadskalkyle!M$7)/100,
IF($F124=TiltakstyperKostnadskalkyle!$B$8,($J124*TiltakstyperKostnadskalkyle!M$8)/100,
IF($F124=TiltakstyperKostnadskalkyle!$B$9,($J124*TiltakstyperKostnadskalkyle!M$9)/100,
IF($F124=TiltakstyperKostnadskalkyle!$B$10,($J124*TiltakstyperKostnadskalkyle!M$10)/100,
IF($F124=TiltakstyperKostnadskalkyle!$B$11,($J124*TiltakstyperKostnadskalkyle!M$11)/100,
IF($F124=TiltakstyperKostnadskalkyle!$B$12,($J124*TiltakstyperKostnadskalkyle!M$12)/100,
IF($F124=TiltakstyperKostnadskalkyle!$B$13,($J124*TiltakstyperKostnadskalkyle!M$13)/100,
IF($F124=TiltakstyperKostnadskalkyle!$B$14,($J124*TiltakstyperKostnadskalkyle!M$14)/100,
IF($F124=TiltakstyperKostnadskalkyle!$B$15,($J124*TiltakstyperKostnadskalkyle!M$15)/100,
"0")))))))))))</f>
        <v>0</v>
      </c>
      <c r="U124" s="32"/>
      <c r="V124" s="32"/>
      <c r="W124" s="18">
        <f>IF($F124=TiltakstyperKostnadskalkyle!$B$5,($J124*TiltakstyperKostnadskalkyle!P$5)/100,
IF($F124=TiltakstyperKostnadskalkyle!$B$6,($J124*TiltakstyperKostnadskalkyle!P$6)/100,
IF($F124=TiltakstyperKostnadskalkyle!$B$7,($J124*TiltakstyperKostnadskalkyle!P$7)/100,
IF($F124=TiltakstyperKostnadskalkyle!$B$8,($J124*TiltakstyperKostnadskalkyle!P$8)/100,
IF($F124=TiltakstyperKostnadskalkyle!$B$9,($J124*TiltakstyperKostnadskalkyle!P$9)/100,
IF($F124=TiltakstyperKostnadskalkyle!$B$10,($J124*TiltakstyperKostnadskalkyle!P$10)/100,
IF($F124=TiltakstyperKostnadskalkyle!$B$11,($J124*TiltakstyperKostnadskalkyle!P$11)/100,
IF($F124=TiltakstyperKostnadskalkyle!$B$12,($J124*TiltakstyperKostnadskalkyle!P$12)/100,
IF($F124=TiltakstyperKostnadskalkyle!$B$13,($J124*TiltakstyperKostnadskalkyle!P$13)/100,
IF($F124=TiltakstyperKostnadskalkyle!$B$14,($J124*TiltakstyperKostnadskalkyle!P$14)/100,
IF($F124=TiltakstyperKostnadskalkyle!$B$15,($J124*TiltakstyperKostnadskalkyle!P$15)/100,
"0")))))))))))</f>
        <v>0</v>
      </c>
      <c r="Y124" s="151"/>
    </row>
    <row r="125" spans="2:25" ht="14.45" customHeight="1" x14ac:dyDescent="0.25">
      <c r="B125" s="20" t="s">
        <v>25</v>
      </c>
      <c r="C125" s="22" t="s">
        <v>96</v>
      </c>
      <c r="D125" s="22" t="s">
        <v>101</v>
      </c>
      <c r="E125" s="22" t="s">
        <v>98</v>
      </c>
      <c r="F125" s="39" t="s">
        <v>29</v>
      </c>
      <c r="G125" s="22">
        <v>2025</v>
      </c>
      <c r="H125" s="108">
        <v>1141</v>
      </c>
      <c r="I125" s="27" t="s">
        <v>30</v>
      </c>
      <c r="J125" s="18">
        <f>IF(F125=TiltakstyperKostnadskalkyle!$B$5,TiltakstyperKostnadskalkyle!$R$5*Handlingsplan!H125,
IF(F125=TiltakstyperKostnadskalkyle!$B$6,TiltakstyperKostnadskalkyle!$R$6*Handlingsplan!H125,
IF(F125=TiltakstyperKostnadskalkyle!$B$7,TiltakstyperKostnadskalkyle!$R$7*Handlingsplan!H125,
IF(F125=TiltakstyperKostnadskalkyle!$B$8,TiltakstyperKostnadskalkyle!$R$8*Handlingsplan!H125,
IF(F125=TiltakstyperKostnadskalkyle!$B$9,TiltakstyperKostnadskalkyle!$R$9*Handlingsplan!H125,
IF(F125=TiltakstyperKostnadskalkyle!$B$10,TiltakstyperKostnadskalkyle!$R$10*Handlingsplan!H125,
IF(F125=TiltakstyperKostnadskalkyle!$B$11,TiltakstyperKostnadskalkyle!$R$11*Handlingsplan!H125,
IF(F125=TiltakstyperKostnadskalkyle!$B$12,TiltakstyperKostnadskalkyle!$R$12*Handlingsplan!H125,
IF(F125=TiltakstyperKostnadskalkyle!$B$13,TiltakstyperKostnadskalkyle!$R$13*Handlingsplan!H125,
IF(F125=TiltakstyperKostnadskalkyle!$B$14,TiltakstyperKostnadskalkyle!$R$14*Handlingsplan!H125,
IF(F125=TiltakstyperKostnadskalkyle!$B$15,TiltakstyperKostnadskalkyle!$R$15*Handlingsplan!H125,
0)))))))))))</f>
        <v>342300</v>
      </c>
      <c r="K125" s="18">
        <f>IF($F125=TiltakstyperKostnadskalkyle!$B$5,($J125*TiltakstyperKostnadskalkyle!D$5)/100,
IF($F125=TiltakstyperKostnadskalkyle!$B$6,($J125*TiltakstyperKostnadskalkyle!D$6)/100,
IF($F125=TiltakstyperKostnadskalkyle!$B$7,($J125*TiltakstyperKostnadskalkyle!D$7)/100,
IF($F125=TiltakstyperKostnadskalkyle!$B$8,($J125*TiltakstyperKostnadskalkyle!D$8)/100,
IF($F125=TiltakstyperKostnadskalkyle!$B$9,($J125*TiltakstyperKostnadskalkyle!D$9)/100,
IF($F125=TiltakstyperKostnadskalkyle!$B$10,($J125*TiltakstyperKostnadskalkyle!D$10)/100,
IF($F125=TiltakstyperKostnadskalkyle!$B$11,($J125*TiltakstyperKostnadskalkyle!D$11)/100,
IF($F125=TiltakstyperKostnadskalkyle!$B$12,($J125*TiltakstyperKostnadskalkyle!D$12)/100,
IF($F125=TiltakstyperKostnadskalkyle!$B$13,($J125*TiltakstyperKostnadskalkyle!D$13)/100,
IF($F125=TiltakstyperKostnadskalkyle!$B$14,($J125*TiltakstyperKostnadskalkyle!D$14)/100,
IF($F125=TiltakstyperKostnadskalkyle!$B$15,($J125*TiltakstyperKostnadskalkyle!D$15)/100,
"0")))))))))))</f>
        <v>11980.5</v>
      </c>
      <c r="L125" s="18">
        <f>IF($F125=TiltakstyperKostnadskalkyle!$B$5,($J125*TiltakstyperKostnadskalkyle!E$5)/100,
IF($F125=TiltakstyperKostnadskalkyle!$B$6,($J125*TiltakstyperKostnadskalkyle!E$6)/100,
IF($F125=TiltakstyperKostnadskalkyle!$B$7,($J125*TiltakstyperKostnadskalkyle!E$7)/100,
IF($F125=TiltakstyperKostnadskalkyle!$B$8,($J125*TiltakstyperKostnadskalkyle!E$8)/100,
IF($F125=TiltakstyperKostnadskalkyle!$B$9,($J125*TiltakstyperKostnadskalkyle!E$9)/100,
IF($F125=TiltakstyperKostnadskalkyle!$B$10,($J125*TiltakstyperKostnadskalkyle!E$10)/100,
IF($F125=TiltakstyperKostnadskalkyle!$B$11,($J125*TiltakstyperKostnadskalkyle!E$11)/100,
IF($F125=TiltakstyperKostnadskalkyle!$B$12,($J125*TiltakstyperKostnadskalkyle!E$12)/100,
IF($F125=TiltakstyperKostnadskalkyle!$B$13,($J125*TiltakstyperKostnadskalkyle!E$13)/100,
IF($F125=TiltakstyperKostnadskalkyle!$B$14,($J125*TiltakstyperKostnadskalkyle!E$14)/100,
IF($F125=TiltakstyperKostnadskalkyle!$B$15,($J125*TiltakstyperKostnadskalkyle!E$15)/100,
"0")))))))))))</f>
        <v>20538</v>
      </c>
      <c r="M125" s="18">
        <f>IF($F125=TiltakstyperKostnadskalkyle!$B$5,($J125*TiltakstyperKostnadskalkyle!F$5)/100,
IF($F125=TiltakstyperKostnadskalkyle!$B$6,($J125*TiltakstyperKostnadskalkyle!F$6)/100,
IF($F125=TiltakstyperKostnadskalkyle!$B$7,($J125*TiltakstyperKostnadskalkyle!F$7)/100,
IF($F125=TiltakstyperKostnadskalkyle!$B$8,($J125*TiltakstyperKostnadskalkyle!F$8)/100,
IF($F125=TiltakstyperKostnadskalkyle!$B$9,($J125*TiltakstyperKostnadskalkyle!F$9)/100,
IF($F125=TiltakstyperKostnadskalkyle!$B$10,($J125*TiltakstyperKostnadskalkyle!F$10)/100,
IF($F125=TiltakstyperKostnadskalkyle!$B$11,($J125*TiltakstyperKostnadskalkyle!F$11)/100,
IF($F125=TiltakstyperKostnadskalkyle!$B$12,($J125*TiltakstyperKostnadskalkyle!F$12)/100,
IF($F125=TiltakstyperKostnadskalkyle!$B$13,($J125*TiltakstyperKostnadskalkyle!F$13)/100,
IF($F125=TiltakstyperKostnadskalkyle!$B$14,($J125*TiltakstyperKostnadskalkyle!F$14)/100,
IF($F125=TiltakstyperKostnadskalkyle!$B$15,($J125*TiltakstyperKostnadskalkyle!F$15)/100,
"0")))))))))))</f>
        <v>109536</v>
      </c>
      <c r="N125" s="18">
        <f>IF($F125=TiltakstyperKostnadskalkyle!$B$5,($J125*TiltakstyperKostnadskalkyle!G$5)/100,
IF($F125=TiltakstyperKostnadskalkyle!$B$6,($J125*TiltakstyperKostnadskalkyle!G$6)/100,
IF($F125=TiltakstyperKostnadskalkyle!$B$7,($J125*TiltakstyperKostnadskalkyle!G$7)/100,
IF($F125=TiltakstyperKostnadskalkyle!$B$8,($J125*TiltakstyperKostnadskalkyle!G$8)/100,
IF($F125=TiltakstyperKostnadskalkyle!$B$9,($J125*TiltakstyperKostnadskalkyle!G$9)/100,
IF($F125=TiltakstyperKostnadskalkyle!$B$10,($J125*TiltakstyperKostnadskalkyle!G$10)/100,
IF($F125=TiltakstyperKostnadskalkyle!$B$11,($J125*TiltakstyperKostnadskalkyle!G$11)/100,
IF($F125=TiltakstyperKostnadskalkyle!$B$12,($J125*TiltakstyperKostnadskalkyle!G$12)/100,
IF($F125=TiltakstyperKostnadskalkyle!$B$13,($J125*TiltakstyperKostnadskalkyle!G$13)/100,
IF($F125=TiltakstyperKostnadskalkyle!$B$14,($J125*TiltakstyperKostnadskalkyle!G$14)/100,
IF($F125=TiltakstyperKostnadskalkyle!$B$15,($J125*TiltakstyperKostnadskalkyle!G$15)/100,
"0")))))))))))</f>
        <v>112959</v>
      </c>
      <c r="O125" s="18">
        <f>IF($F125=TiltakstyperKostnadskalkyle!$B$5,($J125*TiltakstyperKostnadskalkyle!H$5)/100,
IF($F125=TiltakstyperKostnadskalkyle!$B$6,($J125*TiltakstyperKostnadskalkyle!H$6)/100,
IF($F125=TiltakstyperKostnadskalkyle!$B$7,($J125*TiltakstyperKostnadskalkyle!H$7)/100,
IF($F125=TiltakstyperKostnadskalkyle!$B$8,($J125*TiltakstyperKostnadskalkyle!H$8)/100,
IF($F125=TiltakstyperKostnadskalkyle!$B$9,($J125*TiltakstyperKostnadskalkyle!H$9)/100,
IF($F125=TiltakstyperKostnadskalkyle!$B$10,($J125*TiltakstyperKostnadskalkyle!H$10)/100,
IF($F125=TiltakstyperKostnadskalkyle!$B$11,($J125*TiltakstyperKostnadskalkyle!H$11)/100,
IF($F125=TiltakstyperKostnadskalkyle!$B$12,($J125*TiltakstyperKostnadskalkyle!H$12)/100,
IF($F125=TiltakstyperKostnadskalkyle!$B$13,($J125*TiltakstyperKostnadskalkyle!H$13)/100,
IF($F125=TiltakstyperKostnadskalkyle!$B$14,($J125*TiltakstyperKostnadskalkyle!H$14)/100,
IF($F125=TiltakstyperKostnadskalkyle!$B$15,($J125*TiltakstyperKostnadskalkyle!H$15)/100,
"0")))))))))))</f>
        <v>20538</v>
      </c>
      <c r="P125" s="18">
        <f>IF($F125=TiltakstyperKostnadskalkyle!$B$5,($J125*TiltakstyperKostnadskalkyle!I$5)/100,
IF($F125=TiltakstyperKostnadskalkyle!$B$6,($J125*TiltakstyperKostnadskalkyle!I$6)/100,
IF($F125=TiltakstyperKostnadskalkyle!$B$7,($J125*TiltakstyperKostnadskalkyle!I$7)/100,
IF($F125=TiltakstyperKostnadskalkyle!$B$8,($J125*TiltakstyperKostnadskalkyle!I$8)/100,
IF($F125=TiltakstyperKostnadskalkyle!$B$9,($J125*TiltakstyperKostnadskalkyle!I$9)/100,
IF($F125=TiltakstyperKostnadskalkyle!$B$10,($J125*TiltakstyperKostnadskalkyle!I$10)/100,
IF($F125=TiltakstyperKostnadskalkyle!$B$11,($J125*TiltakstyperKostnadskalkyle!I$11)/100,
IF($F125=TiltakstyperKostnadskalkyle!$B$12,($J125*TiltakstyperKostnadskalkyle!I$12)/100,
IF($F125=TiltakstyperKostnadskalkyle!$B$13,($J125*TiltakstyperKostnadskalkyle!I$13)/100,
IF($F125=TiltakstyperKostnadskalkyle!$B$14,($J125*TiltakstyperKostnadskalkyle!I$14)/100,
IF($F125=TiltakstyperKostnadskalkyle!$B$15,($J125*TiltakstyperKostnadskalkyle!I$15)/100,
"0")))))))))))</f>
        <v>54768</v>
      </c>
      <c r="Q125" s="18">
        <f t="shared" si="6"/>
        <v>3423</v>
      </c>
      <c r="R125" s="18">
        <f>IF($F125=TiltakstyperKostnadskalkyle!$B$5,($J125*TiltakstyperKostnadskalkyle!K$5)/100,
IF($F125=TiltakstyperKostnadskalkyle!$B$6,($J125*TiltakstyperKostnadskalkyle!K$6)/100,
IF($F125=TiltakstyperKostnadskalkyle!$B$8,($J125*TiltakstyperKostnadskalkyle!K$8)/100,
IF($F125=TiltakstyperKostnadskalkyle!$B$9,($J125*TiltakstyperKostnadskalkyle!K$9)/100,
IF($F125=TiltakstyperKostnadskalkyle!$B$10,($J125*TiltakstyperKostnadskalkyle!K$10)/100,
IF($F125=TiltakstyperKostnadskalkyle!$B$11,($J125*TiltakstyperKostnadskalkyle!K$11)/100,
IF($F125=TiltakstyperKostnadskalkyle!$B$12,($J125*TiltakstyperKostnadskalkyle!K$12)/100,
IF($F125=TiltakstyperKostnadskalkyle!$B$13,($J125*TiltakstyperKostnadskalkyle!K$13)/100,
IF($F125=TiltakstyperKostnadskalkyle!$B$14,($J125*TiltakstyperKostnadskalkyle!K$14)/100,
"0")))))))))</f>
        <v>11980.5</v>
      </c>
      <c r="S125" s="18">
        <f t="shared" si="5"/>
        <v>6846</v>
      </c>
      <c r="T125" s="18">
        <f>IF($F125=TiltakstyperKostnadskalkyle!$B$5,($J125*TiltakstyperKostnadskalkyle!M$5)/100,
IF($F125=TiltakstyperKostnadskalkyle!$B$6,($J125*TiltakstyperKostnadskalkyle!M$6)/100,
IF($F125=TiltakstyperKostnadskalkyle!$B$7,($J125*TiltakstyperKostnadskalkyle!M$7)/100,
IF($F125=TiltakstyperKostnadskalkyle!$B$8,($J125*TiltakstyperKostnadskalkyle!M$8)/100,
IF($F125=TiltakstyperKostnadskalkyle!$B$9,($J125*TiltakstyperKostnadskalkyle!M$9)/100,
IF($F125=TiltakstyperKostnadskalkyle!$B$10,($J125*TiltakstyperKostnadskalkyle!M$10)/100,
IF($F125=TiltakstyperKostnadskalkyle!$B$11,($J125*TiltakstyperKostnadskalkyle!M$11)/100,
IF($F125=TiltakstyperKostnadskalkyle!$B$12,($J125*TiltakstyperKostnadskalkyle!M$12)/100,
IF($F125=TiltakstyperKostnadskalkyle!$B$13,($J125*TiltakstyperKostnadskalkyle!M$13)/100,
IF($F125=TiltakstyperKostnadskalkyle!$B$14,($J125*TiltakstyperKostnadskalkyle!M$14)/100,
IF($F125=TiltakstyperKostnadskalkyle!$B$15,($J125*TiltakstyperKostnadskalkyle!M$15)/100,
"0")))))))))))</f>
        <v>0</v>
      </c>
      <c r="U125" s="32"/>
      <c r="V125" s="32"/>
      <c r="W125" s="18">
        <f>IF($F125=TiltakstyperKostnadskalkyle!$B$5,($J125*TiltakstyperKostnadskalkyle!P$5)/100,
IF($F125=TiltakstyperKostnadskalkyle!$B$6,($J125*TiltakstyperKostnadskalkyle!P$6)/100,
IF($F125=TiltakstyperKostnadskalkyle!$B$7,($J125*TiltakstyperKostnadskalkyle!P$7)/100,
IF($F125=TiltakstyperKostnadskalkyle!$B$8,($J125*TiltakstyperKostnadskalkyle!P$8)/100,
IF($F125=TiltakstyperKostnadskalkyle!$B$9,($J125*TiltakstyperKostnadskalkyle!P$9)/100,
IF($F125=TiltakstyperKostnadskalkyle!$B$10,($J125*TiltakstyperKostnadskalkyle!P$10)/100,
IF($F125=TiltakstyperKostnadskalkyle!$B$11,($J125*TiltakstyperKostnadskalkyle!P$11)/100,
IF($F125=TiltakstyperKostnadskalkyle!$B$12,($J125*TiltakstyperKostnadskalkyle!P$12)/100,
IF($F125=TiltakstyperKostnadskalkyle!$B$13,($J125*TiltakstyperKostnadskalkyle!P$13)/100,
IF($F125=TiltakstyperKostnadskalkyle!$B$14,($J125*TiltakstyperKostnadskalkyle!P$14)/100,
IF($F125=TiltakstyperKostnadskalkyle!$B$15,($J125*TiltakstyperKostnadskalkyle!P$15)/100,
"0")))))))))))</f>
        <v>0</v>
      </c>
      <c r="Y125" s="151"/>
    </row>
    <row r="126" spans="2:25" ht="14.45" customHeight="1" x14ac:dyDescent="0.25">
      <c r="B126" s="20" t="s">
        <v>25</v>
      </c>
      <c r="C126" s="22" t="s">
        <v>96</v>
      </c>
      <c r="D126" s="22" t="s">
        <v>101</v>
      </c>
      <c r="E126" s="22" t="s">
        <v>99</v>
      </c>
      <c r="F126" s="39" t="s">
        <v>29</v>
      </c>
      <c r="G126" s="22">
        <v>2025</v>
      </c>
      <c r="H126" s="108">
        <v>742</v>
      </c>
      <c r="I126" s="27" t="s">
        <v>30</v>
      </c>
      <c r="J126" s="18">
        <f>IF(F126=TiltakstyperKostnadskalkyle!$B$5,TiltakstyperKostnadskalkyle!$R$5*Handlingsplan!H126,
IF(F126=TiltakstyperKostnadskalkyle!$B$6,TiltakstyperKostnadskalkyle!$R$6*Handlingsplan!H126,
IF(F126=TiltakstyperKostnadskalkyle!$B$7,TiltakstyperKostnadskalkyle!$R$7*Handlingsplan!H126,
IF(F126=TiltakstyperKostnadskalkyle!$B$8,TiltakstyperKostnadskalkyle!$R$8*Handlingsplan!H126,
IF(F126=TiltakstyperKostnadskalkyle!$B$9,TiltakstyperKostnadskalkyle!$R$9*Handlingsplan!H126,
IF(F126=TiltakstyperKostnadskalkyle!$B$10,TiltakstyperKostnadskalkyle!$R$10*Handlingsplan!H126,
IF(F126=TiltakstyperKostnadskalkyle!$B$11,TiltakstyperKostnadskalkyle!$R$11*Handlingsplan!H126,
IF(F126=TiltakstyperKostnadskalkyle!$B$12,TiltakstyperKostnadskalkyle!$R$12*Handlingsplan!H126,
IF(F126=TiltakstyperKostnadskalkyle!$B$13,TiltakstyperKostnadskalkyle!$R$13*Handlingsplan!H126,
IF(F126=TiltakstyperKostnadskalkyle!$B$14,TiltakstyperKostnadskalkyle!$R$14*Handlingsplan!H126,
IF(F126=TiltakstyperKostnadskalkyle!$B$15,TiltakstyperKostnadskalkyle!$R$15*Handlingsplan!H126,
0)))))))))))</f>
        <v>222600</v>
      </c>
      <c r="K126" s="18">
        <f>IF($F126=TiltakstyperKostnadskalkyle!$B$5,($J126*TiltakstyperKostnadskalkyle!D$5)/100,
IF($F126=TiltakstyperKostnadskalkyle!$B$6,($J126*TiltakstyperKostnadskalkyle!D$6)/100,
IF($F126=TiltakstyperKostnadskalkyle!$B$7,($J126*TiltakstyperKostnadskalkyle!D$7)/100,
IF($F126=TiltakstyperKostnadskalkyle!$B$8,($J126*TiltakstyperKostnadskalkyle!D$8)/100,
IF($F126=TiltakstyperKostnadskalkyle!$B$9,($J126*TiltakstyperKostnadskalkyle!D$9)/100,
IF($F126=TiltakstyperKostnadskalkyle!$B$10,($J126*TiltakstyperKostnadskalkyle!D$10)/100,
IF($F126=TiltakstyperKostnadskalkyle!$B$11,($J126*TiltakstyperKostnadskalkyle!D$11)/100,
IF($F126=TiltakstyperKostnadskalkyle!$B$12,($J126*TiltakstyperKostnadskalkyle!D$12)/100,
IF($F126=TiltakstyperKostnadskalkyle!$B$13,($J126*TiltakstyperKostnadskalkyle!D$13)/100,
IF($F126=TiltakstyperKostnadskalkyle!$B$14,($J126*TiltakstyperKostnadskalkyle!D$14)/100,
IF($F126=TiltakstyperKostnadskalkyle!$B$15,($J126*TiltakstyperKostnadskalkyle!D$15)/100,
"0")))))))))))</f>
        <v>7791</v>
      </c>
      <c r="L126" s="18">
        <f>IF($F126=TiltakstyperKostnadskalkyle!$B$5,($J126*TiltakstyperKostnadskalkyle!E$5)/100,
IF($F126=TiltakstyperKostnadskalkyle!$B$6,($J126*TiltakstyperKostnadskalkyle!E$6)/100,
IF($F126=TiltakstyperKostnadskalkyle!$B$7,($J126*TiltakstyperKostnadskalkyle!E$7)/100,
IF($F126=TiltakstyperKostnadskalkyle!$B$8,($J126*TiltakstyperKostnadskalkyle!E$8)/100,
IF($F126=TiltakstyperKostnadskalkyle!$B$9,($J126*TiltakstyperKostnadskalkyle!E$9)/100,
IF($F126=TiltakstyperKostnadskalkyle!$B$10,($J126*TiltakstyperKostnadskalkyle!E$10)/100,
IF($F126=TiltakstyperKostnadskalkyle!$B$11,($J126*TiltakstyperKostnadskalkyle!E$11)/100,
IF($F126=TiltakstyperKostnadskalkyle!$B$12,($J126*TiltakstyperKostnadskalkyle!E$12)/100,
IF($F126=TiltakstyperKostnadskalkyle!$B$13,($J126*TiltakstyperKostnadskalkyle!E$13)/100,
IF($F126=TiltakstyperKostnadskalkyle!$B$14,($J126*TiltakstyperKostnadskalkyle!E$14)/100,
IF($F126=TiltakstyperKostnadskalkyle!$B$15,($J126*TiltakstyperKostnadskalkyle!E$15)/100,
"0")))))))))))</f>
        <v>13356</v>
      </c>
      <c r="M126" s="18">
        <f>IF($F126=TiltakstyperKostnadskalkyle!$B$5,($J126*TiltakstyperKostnadskalkyle!F$5)/100,
IF($F126=TiltakstyperKostnadskalkyle!$B$6,($J126*TiltakstyperKostnadskalkyle!F$6)/100,
IF($F126=TiltakstyperKostnadskalkyle!$B$7,($J126*TiltakstyperKostnadskalkyle!F$7)/100,
IF($F126=TiltakstyperKostnadskalkyle!$B$8,($J126*TiltakstyperKostnadskalkyle!F$8)/100,
IF($F126=TiltakstyperKostnadskalkyle!$B$9,($J126*TiltakstyperKostnadskalkyle!F$9)/100,
IF($F126=TiltakstyperKostnadskalkyle!$B$10,($J126*TiltakstyperKostnadskalkyle!F$10)/100,
IF($F126=TiltakstyperKostnadskalkyle!$B$11,($J126*TiltakstyperKostnadskalkyle!F$11)/100,
IF($F126=TiltakstyperKostnadskalkyle!$B$12,($J126*TiltakstyperKostnadskalkyle!F$12)/100,
IF($F126=TiltakstyperKostnadskalkyle!$B$13,($J126*TiltakstyperKostnadskalkyle!F$13)/100,
IF($F126=TiltakstyperKostnadskalkyle!$B$14,($J126*TiltakstyperKostnadskalkyle!F$14)/100,
IF($F126=TiltakstyperKostnadskalkyle!$B$15,($J126*TiltakstyperKostnadskalkyle!F$15)/100,
"0")))))))))))</f>
        <v>71232</v>
      </c>
      <c r="N126" s="18">
        <f>IF($F126=TiltakstyperKostnadskalkyle!$B$5,($J126*TiltakstyperKostnadskalkyle!G$5)/100,
IF($F126=TiltakstyperKostnadskalkyle!$B$6,($J126*TiltakstyperKostnadskalkyle!G$6)/100,
IF($F126=TiltakstyperKostnadskalkyle!$B$7,($J126*TiltakstyperKostnadskalkyle!G$7)/100,
IF($F126=TiltakstyperKostnadskalkyle!$B$8,($J126*TiltakstyperKostnadskalkyle!G$8)/100,
IF($F126=TiltakstyperKostnadskalkyle!$B$9,($J126*TiltakstyperKostnadskalkyle!G$9)/100,
IF($F126=TiltakstyperKostnadskalkyle!$B$10,($J126*TiltakstyperKostnadskalkyle!G$10)/100,
IF($F126=TiltakstyperKostnadskalkyle!$B$11,($J126*TiltakstyperKostnadskalkyle!G$11)/100,
IF($F126=TiltakstyperKostnadskalkyle!$B$12,($J126*TiltakstyperKostnadskalkyle!G$12)/100,
IF($F126=TiltakstyperKostnadskalkyle!$B$13,($J126*TiltakstyperKostnadskalkyle!G$13)/100,
IF($F126=TiltakstyperKostnadskalkyle!$B$14,($J126*TiltakstyperKostnadskalkyle!G$14)/100,
IF($F126=TiltakstyperKostnadskalkyle!$B$15,($J126*TiltakstyperKostnadskalkyle!G$15)/100,
"0")))))))))))</f>
        <v>73458</v>
      </c>
      <c r="O126" s="18">
        <f>IF($F126=TiltakstyperKostnadskalkyle!$B$5,($J126*TiltakstyperKostnadskalkyle!H$5)/100,
IF($F126=TiltakstyperKostnadskalkyle!$B$6,($J126*TiltakstyperKostnadskalkyle!H$6)/100,
IF($F126=TiltakstyperKostnadskalkyle!$B$7,($J126*TiltakstyperKostnadskalkyle!H$7)/100,
IF($F126=TiltakstyperKostnadskalkyle!$B$8,($J126*TiltakstyperKostnadskalkyle!H$8)/100,
IF($F126=TiltakstyperKostnadskalkyle!$B$9,($J126*TiltakstyperKostnadskalkyle!H$9)/100,
IF($F126=TiltakstyperKostnadskalkyle!$B$10,($J126*TiltakstyperKostnadskalkyle!H$10)/100,
IF($F126=TiltakstyperKostnadskalkyle!$B$11,($J126*TiltakstyperKostnadskalkyle!H$11)/100,
IF($F126=TiltakstyperKostnadskalkyle!$B$12,($J126*TiltakstyperKostnadskalkyle!H$12)/100,
IF($F126=TiltakstyperKostnadskalkyle!$B$13,($J126*TiltakstyperKostnadskalkyle!H$13)/100,
IF($F126=TiltakstyperKostnadskalkyle!$B$14,($J126*TiltakstyperKostnadskalkyle!H$14)/100,
IF($F126=TiltakstyperKostnadskalkyle!$B$15,($J126*TiltakstyperKostnadskalkyle!H$15)/100,
"0")))))))))))</f>
        <v>13356</v>
      </c>
      <c r="P126" s="18">
        <f>IF($F126=TiltakstyperKostnadskalkyle!$B$5,($J126*TiltakstyperKostnadskalkyle!I$5)/100,
IF($F126=TiltakstyperKostnadskalkyle!$B$6,($J126*TiltakstyperKostnadskalkyle!I$6)/100,
IF($F126=TiltakstyperKostnadskalkyle!$B$7,($J126*TiltakstyperKostnadskalkyle!I$7)/100,
IF($F126=TiltakstyperKostnadskalkyle!$B$8,($J126*TiltakstyperKostnadskalkyle!I$8)/100,
IF($F126=TiltakstyperKostnadskalkyle!$B$9,($J126*TiltakstyperKostnadskalkyle!I$9)/100,
IF($F126=TiltakstyperKostnadskalkyle!$B$10,($J126*TiltakstyperKostnadskalkyle!I$10)/100,
IF($F126=TiltakstyperKostnadskalkyle!$B$11,($J126*TiltakstyperKostnadskalkyle!I$11)/100,
IF($F126=TiltakstyperKostnadskalkyle!$B$12,($J126*TiltakstyperKostnadskalkyle!I$12)/100,
IF($F126=TiltakstyperKostnadskalkyle!$B$13,($J126*TiltakstyperKostnadskalkyle!I$13)/100,
IF($F126=TiltakstyperKostnadskalkyle!$B$14,($J126*TiltakstyperKostnadskalkyle!I$14)/100,
IF($F126=TiltakstyperKostnadskalkyle!$B$15,($J126*TiltakstyperKostnadskalkyle!I$15)/100,
"0")))))))))))</f>
        <v>35616</v>
      </c>
      <c r="Q126" s="18">
        <f t="shared" si="6"/>
        <v>2226</v>
      </c>
      <c r="R126" s="18">
        <f>IF($F126=TiltakstyperKostnadskalkyle!$B$5,($J126*TiltakstyperKostnadskalkyle!K$5)/100,
IF($F126=TiltakstyperKostnadskalkyle!$B$6,($J126*TiltakstyperKostnadskalkyle!K$6)/100,
IF($F126=TiltakstyperKostnadskalkyle!$B$8,($J126*TiltakstyperKostnadskalkyle!K$8)/100,
IF($F126=TiltakstyperKostnadskalkyle!$B$9,($J126*TiltakstyperKostnadskalkyle!K$9)/100,
IF($F126=TiltakstyperKostnadskalkyle!$B$10,($J126*TiltakstyperKostnadskalkyle!K$10)/100,
IF($F126=TiltakstyperKostnadskalkyle!$B$11,($J126*TiltakstyperKostnadskalkyle!K$11)/100,
IF($F126=TiltakstyperKostnadskalkyle!$B$12,($J126*TiltakstyperKostnadskalkyle!K$12)/100,
IF($F126=TiltakstyperKostnadskalkyle!$B$13,($J126*TiltakstyperKostnadskalkyle!K$13)/100,
IF($F126=TiltakstyperKostnadskalkyle!$B$14,($J126*TiltakstyperKostnadskalkyle!K$14)/100,
"0")))))))))</f>
        <v>7791</v>
      </c>
      <c r="S126" s="18">
        <f t="shared" ref="S126:S155" si="7">(2*$J126)/100</f>
        <v>4452</v>
      </c>
      <c r="T126" s="18">
        <f>IF($F126=TiltakstyperKostnadskalkyle!$B$5,($J126*TiltakstyperKostnadskalkyle!M$5)/100,
IF($F126=TiltakstyperKostnadskalkyle!$B$6,($J126*TiltakstyperKostnadskalkyle!M$6)/100,
IF($F126=TiltakstyperKostnadskalkyle!$B$7,($J126*TiltakstyperKostnadskalkyle!M$7)/100,
IF($F126=TiltakstyperKostnadskalkyle!$B$8,($J126*TiltakstyperKostnadskalkyle!M$8)/100,
IF($F126=TiltakstyperKostnadskalkyle!$B$9,($J126*TiltakstyperKostnadskalkyle!M$9)/100,
IF($F126=TiltakstyperKostnadskalkyle!$B$10,($J126*TiltakstyperKostnadskalkyle!M$10)/100,
IF($F126=TiltakstyperKostnadskalkyle!$B$11,($J126*TiltakstyperKostnadskalkyle!M$11)/100,
IF($F126=TiltakstyperKostnadskalkyle!$B$12,($J126*TiltakstyperKostnadskalkyle!M$12)/100,
IF($F126=TiltakstyperKostnadskalkyle!$B$13,($J126*TiltakstyperKostnadskalkyle!M$13)/100,
IF($F126=TiltakstyperKostnadskalkyle!$B$14,($J126*TiltakstyperKostnadskalkyle!M$14)/100,
IF($F126=TiltakstyperKostnadskalkyle!$B$15,($J126*TiltakstyperKostnadskalkyle!M$15)/100,
"0")))))))))))</f>
        <v>0</v>
      </c>
      <c r="U126" s="32"/>
      <c r="V126" s="32"/>
      <c r="W126" s="18">
        <f>IF($F126=TiltakstyperKostnadskalkyle!$B$5,($J126*TiltakstyperKostnadskalkyle!P$5)/100,
IF($F126=TiltakstyperKostnadskalkyle!$B$6,($J126*TiltakstyperKostnadskalkyle!P$6)/100,
IF($F126=TiltakstyperKostnadskalkyle!$B$7,($J126*TiltakstyperKostnadskalkyle!P$7)/100,
IF($F126=TiltakstyperKostnadskalkyle!$B$8,($J126*TiltakstyperKostnadskalkyle!P$8)/100,
IF($F126=TiltakstyperKostnadskalkyle!$B$9,($J126*TiltakstyperKostnadskalkyle!P$9)/100,
IF($F126=TiltakstyperKostnadskalkyle!$B$10,($J126*TiltakstyperKostnadskalkyle!P$10)/100,
IF($F126=TiltakstyperKostnadskalkyle!$B$11,($J126*TiltakstyperKostnadskalkyle!P$11)/100,
IF($F126=TiltakstyperKostnadskalkyle!$B$12,($J126*TiltakstyperKostnadskalkyle!P$12)/100,
IF($F126=TiltakstyperKostnadskalkyle!$B$13,($J126*TiltakstyperKostnadskalkyle!P$13)/100,
IF($F126=TiltakstyperKostnadskalkyle!$B$14,($J126*TiltakstyperKostnadskalkyle!P$14)/100,
IF($F126=TiltakstyperKostnadskalkyle!$B$15,($J126*TiltakstyperKostnadskalkyle!P$15)/100,
"0")))))))))))</f>
        <v>0</v>
      </c>
      <c r="Y126" s="151"/>
    </row>
    <row r="127" spans="2:25" ht="14.45" customHeight="1" x14ac:dyDescent="0.25">
      <c r="B127" s="20" t="s">
        <v>25</v>
      </c>
      <c r="C127" s="22" t="s">
        <v>96</v>
      </c>
      <c r="D127" s="22" t="s">
        <v>101</v>
      </c>
      <c r="E127" s="22" t="s">
        <v>100</v>
      </c>
      <c r="F127" s="39" t="s">
        <v>29</v>
      </c>
      <c r="G127" s="22">
        <v>2025</v>
      </c>
      <c r="H127" s="108">
        <v>1246</v>
      </c>
      <c r="I127" s="27" t="s">
        <v>30</v>
      </c>
      <c r="J127" s="18">
        <f>IF(F127=TiltakstyperKostnadskalkyle!$B$5,TiltakstyperKostnadskalkyle!$R$5*Handlingsplan!H127,
IF(F127=TiltakstyperKostnadskalkyle!$B$6,TiltakstyperKostnadskalkyle!$R$6*Handlingsplan!H127,
IF(F127=TiltakstyperKostnadskalkyle!$B$7,TiltakstyperKostnadskalkyle!$R$7*Handlingsplan!H127,
IF(F127=TiltakstyperKostnadskalkyle!$B$8,TiltakstyperKostnadskalkyle!$R$8*Handlingsplan!H127,
IF(F127=TiltakstyperKostnadskalkyle!$B$9,TiltakstyperKostnadskalkyle!$R$9*Handlingsplan!H127,
IF(F127=TiltakstyperKostnadskalkyle!$B$10,TiltakstyperKostnadskalkyle!$R$10*Handlingsplan!H127,
IF(F127=TiltakstyperKostnadskalkyle!$B$11,TiltakstyperKostnadskalkyle!$R$11*Handlingsplan!H127,
IF(F127=TiltakstyperKostnadskalkyle!$B$12,TiltakstyperKostnadskalkyle!$R$12*Handlingsplan!H127,
IF(F127=TiltakstyperKostnadskalkyle!$B$13,TiltakstyperKostnadskalkyle!$R$13*Handlingsplan!H127,
IF(F127=TiltakstyperKostnadskalkyle!$B$14,TiltakstyperKostnadskalkyle!$R$14*Handlingsplan!H127,
IF(F127=TiltakstyperKostnadskalkyle!$B$15,TiltakstyperKostnadskalkyle!$R$15*Handlingsplan!H127,
0)))))))))))</f>
        <v>373800</v>
      </c>
      <c r="K127" s="18">
        <f>IF($F127=TiltakstyperKostnadskalkyle!$B$5,($J127*TiltakstyperKostnadskalkyle!D$5)/100,
IF($F127=TiltakstyperKostnadskalkyle!$B$6,($J127*TiltakstyperKostnadskalkyle!D$6)/100,
IF($F127=TiltakstyperKostnadskalkyle!$B$7,($J127*TiltakstyperKostnadskalkyle!D$7)/100,
IF($F127=TiltakstyperKostnadskalkyle!$B$8,($J127*TiltakstyperKostnadskalkyle!D$8)/100,
IF($F127=TiltakstyperKostnadskalkyle!$B$9,($J127*TiltakstyperKostnadskalkyle!D$9)/100,
IF($F127=TiltakstyperKostnadskalkyle!$B$10,($J127*TiltakstyperKostnadskalkyle!D$10)/100,
IF($F127=TiltakstyperKostnadskalkyle!$B$11,($J127*TiltakstyperKostnadskalkyle!D$11)/100,
IF($F127=TiltakstyperKostnadskalkyle!$B$12,($J127*TiltakstyperKostnadskalkyle!D$12)/100,
IF($F127=TiltakstyperKostnadskalkyle!$B$13,($J127*TiltakstyperKostnadskalkyle!D$13)/100,
IF($F127=TiltakstyperKostnadskalkyle!$B$14,($J127*TiltakstyperKostnadskalkyle!D$14)/100,
IF($F127=TiltakstyperKostnadskalkyle!$B$15,($J127*TiltakstyperKostnadskalkyle!D$15)/100,
"0")))))))))))</f>
        <v>13083</v>
      </c>
      <c r="L127" s="18">
        <f>IF($F127=TiltakstyperKostnadskalkyle!$B$5,($J127*TiltakstyperKostnadskalkyle!E$5)/100,
IF($F127=TiltakstyperKostnadskalkyle!$B$6,($J127*TiltakstyperKostnadskalkyle!E$6)/100,
IF($F127=TiltakstyperKostnadskalkyle!$B$7,($J127*TiltakstyperKostnadskalkyle!E$7)/100,
IF($F127=TiltakstyperKostnadskalkyle!$B$8,($J127*TiltakstyperKostnadskalkyle!E$8)/100,
IF($F127=TiltakstyperKostnadskalkyle!$B$9,($J127*TiltakstyperKostnadskalkyle!E$9)/100,
IF($F127=TiltakstyperKostnadskalkyle!$B$10,($J127*TiltakstyperKostnadskalkyle!E$10)/100,
IF($F127=TiltakstyperKostnadskalkyle!$B$11,($J127*TiltakstyperKostnadskalkyle!E$11)/100,
IF($F127=TiltakstyperKostnadskalkyle!$B$12,($J127*TiltakstyperKostnadskalkyle!E$12)/100,
IF($F127=TiltakstyperKostnadskalkyle!$B$13,($J127*TiltakstyperKostnadskalkyle!E$13)/100,
IF($F127=TiltakstyperKostnadskalkyle!$B$14,($J127*TiltakstyperKostnadskalkyle!E$14)/100,
IF($F127=TiltakstyperKostnadskalkyle!$B$15,($J127*TiltakstyperKostnadskalkyle!E$15)/100,
"0")))))))))))</f>
        <v>22428</v>
      </c>
      <c r="M127" s="18">
        <f>IF($F127=TiltakstyperKostnadskalkyle!$B$5,($J127*TiltakstyperKostnadskalkyle!F$5)/100,
IF($F127=TiltakstyperKostnadskalkyle!$B$6,($J127*TiltakstyperKostnadskalkyle!F$6)/100,
IF($F127=TiltakstyperKostnadskalkyle!$B$7,($J127*TiltakstyperKostnadskalkyle!F$7)/100,
IF($F127=TiltakstyperKostnadskalkyle!$B$8,($J127*TiltakstyperKostnadskalkyle!F$8)/100,
IF($F127=TiltakstyperKostnadskalkyle!$B$9,($J127*TiltakstyperKostnadskalkyle!F$9)/100,
IF($F127=TiltakstyperKostnadskalkyle!$B$10,($J127*TiltakstyperKostnadskalkyle!F$10)/100,
IF($F127=TiltakstyperKostnadskalkyle!$B$11,($J127*TiltakstyperKostnadskalkyle!F$11)/100,
IF($F127=TiltakstyperKostnadskalkyle!$B$12,($J127*TiltakstyperKostnadskalkyle!F$12)/100,
IF($F127=TiltakstyperKostnadskalkyle!$B$13,($J127*TiltakstyperKostnadskalkyle!F$13)/100,
IF($F127=TiltakstyperKostnadskalkyle!$B$14,($J127*TiltakstyperKostnadskalkyle!F$14)/100,
IF($F127=TiltakstyperKostnadskalkyle!$B$15,($J127*TiltakstyperKostnadskalkyle!F$15)/100,
"0")))))))))))</f>
        <v>119616</v>
      </c>
      <c r="N127" s="18">
        <f>IF($F127=TiltakstyperKostnadskalkyle!$B$5,($J127*TiltakstyperKostnadskalkyle!G$5)/100,
IF($F127=TiltakstyperKostnadskalkyle!$B$6,($J127*TiltakstyperKostnadskalkyle!G$6)/100,
IF($F127=TiltakstyperKostnadskalkyle!$B$7,($J127*TiltakstyperKostnadskalkyle!G$7)/100,
IF($F127=TiltakstyperKostnadskalkyle!$B$8,($J127*TiltakstyperKostnadskalkyle!G$8)/100,
IF($F127=TiltakstyperKostnadskalkyle!$B$9,($J127*TiltakstyperKostnadskalkyle!G$9)/100,
IF($F127=TiltakstyperKostnadskalkyle!$B$10,($J127*TiltakstyperKostnadskalkyle!G$10)/100,
IF($F127=TiltakstyperKostnadskalkyle!$B$11,($J127*TiltakstyperKostnadskalkyle!G$11)/100,
IF($F127=TiltakstyperKostnadskalkyle!$B$12,($J127*TiltakstyperKostnadskalkyle!G$12)/100,
IF($F127=TiltakstyperKostnadskalkyle!$B$13,($J127*TiltakstyperKostnadskalkyle!G$13)/100,
IF($F127=TiltakstyperKostnadskalkyle!$B$14,($J127*TiltakstyperKostnadskalkyle!G$14)/100,
IF($F127=TiltakstyperKostnadskalkyle!$B$15,($J127*TiltakstyperKostnadskalkyle!G$15)/100,
"0")))))))))))</f>
        <v>123354</v>
      </c>
      <c r="O127" s="18">
        <f>IF($F127=TiltakstyperKostnadskalkyle!$B$5,($J127*TiltakstyperKostnadskalkyle!H$5)/100,
IF($F127=TiltakstyperKostnadskalkyle!$B$6,($J127*TiltakstyperKostnadskalkyle!H$6)/100,
IF($F127=TiltakstyperKostnadskalkyle!$B$7,($J127*TiltakstyperKostnadskalkyle!H$7)/100,
IF($F127=TiltakstyperKostnadskalkyle!$B$8,($J127*TiltakstyperKostnadskalkyle!H$8)/100,
IF($F127=TiltakstyperKostnadskalkyle!$B$9,($J127*TiltakstyperKostnadskalkyle!H$9)/100,
IF($F127=TiltakstyperKostnadskalkyle!$B$10,($J127*TiltakstyperKostnadskalkyle!H$10)/100,
IF($F127=TiltakstyperKostnadskalkyle!$B$11,($J127*TiltakstyperKostnadskalkyle!H$11)/100,
IF($F127=TiltakstyperKostnadskalkyle!$B$12,($J127*TiltakstyperKostnadskalkyle!H$12)/100,
IF($F127=TiltakstyperKostnadskalkyle!$B$13,($J127*TiltakstyperKostnadskalkyle!H$13)/100,
IF($F127=TiltakstyperKostnadskalkyle!$B$14,($J127*TiltakstyperKostnadskalkyle!H$14)/100,
IF($F127=TiltakstyperKostnadskalkyle!$B$15,($J127*TiltakstyperKostnadskalkyle!H$15)/100,
"0")))))))))))</f>
        <v>22428</v>
      </c>
      <c r="P127" s="18">
        <f>IF($F127=TiltakstyperKostnadskalkyle!$B$5,($J127*TiltakstyperKostnadskalkyle!I$5)/100,
IF($F127=TiltakstyperKostnadskalkyle!$B$6,($J127*TiltakstyperKostnadskalkyle!I$6)/100,
IF($F127=TiltakstyperKostnadskalkyle!$B$7,($J127*TiltakstyperKostnadskalkyle!I$7)/100,
IF($F127=TiltakstyperKostnadskalkyle!$B$8,($J127*TiltakstyperKostnadskalkyle!I$8)/100,
IF($F127=TiltakstyperKostnadskalkyle!$B$9,($J127*TiltakstyperKostnadskalkyle!I$9)/100,
IF($F127=TiltakstyperKostnadskalkyle!$B$10,($J127*TiltakstyperKostnadskalkyle!I$10)/100,
IF($F127=TiltakstyperKostnadskalkyle!$B$11,($J127*TiltakstyperKostnadskalkyle!I$11)/100,
IF($F127=TiltakstyperKostnadskalkyle!$B$12,($J127*TiltakstyperKostnadskalkyle!I$12)/100,
IF($F127=TiltakstyperKostnadskalkyle!$B$13,($J127*TiltakstyperKostnadskalkyle!I$13)/100,
IF($F127=TiltakstyperKostnadskalkyle!$B$14,($J127*TiltakstyperKostnadskalkyle!I$14)/100,
IF($F127=TiltakstyperKostnadskalkyle!$B$15,($J127*TiltakstyperKostnadskalkyle!I$15)/100,
"0")))))))))))</f>
        <v>59808</v>
      </c>
      <c r="Q127" s="18">
        <f t="shared" si="6"/>
        <v>3738</v>
      </c>
      <c r="R127" s="18">
        <f>IF($F127=TiltakstyperKostnadskalkyle!$B$5,($J127*TiltakstyperKostnadskalkyle!K$5)/100,
IF($F127=TiltakstyperKostnadskalkyle!$B$6,($J127*TiltakstyperKostnadskalkyle!K$6)/100,
IF($F127=TiltakstyperKostnadskalkyle!$B$8,($J127*TiltakstyperKostnadskalkyle!K$8)/100,
IF($F127=TiltakstyperKostnadskalkyle!$B$9,($J127*TiltakstyperKostnadskalkyle!K$9)/100,
IF($F127=TiltakstyperKostnadskalkyle!$B$10,($J127*TiltakstyperKostnadskalkyle!K$10)/100,
IF($F127=TiltakstyperKostnadskalkyle!$B$11,($J127*TiltakstyperKostnadskalkyle!K$11)/100,
IF($F127=TiltakstyperKostnadskalkyle!$B$12,($J127*TiltakstyperKostnadskalkyle!K$12)/100,
IF($F127=TiltakstyperKostnadskalkyle!$B$13,($J127*TiltakstyperKostnadskalkyle!K$13)/100,
IF($F127=TiltakstyperKostnadskalkyle!$B$14,($J127*TiltakstyperKostnadskalkyle!K$14)/100,
"0")))))))))</f>
        <v>13083</v>
      </c>
      <c r="S127" s="18">
        <f t="shared" si="7"/>
        <v>7476</v>
      </c>
      <c r="T127" s="18">
        <f>IF($F127=TiltakstyperKostnadskalkyle!$B$5,($J127*TiltakstyperKostnadskalkyle!M$5)/100,
IF($F127=TiltakstyperKostnadskalkyle!$B$6,($J127*TiltakstyperKostnadskalkyle!M$6)/100,
IF($F127=TiltakstyperKostnadskalkyle!$B$7,($J127*TiltakstyperKostnadskalkyle!M$7)/100,
IF($F127=TiltakstyperKostnadskalkyle!$B$8,($J127*TiltakstyperKostnadskalkyle!M$8)/100,
IF($F127=TiltakstyperKostnadskalkyle!$B$9,($J127*TiltakstyperKostnadskalkyle!M$9)/100,
IF($F127=TiltakstyperKostnadskalkyle!$B$10,($J127*TiltakstyperKostnadskalkyle!M$10)/100,
IF($F127=TiltakstyperKostnadskalkyle!$B$11,($J127*TiltakstyperKostnadskalkyle!M$11)/100,
IF($F127=TiltakstyperKostnadskalkyle!$B$12,($J127*TiltakstyperKostnadskalkyle!M$12)/100,
IF($F127=TiltakstyperKostnadskalkyle!$B$13,($J127*TiltakstyperKostnadskalkyle!M$13)/100,
IF($F127=TiltakstyperKostnadskalkyle!$B$14,($J127*TiltakstyperKostnadskalkyle!M$14)/100,
IF($F127=TiltakstyperKostnadskalkyle!$B$15,($J127*TiltakstyperKostnadskalkyle!M$15)/100,
"0")))))))))))</f>
        <v>0</v>
      </c>
      <c r="U127" s="32"/>
      <c r="V127" s="32"/>
      <c r="W127" s="18">
        <f>IF($F127=TiltakstyperKostnadskalkyle!$B$5,($J127*TiltakstyperKostnadskalkyle!P$5)/100,
IF($F127=TiltakstyperKostnadskalkyle!$B$6,($J127*TiltakstyperKostnadskalkyle!P$6)/100,
IF($F127=TiltakstyperKostnadskalkyle!$B$7,($J127*TiltakstyperKostnadskalkyle!P$7)/100,
IF($F127=TiltakstyperKostnadskalkyle!$B$8,($J127*TiltakstyperKostnadskalkyle!P$8)/100,
IF($F127=TiltakstyperKostnadskalkyle!$B$9,($J127*TiltakstyperKostnadskalkyle!P$9)/100,
IF($F127=TiltakstyperKostnadskalkyle!$B$10,($J127*TiltakstyperKostnadskalkyle!P$10)/100,
IF($F127=TiltakstyperKostnadskalkyle!$B$11,($J127*TiltakstyperKostnadskalkyle!P$11)/100,
IF($F127=TiltakstyperKostnadskalkyle!$B$12,($J127*TiltakstyperKostnadskalkyle!P$12)/100,
IF($F127=TiltakstyperKostnadskalkyle!$B$13,($J127*TiltakstyperKostnadskalkyle!P$13)/100,
IF($F127=TiltakstyperKostnadskalkyle!$B$14,($J127*TiltakstyperKostnadskalkyle!P$14)/100,
IF($F127=TiltakstyperKostnadskalkyle!$B$15,($J127*TiltakstyperKostnadskalkyle!P$15)/100,
"0")))))))))))</f>
        <v>0</v>
      </c>
      <c r="Y127" s="151"/>
    </row>
    <row r="128" spans="2:25" ht="14.45" customHeight="1" x14ac:dyDescent="0.25">
      <c r="B128" s="20" t="s">
        <v>25</v>
      </c>
      <c r="C128" s="22" t="s">
        <v>96</v>
      </c>
      <c r="D128" s="22" t="s">
        <v>102</v>
      </c>
      <c r="E128" s="22" t="s">
        <v>98</v>
      </c>
      <c r="F128" s="39" t="s">
        <v>37</v>
      </c>
      <c r="G128" s="22">
        <v>2025</v>
      </c>
      <c r="H128" s="108">
        <v>502</v>
      </c>
      <c r="I128" s="27" t="s">
        <v>30</v>
      </c>
      <c r="J128" s="18">
        <f>IF(F128=TiltakstyperKostnadskalkyle!$B$5,TiltakstyperKostnadskalkyle!$R$5*Handlingsplan!H128,
IF(F128=TiltakstyperKostnadskalkyle!$B$6,TiltakstyperKostnadskalkyle!$R$6*Handlingsplan!H128,
IF(F128=TiltakstyperKostnadskalkyle!$B$7,TiltakstyperKostnadskalkyle!$R$7*Handlingsplan!H128,
IF(F128=TiltakstyperKostnadskalkyle!$B$8,TiltakstyperKostnadskalkyle!$R$8*Handlingsplan!H128,
IF(F128=TiltakstyperKostnadskalkyle!$B$9,TiltakstyperKostnadskalkyle!$R$9*Handlingsplan!H128,
IF(F128=TiltakstyperKostnadskalkyle!$B$10,TiltakstyperKostnadskalkyle!$R$10*Handlingsplan!H128,
IF(F128=TiltakstyperKostnadskalkyle!$B$11,TiltakstyperKostnadskalkyle!$R$11*Handlingsplan!H128,
IF(F128=TiltakstyperKostnadskalkyle!$B$12,TiltakstyperKostnadskalkyle!$R$12*Handlingsplan!H128,
IF(F128=TiltakstyperKostnadskalkyle!$B$13,TiltakstyperKostnadskalkyle!$R$13*Handlingsplan!H128,
IF(F128=TiltakstyperKostnadskalkyle!$B$14,TiltakstyperKostnadskalkyle!$R$14*Handlingsplan!H128,
IF(F128=TiltakstyperKostnadskalkyle!$B$15,TiltakstyperKostnadskalkyle!$R$15*Handlingsplan!H128,
0)))))))))))</f>
        <v>557220</v>
      </c>
      <c r="K128" s="18">
        <f>IF($F128=TiltakstyperKostnadskalkyle!$B$5,($J128*TiltakstyperKostnadskalkyle!D$5)/100,
IF($F128=TiltakstyperKostnadskalkyle!$B$6,($J128*TiltakstyperKostnadskalkyle!D$6)/100,
IF($F128=TiltakstyperKostnadskalkyle!$B$7,($J128*TiltakstyperKostnadskalkyle!D$7)/100,
IF($F128=TiltakstyperKostnadskalkyle!$B$8,($J128*TiltakstyperKostnadskalkyle!D$8)/100,
IF($F128=TiltakstyperKostnadskalkyle!$B$9,($J128*TiltakstyperKostnadskalkyle!D$9)/100,
IF($F128=TiltakstyperKostnadskalkyle!$B$10,($J128*TiltakstyperKostnadskalkyle!D$10)/100,
IF($F128=TiltakstyperKostnadskalkyle!$B$11,($J128*TiltakstyperKostnadskalkyle!D$11)/100,
IF($F128=TiltakstyperKostnadskalkyle!$B$12,($J128*TiltakstyperKostnadskalkyle!D$12)/100,
IF($F128=TiltakstyperKostnadskalkyle!$B$13,($J128*TiltakstyperKostnadskalkyle!D$13)/100,
IF($F128=TiltakstyperKostnadskalkyle!$B$14,($J128*TiltakstyperKostnadskalkyle!D$14)/100,
IF($F128=TiltakstyperKostnadskalkyle!$B$15,($J128*TiltakstyperKostnadskalkyle!D$15)/100,
"0")))))))))))</f>
        <v>8358.2999999999993</v>
      </c>
      <c r="L128" s="18">
        <f>IF($F128=TiltakstyperKostnadskalkyle!$B$5,($J128*TiltakstyperKostnadskalkyle!E$5)/100,
IF($F128=TiltakstyperKostnadskalkyle!$B$6,($J128*TiltakstyperKostnadskalkyle!E$6)/100,
IF($F128=TiltakstyperKostnadskalkyle!$B$7,($J128*TiltakstyperKostnadskalkyle!E$7)/100,
IF($F128=TiltakstyperKostnadskalkyle!$B$8,($J128*TiltakstyperKostnadskalkyle!E$8)/100,
IF($F128=TiltakstyperKostnadskalkyle!$B$9,($J128*TiltakstyperKostnadskalkyle!E$9)/100,
IF($F128=TiltakstyperKostnadskalkyle!$B$10,($J128*TiltakstyperKostnadskalkyle!E$10)/100,
IF($F128=TiltakstyperKostnadskalkyle!$B$11,($J128*TiltakstyperKostnadskalkyle!E$11)/100,
IF($F128=TiltakstyperKostnadskalkyle!$B$12,($J128*TiltakstyperKostnadskalkyle!E$12)/100,
IF($F128=TiltakstyperKostnadskalkyle!$B$13,($J128*TiltakstyperKostnadskalkyle!E$13)/100,
IF($F128=TiltakstyperKostnadskalkyle!$B$14,($J128*TiltakstyperKostnadskalkyle!E$14)/100,
IF($F128=TiltakstyperKostnadskalkyle!$B$15,($J128*TiltakstyperKostnadskalkyle!E$15)/100,
"0")))))))))))</f>
        <v>16716.599999999999</v>
      </c>
      <c r="M128" s="18">
        <f>IF($F128=TiltakstyperKostnadskalkyle!$B$5,($J128*TiltakstyperKostnadskalkyle!F$5)/100,
IF($F128=TiltakstyperKostnadskalkyle!$B$6,($J128*TiltakstyperKostnadskalkyle!F$6)/100,
IF($F128=TiltakstyperKostnadskalkyle!$B$7,($J128*TiltakstyperKostnadskalkyle!F$7)/100,
IF($F128=TiltakstyperKostnadskalkyle!$B$8,($J128*TiltakstyperKostnadskalkyle!F$8)/100,
IF($F128=TiltakstyperKostnadskalkyle!$B$9,($J128*TiltakstyperKostnadskalkyle!F$9)/100,
IF($F128=TiltakstyperKostnadskalkyle!$B$10,($J128*TiltakstyperKostnadskalkyle!F$10)/100,
IF($F128=TiltakstyperKostnadskalkyle!$B$11,($J128*TiltakstyperKostnadskalkyle!F$11)/100,
IF($F128=TiltakstyperKostnadskalkyle!$B$12,($J128*TiltakstyperKostnadskalkyle!F$12)/100,
IF($F128=TiltakstyperKostnadskalkyle!$B$13,($J128*TiltakstyperKostnadskalkyle!F$13)/100,
IF($F128=TiltakstyperKostnadskalkyle!$B$14,($J128*TiltakstyperKostnadskalkyle!F$14)/100,
IF($F128=TiltakstyperKostnadskalkyle!$B$15,($J128*TiltakstyperKostnadskalkyle!F$15)/100,
"0")))))))))))</f>
        <v>111444</v>
      </c>
      <c r="N128" s="18">
        <f>IF($F128=TiltakstyperKostnadskalkyle!$B$5,($J128*TiltakstyperKostnadskalkyle!G$5)/100,
IF($F128=TiltakstyperKostnadskalkyle!$B$6,($J128*TiltakstyperKostnadskalkyle!G$6)/100,
IF($F128=TiltakstyperKostnadskalkyle!$B$7,($J128*TiltakstyperKostnadskalkyle!G$7)/100,
IF($F128=TiltakstyperKostnadskalkyle!$B$8,($J128*TiltakstyperKostnadskalkyle!G$8)/100,
IF($F128=TiltakstyperKostnadskalkyle!$B$9,($J128*TiltakstyperKostnadskalkyle!G$9)/100,
IF($F128=TiltakstyperKostnadskalkyle!$B$10,($J128*TiltakstyperKostnadskalkyle!G$10)/100,
IF($F128=TiltakstyperKostnadskalkyle!$B$11,($J128*TiltakstyperKostnadskalkyle!G$11)/100,
IF($F128=TiltakstyperKostnadskalkyle!$B$12,($J128*TiltakstyperKostnadskalkyle!G$12)/100,
IF($F128=TiltakstyperKostnadskalkyle!$B$13,($J128*TiltakstyperKostnadskalkyle!G$13)/100,
IF($F128=TiltakstyperKostnadskalkyle!$B$14,($J128*TiltakstyperKostnadskalkyle!G$14)/100,
IF($F128=TiltakstyperKostnadskalkyle!$B$15,($J128*TiltakstyperKostnadskalkyle!G$15)/100,
"0")))))))))))</f>
        <v>61294.2</v>
      </c>
      <c r="O128" s="18">
        <f>IF($F128=TiltakstyperKostnadskalkyle!$B$5,($J128*TiltakstyperKostnadskalkyle!H$5)/100,
IF($F128=TiltakstyperKostnadskalkyle!$B$6,($J128*TiltakstyperKostnadskalkyle!H$6)/100,
IF($F128=TiltakstyperKostnadskalkyle!$B$7,($J128*TiltakstyperKostnadskalkyle!H$7)/100,
IF($F128=TiltakstyperKostnadskalkyle!$B$8,($J128*TiltakstyperKostnadskalkyle!H$8)/100,
IF($F128=TiltakstyperKostnadskalkyle!$B$9,($J128*TiltakstyperKostnadskalkyle!H$9)/100,
IF($F128=TiltakstyperKostnadskalkyle!$B$10,($J128*TiltakstyperKostnadskalkyle!H$10)/100,
IF($F128=TiltakstyperKostnadskalkyle!$B$11,($J128*TiltakstyperKostnadskalkyle!H$11)/100,
IF($F128=TiltakstyperKostnadskalkyle!$B$12,($J128*TiltakstyperKostnadskalkyle!H$12)/100,
IF($F128=TiltakstyperKostnadskalkyle!$B$13,($J128*TiltakstyperKostnadskalkyle!H$13)/100,
IF($F128=TiltakstyperKostnadskalkyle!$B$14,($J128*TiltakstyperKostnadskalkyle!H$14)/100,
IF($F128=TiltakstyperKostnadskalkyle!$B$15,($J128*TiltakstyperKostnadskalkyle!H$15)/100,
"0")))))))))))</f>
        <v>16716.599999999999</v>
      </c>
      <c r="P128" s="18">
        <f>IF($F128=TiltakstyperKostnadskalkyle!$B$5,($J128*TiltakstyperKostnadskalkyle!I$5)/100,
IF($F128=TiltakstyperKostnadskalkyle!$B$6,($J128*TiltakstyperKostnadskalkyle!I$6)/100,
IF($F128=TiltakstyperKostnadskalkyle!$B$7,($J128*TiltakstyperKostnadskalkyle!I$7)/100,
IF($F128=TiltakstyperKostnadskalkyle!$B$8,($J128*TiltakstyperKostnadskalkyle!I$8)/100,
IF($F128=TiltakstyperKostnadskalkyle!$B$9,($J128*TiltakstyperKostnadskalkyle!I$9)/100,
IF($F128=TiltakstyperKostnadskalkyle!$B$10,($J128*TiltakstyperKostnadskalkyle!I$10)/100,
IF($F128=TiltakstyperKostnadskalkyle!$B$11,($J128*TiltakstyperKostnadskalkyle!I$11)/100,
IF($F128=TiltakstyperKostnadskalkyle!$B$12,($J128*TiltakstyperKostnadskalkyle!I$12)/100,
IF($F128=TiltakstyperKostnadskalkyle!$B$13,($J128*TiltakstyperKostnadskalkyle!I$13)/100,
IF($F128=TiltakstyperKostnadskalkyle!$B$14,($J128*TiltakstyperKostnadskalkyle!I$14)/100,
IF($F128=TiltakstyperKostnadskalkyle!$B$15,($J128*TiltakstyperKostnadskalkyle!I$15)/100,
"0")))))))))))</f>
        <v>334332</v>
      </c>
      <c r="Q128" s="18">
        <f t="shared" si="6"/>
        <v>5572.2</v>
      </c>
      <c r="R128" s="18">
        <f>IF($F128=TiltakstyperKostnadskalkyle!$B$5,($J128*TiltakstyperKostnadskalkyle!K$5)/100,
IF($F128=TiltakstyperKostnadskalkyle!$B$6,($J128*TiltakstyperKostnadskalkyle!K$6)/100,
IF($F128=TiltakstyperKostnadskalkyle!$B$8,($J128*TiltakstyperKostnadskalkyle!K$8)/100,
IF($F128=TiltakstyperKostnadskalkyle!$B$9,($J128*TiltakstyperKostnadskalkyle!K$9)/100,
IF($F128=TiltakstyperKostnadskalkyle!$B$10,($J128*TiltakstyperKostnadskalkyle!K$10)/100,
IF($F128=TiltakstyperKostnadskalkyle!$B$11,($J128*TiltakstyperKostnadskalkyle!K$11)/100,
IF($F128=TiltakstyperKostnadskalkyle!$B$12,($J128*TiltakstyperKostnadskalkyle!K$12)/100,
IF($F128=TiltakstyperKostnadskalkyle!$B$13,($J128*TiltakstyperKostnadskalkyle!K$13)/100,
IF($F128=TiltakstyperKostnadskalkyle!$B$14,($J128*TiltakstyperKostnadskalkyle!K$14)/100,
"0")))))))))</f>
        <v>8358.2999999999993</v>
      </c>
      <c r="S128" s="18">
        <f t="shared" si="7"/>
        <v>11144.4</v>
      </c>
      <c r="T128" s="18">
        <f>IF($F128=TiltakstyperKostnadskalkyle!$B$5,($J128*TiltakstyperKostnadskalkyle!M$5)/100,
IF($F128=TiltakstyperKostnadskalkyle!$B$6,($J128*TiltakstyperKostnadskalkyle!M$6)/100,
IF($F128=TiltakstyperKostnadskalkyle!$B$7,($J128*TiltakstyperKostnadskalkyle!M$7)/100,
IF($F128=TiltakstyperKostnadskalkyle!$B$8,($J128*TiltakstyperKostnadskalkyle!M$8)/100,
IF($F128=TiltakstyperKostnadskalkyle!$B$9,($J128*TiltakstyperKostnadskalkyle!M$9)/100,
IF($F128=TiltakstyperKostnadskalkyle!$B$10,($J128*TiltakstyperKostnadskalkyle!M$10)/100,
IF($F128=TiltakstyperKostnadskalkyle!$B$11,($J128*TiltakstyperKostnadskalkyle!M$11)/100,
IF($F128=TiltakstyperKostnadskalkyle!$B$12,($J128*TiltakstyperKostnadskalkyle!M$12)/100,
IF($F128=TiltakstyperKostnadskalkyle!$B$13,($J128*TiltakstyperKostnadskalkyle!M$13)/100,
IF($F128=TiltakstyperKostnadskalkyle!$B$14,($J128*TiltakstyperKostnadskalkyle!M$14)/100,
IF($F128=TiltakstyperKostnadskalkyle!$B$15,($J128*TiltakstyperKostnadskalkyle!M$15)/100,
"0")))))))))))</f>
        <v>0</v>
      </c>
      <c r="U128" s="32"/>
      <c r="V128" s="32"/>
      <c r="W128" s="18">
        <f>IF($F128=TiltakstyperKostnadskalkyle!$B$5,($J128*TiltakstyperKostnadskalkyle!P$5)/100,
IF($F128=TiltakstyperKostnadskalkyle!$B$6,($J128*TiltakstyperKostnadskalkyle!P$6)/100,
IF($F128=TiltakstyperKostnadskalkyle!$B$7,($J128*TiltakstyperKostnadskalkyle!P$7)/100,
IF($F128=TiltakstyperKostnadskalkyle!$B$8,($J128*TiltakstyperKostnadskalkyle!P$8)/100,
IF($F128=TiltakstyperKostnadskalkyle!$B$9,($J128*TiltakstyperKostnadskalkyle!P$9)/100,
IF($F128=TiltakstyperKostnadskalkyle!$B$10,($J128*TiltakstyperKostnadskalkyle!P$10)/100,
IF($F128=TiltakstyperKostnadskalkyle!$B$11,($J128*TiltakstyperKostnadskalkyle!P$11)/100,
IF($F128=TiltakstyperKostnadskalkyle!$B$12,($J128*TiltakstyperKostnadskalkyle!P$12)/100,
IF($F128=TiltakstyperKostnadskalkyle!$B$13,($J128*TiltakstyperKostnadskalkyle!P$13)/100,
IF($F128=TiltakstyperKostnadskalkyle!$B$14,($J128*TiltakstyperKostnadskalkyle!P$14)/100,
IF($F128=TiltakstyperKostnadskalkyle!$B$15,($J128*TiltakstyperKostnadskalkyle!P$15)/100,
"0")))))))))))</f>
        <v>0</v>
      </c>
      <c r="Y128" s="151"/>
    </row>
    <row r="129" spans="2:25" ht="14.45" customHeight="1" x14ac:dyDescent="0.25">
      <c r="B129" s="20" t="s">
        <v>25</v>
      </c>
      <c r="C129" s="22" t="s">
        <v>96</v>
      </c>
      <c r="D129" s="22" t="s">
        <v>102</v>
      </c>
      <c r="E129" s="22" t="s">
        <v>99</v>
      </c>
      <c r="F129" s="39" t="s">
        <v>37</v>
      </c>
      <c r="G129" s="22">
        <v>2025</v>
      </c>
      <c r="H129" s="108">
        <v>398</v>
      </c>
      <c r="I129" s="27" t="s">
        <v>30</v>
      </c>
      <c r="J129" s="18">
        <f>IF(F129=TiltakstyperKostnadskalkyle!$B$5,TiltakstyperKostnadskalkyle!$R$5*Handlingsplan!H129,
IF(F129=TiltakstyperKostnadskalkyle!$B$6,TiltakstyperKostnadskalkyle!$R$6*Handlingsplan!H129,
IF(F129=TiltakstyperKostnadskalkyle!$B$7,TiltakstyperKostnadskalkyle!$R$7*Handlingsplan!H129,
IF(F129=TiltakstyperKostnadskalkyle!$B$8,TiltakstyperKostnadskalkyle!$R$8*Handlingsplan!H129,
IF(F129=TiltakstyperKostnadskalkyle!$B$9,TiltakstyperKostnadskalkyle!$R$9*Handlingsplan!H129,
IF(F129=TiltakstyperKostnadskalkyle!$B$10,TiltakstyperKostnadskalkyle!$R$10*Handlingsplan!H129,
IF(F129=TiltakstyperKostnadskalkyle!$B$11,TiltakstyperKostnadskalkyle!$R$11*Handlingsplan!H129,
IF(F129=TiltakstyperKostnadskalkyle!$B$12,TiltakstyperKostnadskalkyle!$R$12*Handlingsplan!H129,
IF(F129=TiltakstyperKostnadskalkyle!$B$13,TiltakstyperKostnadskalkyle!$R$13*Handlingsplan!H129,
IF(F129=TiltakstyperKostnadskalkyle!$B$14,TiltakstyperKostnadskalkyle!$R$14*Handlingsplan!H129,
IF(F129=TiltakstyperKostnadskalkyle!$B$15,TiltakstyperKostnadskalkyle!$R$15*Handlingsplan!H129,
0)))))))))))</f>
        <v>441780</v>
      </c>
      <c r="K129" s="18">
        <f>IF($F129=TiltakstyperKostnadskalkyle!$B$5,($J129*TiltakstyperKostnadskalkyle!D$5)/100,
IF($F129=TiltakstyperKostnadskalkyle!$B$6,($J129*TiltakstyperKostnadskalkyle!D$6)/100,
IF($F129=TiltakstyperKostnadskalkyle!$B$7,($J129*TiltakstyperKostnadskalkyle!D$7)/100,
IF($F129=TiltakstyperKostnadskalkyle!$B$8,($J129*TiltakstyperKostnadskalkyle!D$8)/100,
IF($F129=TiltakstyperKostnadskalkyle!$B$9,($J129*TiltakstyperKostnadskalkyle!D$9)/100,
IF($F129=TiltakstyperKostnadskalkyle!$B$10,($J129*TiltakstyperKostnadskalkyle!D$10)/100,
IF($F129=TiltakstyperKostnadskalkyle!$B$11,($J129*TiltakstyperKostnadskalkyle!D$11)/100,
IF($F129=TiltakstyperKostnadskalkyle!$B$12,($J129*TiltakstyperKostnadskalkyle!D$12)/100,
IF($F129=TiltakstyperKostnadskalkyle!$B$13,($J129*TiltakstyperKostnadskalkyle!D$13)/100,
IF($F129=TiltakstyperKostnadskalkyle!$B$14,($J129*TiltakstyperKostnadskalkyle!D$14)/100,
IF($F129=TiltakstyperKostnadskalkyle!$B$15,($J129*TiltakstyperKostnadskalkyle!D$15)/100,
"0")))))))))))</f>
        <v>6626.7</v>
      </c>
      <c r="L129" s="18">
        <f>IF($F129=TiltakstyperKostnadskalkyle!$B$5,($J129*TiltakstyperKostnadskalkyle!E$5)/100,
IF($F129=TiltakstyperKostnadskalkyle!$B$6,($J129*TiltakstyperKostnadskalkyle!E$6)/100,
IF($F129=TiltakstyperKostnadskalkyle!$B$7,($J129*TiltakstyperKostnadskalkyle!E$7)/100,
IF($F129=TiltakstyperKostnadskalkyle!$B$8,($J129*TiltakstyperKostnadskalkyle!E$8)/100,
IF($F129=TiltakstyperKostnadskalkyle!$B$9,($J129*TiltakstyperKostnadskalkyle!E$9)/100,
IF($F129=TiltakstyperKostnadskalkyle!$B$10,($J129*TiltakstyperKostnadskalkyle!E$10)/100,
IF($F129=TiltakstyperKostnadskalkyle!$B$11,($J129*TiltakstyperKostnadskalkyle!E$11)/100,
IF($F129=TiltakstyperKostnadskalkyle!$B$12,($J129*TiltakstyperKostnadskalkyle!E$12)/100,
IF($F129=TiltakstyperKostnadskalkyle!$B$13,($J129*TiltakstyperKostnadskalkyle!E$13)/100,
IF($F129=TiltakstyperKostnadskalkyle!$B$14,($J129*TiltakstyperKostnadskalkyle!E$14)/100,
IF($F129=TiltakstyperKostnadskalkyle!$B$15,($J129*TiltakstyperKostnadskalkyle!E$15)/100,
"0")))))))))))</f>
        <v>13253.4</v>
      </c>
      <c r="M129" s="18">
        <f>IF($F129=TiltakstyperKostnadskalkyle!$B$5,($J129*TiltakstyperKostnadskalkyle!F$5)/100,
IF($F129=TiltakstyperKostnadskalkyle!$B$6,($J129*TiltakstyperKostnadskalkyle!F$6)/100,
IF($F129=TiltakstyperKostnadskalkyle!$B$7,($J129*TiltakstyperKostnadskalkyle!F$7)/100,
IF($F129=TiltakstyperKostnadskalkyle!$B$8,($J129*TiltakstyperKostnadskalkyle!F$8)/100,
IF($F129=TiltakstyperKostnadskalkyle!$B$9,($J129*TiltakstyperKostnadskalkyle!F$9)/100,
IF($F129=TiltakstyperKostnadskalkyle!$B$10,($J129*TiltakstyperKostnadskalkyle!F$10)/100,
IF($F129=TiltakstyperKostnadskalkyle!$B$11,($J129*TiltakstyperKostnadskalkyle!F$11)/100,
IF($F129=TiltakstyperKostnadskalkyle!$B$12,($J129*TiltakstyperKostnadskalkyle!F$12)/100,
IF($F129=TiltakstyperKostnadskalkyle!$B$13,($J129*TiltakstyperKostnadskalkyle!F$13)/100,
IF($F129=TiltakstyperKostnadskalkyle!$B$14,($J129*TiltakstyperKostnadskalkyle!F$14)/100,
IF($F129=TiltakstyperKostnadskalkyle!$B$15,($J129*TiltakstyperKostnadskalkyle!F$15)/100,
"0")))))))))))</f>
        <v>88356</v>
      </c>
      <c r="N129" s="18">
        <f>IF($F129=TiltakstyperKostnadskalkyle!$B$5,($J129*TiltakstyperKostnadskalkyle!G$5)/100,
IF($F129=TiltakstyperKostnadskalkyle!$B$6,($J129*TiltakstyperKostnadskalkyle!G$6)/100,
IF($F129=TiltakstyperKostnadskalkyle!$B$7,($J129*TiltakstyperKostnadskalkyle!G$7)/100,
IF($F129=TiltakstyperKostnadskalkyle!$B$8,($J129*TiltakstyperKostnadskalkyle!G$8)/100,
IF($F129=TiltakstyperKostnadskalkyle!$B$9,($J129*TiltakstyperKostnadskalkyle!G$9)/100,
IF($F129=TiltakstyperKostnadskalkyle!$B$10,($J129*TiltakstyperKostnadskalkyle!G$10)/100,
IF($F129=TiltakstyperKostnadskalkyle!$B$11,($J129*TiltakstyperKostnadskalkyle!G$11)/100,
IF($F129=TiltakstyperKostnadskalkyle!$B$12,($J129*TiltakstyperKostnadskalkyle!G$12)/100,
IF($F129=TiltakstyperKostnadskalkyle!$B$13,($J129*TiltakstyperKostnadskalkyle!G$13)/100,
IF($F129=TiltakstyperKostnadskalkyle!$B$14,($J129*TiltakstyperKostnadskalkyle!G$14)/100,
IF($F129=TiltakstyperKostnadskalkyle!$B$15,($J129*TiltakstyperKostnadskalkyle!G$15)/100,
"0")))))))))))</f>
        <v>48595.8</v>
      </c>
      <c r="O129" s="18">
        <f>IF($F129=TiltakstyperKostnadskalkyle!$B$5,($J129*TiltakstyperKostnadskalkyle!H$5)/100,
IF($F129=TiltakstyperKostnadskalkyle!$B$6,($J129*TiltakstyperKostnadskalkyle!H$6)/100,
IF($F129=TiltakstyperKostnadskalkyle!$B$7,($J129*TiltakstyperKostnadskalkyle!H$7)/100,
IF($F129=TiltakstyperKostnadskalkyle!$B$8,($J129*TiltakstyperKostnadskalkyle!H$8)/100,
IF($F129=TiltakstyperKostnadskalkyle!$B$9,($J129*TiltakstyperKostnadskalkyle!H$9)/100,
IF($F129=TiltakstyperKostnadskalkyle!$B$10,($J129*TiltakstyperKostnadskalkyle!H$10)/100,
IF($F129=TiltakstyperKostnadskalkyle!$B$11,($J129*TiltakstyperKostnadskalkyle!H$11)/100,
IF($F129=TiltakstyperKostnadskalkyle!$B$12,($J129*TiltakstyperKostnadskalkyle!H$12)/100,
IF($F129=TiltakstyperKostnadskalkyle!$B$13,($J129*TiltakstyperKostnadskalkyle!H$13)/100,
IF($F129=TiltakstyperKostnadskalkyle!$B$14,($J129*TiltakstyperKostnadskalkyle!H$14)/100,
IF($F129=TiltakstyperKostnadskalkyle!$B$15,($J129*TiltakstyperKostnadskalkyle!H$15)/100,
"0")))))))))))</f>
        <v>13253.4</v>
      </c>
      <c r="P129" s="18">
        <f>IF($F129=TiltakstyperKostnadskalkyle!$B$5,($J129*TiltakstyperKostnadskalkyle!I$5)/100,
IF($F129=TiltakstyperKostnadskalkyle!$B$6,($J129*TiltakstyperKostnadskalkyle!I$6)/100,
IF($F129=TiltakstyperKostnadskalkyle!$B$7,($J129*TiltakstyperKostnadskalkyle!I$7)/100,
IF($F129=TiltakstyperKostnadskalkyle!$B$8,($J129*TiltakstyperKostnadskalkyle!I$8)/100,
IF($F129=TiltakstyperKostnadskalkyle!$B$9,($J129*TiltakstyperKostnadskalkyle!I$9)/100,
IF($F129=TiltakstyperKostnadskalkyle!$B$10,($J129*TiltakstyperKostnadskalkyle!I$10)/100,
IF($F129=TiltakstyperKostnadskalkyle!$B$11,($J129*TiltakstyperKostnadskalkyle!I$11)/100,
IF($F129=TiltakstyperKostnadskalkyle!$B$12,($J129*TiltakstyperKostnadskalkyle!I$12)/100,
IF($F129=TiltakstyperKostnadskalkyle!$B$13,($J129*TiltakstyperKostnadskalkyle!I$13)/100,
IF($F129=TiltakstyperKostnadskalkyle!$B$14,($J129*TiltakstyperKostnadskalkyle!I$14)/100,
IF($F129=TiltakstyperKostnadskalkyle!$B$15,($J129*TiltakstyperKostnadskalkyle!I$15)/100,
"0")))))))))))</f>
        <v>265068</v>
      </c>
      <c r="Q129" s="18">
        <f t="shared" si="6"/>
        <v>4417.8</v>
      </c>
      <c r="R129" s="18">
        <f>IF($F129=TiltakstyperKostnadskalkyle!$B$5,($J129*TiltakstyperKostnadskalkyle!K$5)/100,
IF($F129=TiltakstyperKostnadskalkyle!$B$6,($J129*TiltakstyperKostnadskalkyle!K$6)/100,
IF($F129=TiltakstyperKostnadskalkyle!$B$8,($J129*TiltakstyperKostnadskalkyle!K$8)/100,
IF($F129=TiltakstyperKostnadskalkyle!$B$9,($J129*TiltakstyperKostnadskalkyle!K$9)/100,
IF($F129=TiltakstyperKostnadskalkyle!$B$10,($J129*TiltakstyperKostnadskalkyle!K$10)/100,
IF($F129=TiltakstyperKostnadskalkyle!$B$11,($J129*TiltakstyperKostnadskalkyle!K$11)/100,
IF($F129=TiltakstyperKostnadskalkyle!$B$12,($J129*TiltakstyperKostnadskalkyle!K$12)/100,
IF($F129=TiltakstyperKostnadskalkyle!$B$13,($J129*TiltakstyperKostnadskalkyle!K$13)/100,
IF($F129=TiltakstyperKostnadskalkyle!$B$14,($J129*TiltakstyperKostnadskalkyle!K$14)/100,
"0")))))))))</f>
        <v>6626.7</v>
      </c>
      <c r="S129" s="18">
        <f t="shared" si="7"/>
        <v>8835.6</v>
      </c>
      <c r="T129" s="18">
        <f>IF($F129=TiltakstyperKostnadskalkyle!$B$5,($J129*TiltakstyperKostnadskalkyle!M$5)/100,
IF($F129=TiltakstyperKostnadskalkyle!$B$6,($J129*TiltakstyperKostnadskalkyle!M$6)/100,
IF($F129=TiltakstyperKostnadskalkyle!$B$7,($J129*TiltakstyperKostnadskalkyle!M$7)/100,
IF($F129=TiltakstyperKostnadskalkyle!$B$8,($J129*TiltakstyperKostnadskalkyle!M$8)/100,
IF($F129=TiltakstyperKostnadskalkyle!$B$9,($J129*TiltakstyperKostnadskalkyle!M$9)/100,
IF($F129=TiltakstyperKostnadskalkyle!$B$10,($J129*TiltakstyperKostnadskalkyle!M$10)/100,
IF($F129=TiltakstyperKostnadskalkyle!$B$11,($J129*TiltakstyperKostnadskalkyle!M$11)/100,
IF($F129=TiltakstyperKostnadskalkyle!$B$12,($J129*TiltakstyperKostnadskalkyle!M$12)/100,
IF($F129=TiltakstyperKostnadskalkyle!$B$13,($J129*TiltakstyperKostnadskalkyle!M$13)/100,
IF($F129=TiltakstyperKostnadskalkyle!$B$14,($J129*TiltakstyperKostnadskalkyle!M$14)/100,
IF($F129=TiltakstyperKostnadskalkyle!$B$15,($J129*TiltakstyperKostnadskalkyle!M$15)/100,
"0")))))))))))</f>
        <v>0</v>
      </c>
      <c r="U129" s="32"/>
      <c r="V129" s="32"/>
      <c r="W129" s="18">
        <f>IF($F129=TiltakstyperKostnadskalkyle!$B$5,($J129*TiltakstyperKostnadskalkyle!P$5)/100,
IF($F129=TiltakstyperKostnadskalkyle!$B$6,($J129*TiltakstyperKostnadskalkyle!P$6)/100,
IF($F129=TiltakstyperKostnadskalkyle!$B$7,($J129*TiltakstyperKostnadskalkyle!P$7)/100,
IF($F129=TiltakstyperKostnadskalkyle!$B$8,($J129*TiltakstyperKostnadskalkyle!P$8)/100,
IF($F129=TiltakstyperKostnadskalkyle!$B$9,($J129*TiltakstyperKostnadskalkyle!P$9)/100,
IF($F129=TiltakstyperKostnadskalkyle!$B$10,($J129*TiltakstyperKostnadskalkyle!P$10)/100,
IF($F129=TiltakstyperKostnadskalkyle!$B$11,($J129*TiltakstyperKostnadskalkyle!P$11)/100,
IF($F129=TiltakstyperKostnadskalkyle!$B$12,($J129*TiltakstyperKostnadskalkyle!P$12)/100,
IF($F129=TiltakstyperKostnadskalkyle!$B$13,($J129*TiltakstyperKostnadskalkyle!P$13)/100,
IF($F129=TiltakstyperKostnadskalkyle!$B$14,($J129*TiltakstyperKostnadskalkyle!P$14)/100,
IF($F129=TiltakstyperKostnadskalkyle!$B$15,($J129*TiltakstyperKostnadskalkyle!P$15)/100,
"0")))))))))))</f>
        <v>0</v>
      </c>
      <c r="Y129" s="151"/>
    </row>
    <row r="130" spans="2:25" ht="14.45" customHeight="1" x14ac:dyDescent="0.25">
      <c r="B130" s="20" t="s">
        <v>25</v>
      </c>
      <c r="C130" s="22" t="s">
        <v>96</v>
      </c>
      <c r="D130" s="22" t="s">
        <v>102</v>
      </c>
      <c r="E130" s="22" t="s">
        <v>100</v>
      </c>
      <c r="F130" s="39" t="s">
        <v>37</v>
      </c>
      <c r="G130" s="22">
        <v>2025</v>
      </c>
      <c r="H130" s="108">
        <v>534</v>
      </c>
      <c r="I130" s="27" t="s">
        <v>30</v>
      </c>
      <c r="J130" s="18">
        <f>IF(F130=TiltakstyperKostnadskalkyle!$B$5,TiltakstyperKostnadskalkyle!$R$5*Handlingsplan!H130,
IF(F130=TiltakstyperKostnadskalkyle!$B$6,TiltakstyperKostnadskalkyle!$R$6*Handlingsplan!H130,
IF(F130=TiltakstyperKostnadskalkyle!$B$7,TiltakstyperKostnadskalkyle!$R$7*Handlingsplan!H130,
IF(F130=TiltakstyperKostnadskalkyle!$B$8,TiltakstyperKostnadskalkyle!$R$8*Handlingsplan!H130,
IF(F130=TiltakstyperKostnadskalkyle!$B$9,TiltakstyperKostnadskalkyle!$R$9*Handlingsplan!H130,
IF(F130=TiltakstyperKostnadskalkyle!$B$10,TiltakstyperKostnadskalkyle!$R$10*Handlingsplan!H130,
IF(F130=TiltakstyperKostnadskalkyle!$B$11,TiltakstyperKostnadskalkyle!$R$11*Handlingsplan!H130,
IF(F130=TiltakstyperKostnadskalkyle!$B$12,TiltakstyperKostnadskalkyle!$R$12*Handlingsplan!H130,
IF(F130=TiltakstyperKostnadskalkyle!$B$13,TiltakstyperKostnadskalkyle!$R$13*Handlingsplan!H130,
IF(F130=TiltakstyperKostnadskalkyle!$B$14,TiltakstyperKostnadskalkyle!$R$14*Handlingsplan!H130,
IF(F130=TiltakstyperKostnadskalkyle!$B$15,TiltakstyperKostnadskalkyle!$R$15*Handlingsplan!H130,
0)))))))))))</f>
        <v>592740</v>
      </c>
      <c r="K130" s="18">
        <f>IF($F130=TiltakstyperKostnadskalkyle!$B$5,($J130*TiltakstyperKostnadskalkyle!D$5)/100,
IF($F130=TiltakstyperKostnadskalkyle!$B$6,($J130*TiltakstyperKostnadskalkyle!D$6)/100,
IF($F130=TiltakstyperKostnadskalkyle!$B$7,($J130*TiltakstyperKostnadskalkyle!D$7)/100,
IF($F130=TiltakstyperKostnadskalkyle!$B$8,($J130*TiltakstyperKostnadskalkyle!D$8)/100,
IF($F130=TiltakstyperKostnadskalkyle!$B$9,($J130*TiltakstyperKostnadskalkyle!D$9)/100,
IF($F130=TiltakstyperKostnadskalkyle!$B$10,($J130*TiltakstyperKostnadskalkyle!D$10)/100,
IF($F130=TiltakstyperKostnadskalkyle!$B$11,($J130*TiltakstyperKostnadskalkyle!D$11)/100,
IF($F130=TiltakstyperKostnadskalkyle!$B$12,($J130*TiltakstyperKostnadskalkyle!D$12)/100,
IF($F130=TiltakstyperKostnadskalkyle!$B$13,($J130*TiltakstyperKostnadskalkyle!D$13)/100,
IF($F130=TiltakstyperKostnadskalkyle!$B$14,($J130*TiltakstyperKostnadskalkyle!D$14)/100,
IF($F130=TiltakstyperKostnadskalkyle!$B$15,($J130*TiltakstyperKostnadskalkyle!D$15)/100,
"0")))))))))))</f>
        <v>8891.1</v>
      </c>
      <c r="L130" s="18">
        <f>IF($F130=TiltakstyperKostnadskalkyle!$B$5,($J130*TiltakstyperKostnadskalkyle!E$5)/100,
IF($F130=TiltakstyperKostnadskalkyle!$B$6,($J130*TiltakstyperKostnadskalkyle!E$6)/100,
IF($F130=TiltakstyperKostnadskalkyle!$B$7,($J130*TiltakstyperKostnadskalkyle!E$7)/100,
IF($F130=TiltakstyperKostnadskalkyle!$B$8,($J130*TiltakstyperKostnadskalkyle!E$8)/100,
IF($F130=TiltakstyperKostnadskalkyle!$B$9,($J130*TiltakstyperKostnadskalkyle!E$9)/100,
IF($F130=TiltakstyperKostnadskalkyle!$B$10,($J130*TiltakstyperKostnadskalkyle!E$10)/100,
IF($F130=TiltakstyperKostnadskalkyle!$B$11,($J130*TiltakstyperKostnadskalkyle!E$11)/100,
IF($F130=TiltakstyperKostnadskalkyle!$B$12,($J130*TiltakstyperKostnadskalkyle!E$12)/100,
IF($F130=TiltakstyperKostnadskalkyle!$B$13,($J130*TiltakstyperKostnadskalkyle!E$13)/100,
IF($F130=TiltakstyperKostnadskalkyle!$B$14,($J130*TiltakstyperKostnadskalkyle!E$14)/100,
IF($F130=TiltakstyperKostnadskalkyle!$B$15,($J130*TiltakstyperKostnadskalkyle!E$15)/100,
"0")))))))))))</f>
        <v>17782.2</v>
      </c>
      <c r="M130" s="18">
        <f>IF($F130=TiltakstyperKostnadskalkyle!$B$5,($J130*TiltakstyperKostnadskalkyle!F$5)/100,
IF($F130=TiltakstyperKostnadskalkyle!$B$6,($J130*TiltakstyperKostnadskalkyle!F$6)/100,
IF($F130=TiltakstyperKostnadskalkyle!$B$7,($J130*TiltakstyperKostnadskalkyle!F$7)/100,
IF($F130=TiltakstyperKostnadskalkyle!$B$8,($J130*TiltakstyperKostnadskalkyle!F$8)/100,
IF($F130=TiltakstyperKostnadskalkyle!$B$9,($J130*TiltakstyperKostnadskalkyle!F$9)/100,
IF($F130=TiltakstyperKostnadskalkyle!$B$10,($J130*TiltakstyperKostnadskalkyle!F$10)/100,
IF($F130=TiltakstyperKostnadskalkyle!$B$11,($J130*TiltakstyperKostnadskalkyle!F$11)/100,
IF($F130=TiltakstyperKostnadskalkyle!$B$12,($J130*TiltakstyperKostnadskalkyle!F$12)/100,
IF($F130=TiltakstyperKostnadskalkyle!$B$13,($J130*TiltakstyperKostnadskalkyle!F$13)/100,
IF($F130=TiltakstyperKostnadskalkyle!$B$14,($J130*TiltakstyperKostnadskalkyle!F$14)/100,
IF($F130=TiltakstyperKostnadskalkyle!$B$15,($J130*TiltakstyperKostnadskalkyle!F$15)/100,
"0")))))))))))</f>
        <v>118548</v>
      </c>
      <c r="N130" s="18">
        <f>IF($F130=TiltakstyperKostnadskalkyle!$B$5,($J130*TiltakstyperKostnadskalkyle!G$5)/100,
IF($F130=TiltakstyperKostnadskalkyle!$B$6,($J130*TiltakstyperKostnadskalkyle!G$6)/100,
IF($F130=TiltakstyperKostnadskalkyle!$B$7,($J130*TiltakstyperKostnadskalkyle!G$7)/100,
IF($F130=TiltakstyperKostnadskalkyle!$B$8,($J130*TiltakstyperKostnadskalkyle!G$8)/100,
IF($F130=TiltakstyperKostnadskalkyle!$B$9,($J130*TiltakstyperKostnadskalkyle!G$9)/100,
IF($F130=TiltakstyperKostnadskalkyle!$B$10,($J130*TiltakstyperKostnadskalkyle!G$10)/100,
IF($F130=TiltakstyperKostnadskalkyle!$B$11,($J130*TiltakstyperKostnadskalkyle!G$11)/100,
IF($F130=TiltakstyperKostnadskalkyle!$B$12,($J130*TiltakstyperKostnadskalkyle!G$12)/100,
IF($F130=TiltakstyperKostnadskalkyle!$B$13,($J130*TiltakstyperKostnadskalkyle!G$13)/100,
IF($F130=TiltakstyperKostnadskalkyle!$B$14,($J130*TiltakstyperKostnadskalkyle!G$14)/100,
IF($F130=TiltakstyperKostnadskalkyle!$B$15,($J130*TiltakstyperKostnadskalkyle!G$15)/100,
"0")))))))))))</f>
        <v>65201.4</v>
      </c>
      <c r="O130" s="18">
        <f>IF($F130=TiltakstyperKostnadskalkyle!$B$5,($J130*TiltakstyperKostnadskalkyle!H$5)/100,
IF($F130=TiltakstyperKostnadskalkyle!$B$6,($J130*TiltakstyperKostnadskalkyle!H$6)/100,
IF($F130=TiltakstyperKostnadskalkyle!$B$7,($J130*TiltakstyperKostnadskalkyle!H$7)/100,
IF($F130=TiltakstyperKostnadskalkyle!$B$8,($J130*TiltakstyperKostnadskalkyle!H$8)/100,
IF($F130=TiltakstyperKostnadskalkyle!$B$9,($J130*TiltakstyperKostnadskalkyle!H$9)/100,
IF($F130=TiltakstyperKostnadskalkyle!$B$10,($J130*TiltakstyperKostnadskalkyle!H$10)/100,
IF($F130=TiltakstyperKostnadskalkyle!$B$11,($J130*TiltakstyperKostnadskalkyle!H$11)/100,
IF($F130=TiltakstyperKostnadskalkyle!$B$12,($J130*TiltakstyperKostnadskalkyle!H$12)/100,
IF($F130=TiltakstyperKostnadskalkyle!$B$13,($J130*TiltakstyperKostnadskalkyle!H$13)/100,
IF($F130=TiltakstyperKostnadskalkyle!$B$14,($J130*TiltakstyperKostnadskalkyle!H$14)/100,
IF($F130=TiltakstyperKostnadskalkyle!$B$15,($J130*TiltakstyperKostnadskalkyle!H$15)/100,
"0")))))))))))</f>
        <v>17782.2</v>
      </c>
      <c r="P130" s="18">
        <f>IF($F130=TiltakstyperKostnadskalkyle!$B$5,($J130*TiltakstyperKostnadskalkyle!I$5)/100,
IF($F130=TiltakstyperKostnadskalkyle!$B$6,($J130*TiltakstyperKostnadskalkyle!I$6)/100,
IF($F130=TiltakstyperKostnadskalkyle!$B$7,($J130*TiltakstyperKostnadskalkyle!I$7)/100,
IF($F130=TiltakstyperKostnadskalkyle!$B$8,($J130*TiltakstyperKostnadskalkyle!I$8)/100,
IF($F130=TiltakstyperKostnadskalkyle!$B$9,($J130*TiltakstyperKostnadskalkyle!I$9)/100,
IF($F130=TiltakstyperKostnadskalkyle!$B$10,($J130*TiltakstyperKostnadskalkyle!I$10)/100,
IF($F130=TiltakstyperKostnadskalkyle!$B$11,($J130*TiltakstyperKostnadskalkyle!I$11)/100,
IF($F130=TiltakstyperKostnadskalkyle!$B$12,($J130*TiltakstyperKostnadskalkyle!I$12)/100,
IF($F130=TiltakstyperKostnadskalkyle!$B$13,($J130*TiltakstyperKostnadskalkyle!I$13)/100,
IF($F130=TiltakstyperKostnadskalkyle!$B$14,($J130*TiltakstyperKostnadskalkyle!I$14)/100,
IF($F130=TiltakstyperKostnadskalkyle!$B$15,($J130*TiltakstyperKostnadskalkyle!I$15)/100,
"0")))))))))))</f>
        <v>355644</v>
      </c>
      <c r="Q130" s="18">
        <f t="shared" si="6"/>
        <v>5927.4</v>
      </c>
      <c r="R130" s="18">
        <f>IF($F130=TiltakstyperKostnadskalkyle!$B$5,($J130*TiltakstyperKostnadskalkyle!K$5)/100,
IF($F130=TiltakstyperKostnadskalkyle!$B$6,($J130*TiltakstyperKostnadskalkyle!K$6)/100,
IF($F130=TiltakstyperKostnadskalkyle!$B$8,($J130*TiltakstyperKostnadskalkyle!K$8)/100,
IF($F130=TiltakstyperKostnadskalkyle!$B$9,($J130*TiltakstyperKostnadskalkyle!K$9)/100,
IF($F130=TiltakstyperKostnadskalkyle!$B$10,($J130*TiltakstyperKostnadskalkyle!K$10)/100,
IF($F130=TiltakstyperKostnadskalkyle!$B$11,($J130*TiltakstyperKostnadskalkyle!K$11)/100,
IF($F130=TiltakstyperKostnadskalkyle!$B$12,($J130*TiltakstyperKostnadskalkyle!K$12)/100,
IF($F130=TiltakstyperKostnadskalkyle!$B$13,($J130*TiltakstyperKostnadskalkyle!K$13)/100,
IF($F130=TiltakstyperKostnadskalkyle!$B$14,($J130*TiltakstyperKostnadskalkyle!K$14)/100,
"0")))))))))</f>
        <v>8891.1</v>
      </c>
      <c r="S130" s="18">
        <f t="shared" si="7"/>
        <v>11854.8</v>
      </c>
      <c r="T130" s="18">
        <f>IF($F130=TiltakstyperKostnadskalkyle!$B$5,($J130*TiltakstyperKostnadskalkyle!M$5)/100,
IF($F130=TiltakstyperKostnadskalkyle!$B$6,($J130*TiltakstyperKostnadskalkyle!M$6)/100,
IF($F130=TiltakstyperKostnadskalkyle!$B$7,($J130*TiltakstyperKostnadskalkyle!M$7)/100,
IF($F130=TiltakstyperKostnadskalkyle!$B$8,($J130*TiltakstyperKostnadskalkyle!M$8)/100,
IF($F130=TiltakstyperKostnadskalkyle!$B$9,($J130*TiltakstyperKostnadskalkyle!M$9)/100,
IF($F130=TiltakstyperKostnadskalkyle!$B$10,($J130*TiltakstyperKostnadskalkyle!M$10)/100,
IF($F130=TiltakstyperKostnadskalkyle!$B$11,($J130*TiltakstyperKostnadskalkyle!M$11)/100,
IF($F130=TiltakstyperKostnadskalkyle!$B$12,($J130*TiltakstyperKostnadskalkyle!M$12)/100,
IF($F130=TiltakstyperKostnadskalkyle!$B$13,($J130*TiltakstyperKostnadskalkyle!M$13)/100,
IF($F130=TiltakstyperKostnadskalkyle!$B$14,($J130*TiltakstyperKostnadskalkyle!M$14)/100,
IF($F130=TiltakstyperKostnadskalkyle!$B$15,($J130*TiltakstyperKostnadskalkyle!M$15)/100,
"0")))))))))))</f>
        <v>0</v>
      </c>
      <c r="U130" s="32"/>
      <c r="V130" s="32"/>
      <c r="W130" s="18">
        <f>IF($F130=TiltakstyperKostnadskalkyle!$B$5,($J130*TiltakstyperKostnadskalkyle!P$5)/100,
IF($F130=TiltakstyperKostnadskalkyle!$B$6,($J130*TiltakstyperKostnadskalkyle!P$6)/100,
IF($F130=TiltakstyperKostnadskalkyle!$B$7,($J130*TiltakstyperKostnadskalkyle!P$7)/100,
IF($F130=TiltakstyperKostnadskalkyle!$B$8,($J130*TiltakstyperKostnadskalkyle!P$8)/100,
IF($F130=TiltakstyperKostnadskalkyle!$B$9,($J130*TiltakstyperKostnadskalkyle!P$9)/100,
IF($F130=TiltakstyperKostnadskalkyle!$B$10,($J130*TiltakstyperKostnadskalkyle!P$10)/100,
IF($F130=TiltakstyperKostnadskalkyle!$B$11,($J130*TiltakstyperKostnadskalkyle!P$11)/100,
IF($F130=TiltakstyperKostnadskalkyle!$B$12,($J130*TiltakstyperKostnadskalkyle!P$12)/100,
IF($F130=TiltakstyperKostnadskalkyle!$B$13,($J130*TiltakstyperKostnadskalkyle!P$13)/100,
IF($F130=TiltakstyperKostnadskalkyle!$B$14,($J130*TiltakstyperKostnadskalkyle!P$14)/100,
IF($F130=TiltakstyperKostnadskalkyle!$B$15,($J130*TiltakstyperKostnadskalkyle!P$15)/100,
"0")))))))))))</f>
        <v>0</v>
      </c>
      <c r="Y130" s="151"/>
    </row>
    <row r="131" spans="2:25" ht="14.45" customHeight="1" x14ac:dyDescent="0.25">
      <c r="B131" s="20" t="s">
        <v>25</v>
      </c>
      <c r="C131" s="22" t="s">
        <v>96</v>
      </c>
      <c r="D131" s="22" t="s">
        <v>103</v>
      </c>
      <c r="E131" s="22" t="s">
        <v>98</v>
      </c>
      <c r="F131" s="39" t="s">
        <v>39</v>
      </c>
      <c r="G131" s="22">
        <v>2029</v>
      </c>
      <c r="H131" s="108">
        <v>279</v>
      </c>
      <c r="I131" s="27" t="s">
        <v>30</v>
      </c>
      <c r="J131" s="18">
        <f>IF(F131=TiltakstyperKostnadskalkyle!$B$5,TiltakstyperKostnadskalkyle!$R$5*Handlingsplan!H131,
IF(F131=TiltakstyperKostnadskalkyle!$B$6,TiltakstyperKostnadskalkyle!$R$6*Handlingsplan!H131,
IF(F131=TiltakstyperKostnadskalkyle!$B$7,TiltakstyperKostnadskalkyle!$R$7*Handlingsplan!H131,
IF(F131=TiltakstyperKostnadskalkyle!$B$8,TiltakstyperKostnadskalkyle!$R$8*Handlingsplan!H131,
IF(F131=TiltakstyperKostnadskalkyle!$B$9,TiltakstyperKostnadskalkyle!$R$9*Handlingsplan!H131,
IF(F131=TiltakstyperKostnadskalkyle!$B$10,TiltakstyperKostnadskalkyle!$R$10*Handlingsplan!H131,
IF(F131=TiltakstyperKostnadskalkyle!$B$11,TiltakstyperKostnadskalkyle!$R$11*Handlingsplan!H131,
IF(F131=TiltakstyperKostnadskalkyle!$B$12,TiltakstyperKostnadskalkyle!$R$12*Handlingsplan!H131,
IF(F131=TiltakstyperKostnadskalkyle!$B$13,TiltakstyperKostnadskalkyle!$R$13*Handlingsplan!H131,
IF(F131=TiltakstyperKostnadskalkyle!$B$14,TiltakstyperKostnadskalkyle!$R$14*Handlingsplan!H131,
IF(F131=TiltakstyperKostnadskalkyle!$B$15,TiltakstyperKostnadskalkyle!$R$15*Handlingsplan!H131,
0)))))))))))</f>
        <v>1116000</v>
      </c>
      <c r="K131" s="18">
        <f>IF($F131=TiltakstyperKostnadskalkyle!$B$5,($J131*TiltakstyperKostnadskalkyle!D$5)/100,
IF($F131=TiltakstyperKostnadskalkyle!$B$6,($J131*TiltakstyperKostnadskalkyle!D$6)/100,
IF($F131=TiltakstyperKostnadskalkyle!$B$7,($J131*TiltakstyperKostnadskalkyle!D$7)/100,
IF($F131=TiltakstyperKostnadskalkyle!$B$8,($J131*TiltakstyperKostnadskalkyle!D$8)/100,
IF($F131=TiltakstyperKostnadskalkyle!$B$9,($J131*TiltakstyperKostnadskalkyle!D$9)/100,
IF($F131=TiltakstyperKostnadskalkyle!$B$10,($J131*TiltakstyperKostnadskalkyle!D$10)/100,
IF($F131=TiltakstyperKostnadskalkyle!$B$11,($J131*TiltakstyperKostnadskalkyle!D$11)/100,
IF($F131=TiltakstyperKostnadskalkyle!$B$12,($J131*TiltakstyperKostnadskalkyle!D$12)/100,
IF($F131=TiltakstyperKostnadskalkyle!$B$13,($J131*TiltakstyperKostnadskalkyle!D$13)/100,
IF($F131=TiltakstyperKostnadskalkyle!$B$14,($J131*TiltakstyperKostnadskalkyle!D$14)/100,
IF($F131=TiltakstyperKostnadskalkyle!$B$15,($J131*TiltakstyperKostnadskalkyle!D$15)/100,
"0")))))))))))</f>
        <v>89280</v>
      </c>
      <c r="L131" s="18">
        <f>IF($F131=TiltakstyperKostnadskalkyle!$B$5,($J131*TiltakstyperKostnadskalkyle!E$5)/100,
IF($F131=TiltakstyperKostnadskalkyle!$B$6,($J131*TiltakstyperKostnadskalkyle!E$6)/100,
IF($F131=TiltakstyperKostnadskalkyle!$B$7,($J131*TiltakstyperKostnadskalkyle!E$7)/100,
IF($F131=TiltakstyperKostnadskalkyle!$B$8,($J131*TiltakstyperKostnadskalkyle!E$8)/100,
IF($F131=TiltakstyperKostnadskalkyle!$B$9,($J131*TiltakstyperKostnadskalkyle!E$9)/100,
IF($F131=TiltakstyperKostnadskalkyle!$B$10,($J131*TiltakstyperKostnadskalkyle!E$10)/100,
IF($F131=TiltakstyperKostnadskalkyle!$B$11,($J131*TiltakstyperKostnadskalkyle!E$11)/100,
IF($F131=TiltakstyperKostnadskalkyle!$B$12,($J131*TiltakstyperKostnadskalkyle!E$12)/100,
IF($F131=TiltakstyperKostnadskalkyle!$B$13,($J131*TiltakstyperKostnadskalkyle!E$13)/100,
IF($F131=TiltakstyperKostnadskalkyle!$B$14,($J131*TiltakstyperKostnadskalkyle!E$14)/100,
IF($F131=TiltakstyperKostnadskalkyle!$B$15,($J131*TiltakstyperKostnadskalkyle!E$15)/100,
"0")))))))))))</f>
        <v>89280</v>
      </c>
      <c r="M131" s="18">
        <f>IF($F131=TiltakstyperKostnadskalkyle!$B$5,($J131*TiltakstyperKostnadskalkyle!F$5)/100,
IF($F131=TiltakstyperKostnadskalkyle!$B$6,($J131*TiltakstyperKostnadskalkyle!F$6)/100,
IF($F131=TiltakstyperKostnadskalkyle!$B$7,($J131*TiltakstyperKostnadskalkyle!F$7)/100,
IF($F131=TiltakstyperKostnadskalkyle!$B$8,($J131*TiltakstyperKostnadskalkyle!F$8)/100,
IF($F131=TiltakstyperKostnadskalkyle!$B$9,($J131*TiltakstyperKostnadskalkyle!F$9)/100,
IF($F131=TiltakstyperKostnadskalkyle!$B$10,($J131*TiltakstyperKostnadskalkyle!F$10)/100,
IF($F131=TiltakstyperKostnadskalkyle!$B$11,($J131*TiltakstyperKostnadskalkyle!F$11)/100,
IF($F131=TiltakstyperKostnadskalkyle!$B$12,($J131*TiltakstyperKostnadskalkyle!F$12)/100,
IF($F131=TiltakstyperKostnadskalkyle!$B$13,($J131*TiltakstyperKostnadskalkyle!F$13)/100,
IF($F131=TiltakstyperKostnadskalkyle!$B$14,($J131*TiltakstyperKostnadskalkyle!F$14)/100,
IF($F131=TiltakstyperKostnadskalkyle!$B$15,($J131*TiltakstyperKostnadskalkyle!F$15)/100,
"0")))))))))))</f>
        <v>468720</v>
      </c>
      <c r="N131" s="18">
        <f>IF($F131=TiltakstyperKostnadskalkyle!$B$5,($J131*TiltakstyperKostnadskalkyle!G$5)/100,
IF($F131=TiltakstyperKostnadskalkyle!$B$6,($J131*TiltakstyperKostnadskalkyle!G$6)/100,
IF($F131=TiltakstyperKostnadskalkyle!$B$7,($J131*TiltakstyperKostnadskalkyle!G$7)/100,
IF($F131=TiltakstyperKostnadskalkyle!$B$8,($J131*TiltakstyperKostnadskalkyle!G$8)/100,
IF($F131=TiltakstyperKostnadskalkyle!$B$9,($J131*TiltakstyperKostnadskalkyle!G$9)/100,
IF($F131=TiltakstyperKostnadskalkyle!$B$10,($J131*TiltakstyperKostnadskalkyle!G$10)/100,
IF($F131=TiltakstyperKostnadskalkyle!$B$11,($J131*TiltakstyperKostnadskalkyle!G$11)/100,
IF($F131=TiltakstyperKostnadskalkyle!$B$12,($J131*TiltakstyperKostnadskalkyle!G$12)/100,
IF($F131=TiltakstyperKostnadskalkyle!$B$13,($J131*TiltakstyperKostnadskalkyle!G$13)/100,
IF($F131=TiltakstyperKostnadskalkyle!$B$14,($J131*TiltakstyperKostnadskalkyle!G$14)/100,
IF($F131=TiltakstyperKostnadskalkyle!$B$15,($J131*TiltakstyperKostnadskalkyle!G$15)/100,
"0")))))))))))</f>
        <v>234360</v>
      </c>
      <c r="O131" s="18">
        <f>IF($F131=TiltakstyperKostnadskalkyle!$B$5,($J131*TiltakstyperKostnadskalkyle!H$5)/100,
IF($F131=TiltakstyperKostnadskalkyle!$B$6,($J131*TiltakstyperKostnadskalkyle!H$6)/100,
IF($F131=TiltakstyperKostnadskalkyle!$B$7,($J131*TiltakstyperKostnadskalkyle!H$7)/100,
IF($F131=TiltakstyperKostnadskalkyle!$B$8,($J131*TiltakstyperKostnadskalkyle!H$8)/100,
IF($F131=TiltakstyperKostnadskalkyle!$B$9,($J131*TiltakstyperKostnadskalkyle!H$9)/100,
IF($F131=TiltakstyperKostnadskalkyle!$B$10,($J131*TiltakstyperKostnadskalkyle!H$10)/100,
IF($F131=TiltakstyperKostnadskalkyle!$B$11,($J131*TiltakstyperKostnadskalkyle!H$11)/100,
IF($F131=TiltakstyperKostnadskalkyle!$B$12,($J131*TiltakstyperKostnadskalkyle!H$12)/100,
IF($F131=TiltakstyperKostnadskalkyle!$B$13,($J131*TiltakstyperKostnadskalkyle!H$13)/100,
IF($F131=TiltakstyperKostnadskalkyle!$B$14,($J131*TiltakstyperKostnadskalkyle!H$14)/100,
IF($F131=TiltakstyperKostnadskalkyle!$B$15,($J131*TiltakstyperKostnadskalkyle!H$15)/100,
"0")))))))))))</f>
        <v>89280</v>
      </c>
      <c r="P131" s="18">
        <f>IF($F131=TiltakstyperKostnadskalkyle!$B$5,($J131*TiltakstyperKostnadskalkyle!I$5)/100,
IF($F131=TiltakstyperKostnadskalkyle!$B$6,($J131*TiltakstyperKostnadskalkyle!I$6)/100,
IF($F131=TiltakstyperKostnadskalkyle!$B$7,($J131*TiltakstyperKostnadskalkyle!I$7)/100,
IF($F131=TiltakstyperKostnadskalkyle!$B$8,($J131*TiltakstyperKostnadskalkyle!I$8)/100,
IF($F131=TiltakstyperKostnadskalkyle!$B$9,($J131*TiltakstyperKostnadskalkyle!I$9)/100,
IF($F131=TiltakstyperKostnadskalkyle!$B$10,($J131*TiltakstyperKostnadskalkyle!I$10)/100,
IF($F131=TiltakstyperKostnadskalkyle!$B$11,($J131*TiltakstyperKostnadskalkyle!I$11)/100,
IF($F131=TiltakstyperKostnadskalkyle!$B$12,($J131*TiltakstyperKostnadskalkyle!I$12)/100,
IF($F131=TiltakstyperKostnadskalkyle!$B$13,($J131*TiltakstyperKostnadskalkyle!I$13)/100,
IF($F131=TiltakstyperKostnadskalkyle!$B$14,($J131*TiltakstyperKostnadskalkyle!I$14)/100,
IF($F131=TiltakstyperKostnadskalkyle!$B$15,($J131*TiltakstyperKostnadskalkyle!I$15)/100,
"0")))))))))))</f>
        <v>55800</v>
      </c>
      <c r="Q131" s="18">
        <f t="shared" si="6"/>
        <v>11160</v>
      </c>
      <c r="R131" s="18">
        <f>IF($F131=TiltakstyperKostnadskalkyle!$B$5,($J131*TiltakstyperKostnadskalkyle!K$5)/100,
IF($F131=TiltakstyperKostnadskalkyle!$B$6,($J131*TiltakstyperKostnadskalkyle!K$6)/100,
IF($F131=TiltakstyperKostnadskalkyle!$B$7,($J131*TiltakstyperKostnadskalkyle!K$7)/100,
IF($F131=TiltakstyperKostnadskalkyle!$B$8,($J131*TiltakstyperKostnadskalkyle!K$8)/100,
IF($F131=TiltakstyperKostnadskalkyle!$B$9,($J131*TiltakstyperKostnadskalkyle!K$9)/100,
IF($F131=TiltakstyperKostnadskalkyle!$B$10,($J131*TiltakstyperKostnadskalkyle!K$10)/100,
IF($F131=TiltakstyperKostnadskalkyle!$B$11,($J131*TiltakstyperKostnadskalkyle!K$11)/100,
IF($F131=TiltakstyperKostnadskalkyle!$B$12,($J131*TiltakstyperKostnadskalkyle!K$12)/100,
IF($F131=TiltakstyperKostnadskalkyle!$B$13,($J131*TiltakstyperKostnadskalkyle!K$13)/100,
IF($F131=TiltakstyperKostnadskalkyle!$B$14,($J131*TiltakstyperKostnadskalkyle!K$14)/100,
IF($F131=TiltakstyperKostnadskalkyle!$B$15,($J131*TiltakstyperKostnadskalkyle!K$15)/100,
"0")))))))))))</f>
        <v>89280</v>
      </c>
      <c r="S131" s="18">
        <f t="shared" si="7"/>
        <v>22320</v>
      </c>
      <c r="T131" s="18">
        <f>IF($F131=TiltakstyperKostnadskalkyle!$B$5,($J131*TiltakstyperKostnadskalkyle!M$5)/100,
IF($F131=TiltakstyperKostnadskalkyle!$B$6,($J131*TiltakstyperKostnadskalkyle!M$6)/100,
IF($F131=TiltakstyperKostnadskalkyle!$B$7,($J131*TiltakstyperKostnadskalkyle!M$7)/100,
IF($F131=TiltakstyperKostnadskalkyle!$B$8,($J131*TiltakstyperKostnadskalkyle!M$8)/100,
IF($F131=TiltakstyperKostnadskalkyle!$B$9,($J131*TiltakstyperKostnadskalkyle!M$9)/100,
IF($F131=TiltakstyperKostnadskalkyle!$B$10,($J131*TiltakstyperKostnadskalkyle!M$10)/100,
IF($F131=TiltakstyperKostnadskalkyle!$B$11,($J131*TiltakstyperKostnadskalkyle!M$11)/100,
IF($F131=TiltakstyperKostnadskalkyle!$B$12,($J131*TiltakstyperKostnadskalkyle!M$12)/100,
IF($F131=TiltakstyperKostnadskalkyle!$B$13,($J131*TiltakstyperKostnadskalkyle!M$13)/100,
IF($F131=TiltakstyperKostnadskalkyle!$B$14,($J131*TiltakstyperKostnadskalkyle!M$14)/100,
IF($F131=TiltakstyperKostnadskalkyle!$B$15,($J131*TiltakstyperKostnadskalkyle!M$15)/100,
"0")))))))))))</f>
        <v>0</v>
      </c>
      <c r="U131" s="32"/>
      <c r="V131" s="32"/>
      <c r="W131" s="18">
        <f>IF($F131=TiltakstyperKostnadskalkyle!$B$5,($J131*TiltakstyperKostnadskalkyle!P$5)/100,
IF($F131=TiltakstyperKostnadskalkyle!$B$6,($J131*TiltakstyperKostnadskalkyle!P$6)/100,
IF($F131=TiltakstyperKostnadskalkyle!$B$7,($J131*TiltakstyperKostnadskalkyle!P$7)/100,
IF($F131=TiltakstyperKostnadskalkyle!$B$8,($J131*TiltakstyperKostnadskalkyle!P$8)/100,
IF($F131=TiltakstyperKostnadskalkyle!$B$9,($J131*TiltakstyperKostnadskalkyle!P$9)/100,
IF($F131=TiltakstyperKostnadskalkyle!$B$10,($J131*TiltakstyperKostnadskalkyle!P$10)/100,
IF($F131=TiltakstyperKostnadskalkyle!$B$11,($J131*TiltakstyperKostnadskalkyle!P$11)/100,
IF($F131=TiltakstyperKostnadskalkyle!$B$12,($J131*TiltakstyperKostnadskalkyle!P$12)/100,
IF($F131=TiltakstyperKostnadskalkyle!$B$13,($J131*TiltakstyperKostnadskalkyle!P$13)/100,
IF($F131=TiltakstyperKostnadskalkyle!$B$14,($J131*TiltakstyperKostnadskalkyle!P$14)/100,
IF($F131=TiltakstyperKostnadskalkyle!$B$15,($J131*TiltakstyperKostnadskalkyle!P$15)/100,
"0")))))))))))</f>
        <v>0</v>
      </c>
      <c r="Y131" s="151"/>
    </row>
    <row r="132" spans="2:25" ht="14.45" customHeight="1" x14ac:dyDescent="0.25">
      <c r="B132" s="20" t="s">
        <v>25</v>
      </c>
      <c r="C132" s="22" t="s">
        <v>96</v>
      </c>
      <c r="D132" s="22" t="s">
        <v>103</v>
      </c>
      <c r="E132" s="22" t="s">
        <v>99</v>
      </c>
      <c r="F132" s="39" t="s">
        <v>39</v>
      </c>
      <c r="G132" s="22">
        <v>2029</v>
      </c>
      <c r="H132" s="108">
        <f>146+21</f>
        <v>167</v>
      </c>
      <c r="I132" s="27" t="s">
        <v>30</v>
      </c>
      <c r="J132" s="18">
        <f>IF(F132=TiltakstyperKostnadskalkyle!$B$5,TiltakstyperKostnadskalkyle!$R$5*Handlingsplan!H132,
IF(F132=TiltakstyperKostnadskalkyle!$B$6,TiltakstyperKostnadskalkyle!$R$6*Handlingsplan!H132,
IF(F132=TiltakstyperKostnadskalkyle!$B$7,TiltakstyperKostnadskalkyle!$R$7*Handlingsplan!H132,
IF(F132=TiltakstyperKostnadskalkyle!$B$8,TiltakstyperKostnadskalkyle!$R$8*Handlingsplan!H132,
IF(F132=TiltakstyperKostnadskalkyle!$B$9,TiltakstyperKostnadskalkyle!$R$9*Handlingsplan!H132,
IF(F132=TiltakstyperKostnadskalkyle!$B$10,TiltakstyperKostnadskalkyle!$R$10*Handlingsplan!H132,
IF(F132=TiltakstyperKostnadskalkyle!$B$11,TiltakstyperKostnadskalkyle!$R$11*Handlingsplan!H132,
IF(F132=TiltakstyperKostnadskalkyle!$B$12,TiltakstyperKostnadskalkyle!$R$12*Handlingsplan!H132,
IF(F132=TiltakstyperKostnadskalkyle!$B$13,TiltakstyperKostnadskalkyle!$R$13*Handlingsplan!H132,
IF(F132=TiltakstyperKostnadskalkyle!$B$14,TiltakstyperKostnadskalkyle!$R$14*Handlingsplan!H132,
IF(F132=TiltakstyperKostnadskalkyle!$B$15,TiltakstyperKostnadskalkyle!$R$15*Handlingsplan!H132,
0)))))))))))</f>
        <v>668000</v>
      </c>
      <c r="K132" s="18">
        <f>IF($F132=TiltakstyperKostnadskalkyle!$B$5,($J132*TiltakstyperKostnadskalkyle!D$5)/100,
IF($F132=TiltakstyperKostnadskalkyle!$B$6,($J132*TiltakstyperKostnadskalkyle!D$6)/100,
IF($F132=TiltakstyperKostnadskalkyle!$B$7,($J132*TiltakstyperKostnadskalkyle!D$7)/100,
IF($F132=TiltakstyperKostnadskalkyle!$B$8,($J132*TiltakstyperKostnadskalkyle!D$8)/100,
IF($F132=TiltakstyperKostnadskalkyle!$B$9,($J132*TiltakstyperKostnadskalkyle!D$9)/100,
IF($F132=TiltakstyperKostnadskalkyle!$B$10,($J132*TiltakstyperKostnadskalkyle!D$10)/100,
IF($F132=TiltakstyperKostnadskalkyle!$B$11,($J132*TiltakstyperKostnadskalkyle!D$11)/100,
IF($F132=TiltakstyperKostnadskalkyle!$B$12,($J132*TiltakstyperKostnadskalkyle!D$12)/100,
IF($F132=TiltakstyperKostnadskalkyle!$B$13,($J132*TiltakstyperKostnadskalkyle!D$13)/100,
IF($F132=TiltakstyperKostnadskalkyle!$B$14,($J132*TiltakstyperKostnadskalkyle!D$14)/100,
IF($F132=TiltakstyperKostnadskalkyle!$B$15,($J132*TiltakstyperKostnadskalkyle!D$15)/100,
"0")))))))))))</f>
        <v>53440</v>
      </c>
      <c r="L132" s="18">
        <f>IF($F132=TiltakstyperKostnadskalkyle!$B$5,($J132*TiltakstyperKostnadskalkyle!E$5)/100,
IF($F132=TiltakstyperKostnadskalkyle!$B$6,($J132*TiltakstyperKostnadskalkyle!E$6)/100,
IF($F132=TiltakstyperKostnadskalkyle!$B$7,($J132*TiltakstyperKostnadskalkyle!E$7)/100,
IF($F132=TiltakstyperKostnadskalkyle!$B$8,($J132*TiltakstyperKostnadskalkyle!E$8)/100,
IF($F132=TiltakstyperKostnadskalkyle!$B$9,($J132*TiltakstyperKostnadskalkyle!E$9)/100,
IF($F132=TiltakstyperKostnadskalkyle!$B$10,($J132*TiltakstyperKostnadskalkyle!E$10)/100,
IF($F132=TiltakstyperKostnadskalkyle!$B$11,($J132*TiltakstyperKostnadskalkyle!E$11)/100,
IF($F132=TiltakstyperKostnadskalkyle!$B$12,($J132*TiltakstyperKostnadskalkyle!E$12)/100,
IF($F132=TiltakstyperKostnadskalkyle!$B$13,($J132*TiltakstyperKostnadskalkyle!E$13)/100,
IF($F132=TiltakstyperKostnadskalkyle!$B$14,($J132*TiltakstyperKostnadskalkyle!E$14)/100,
IF($F132=TiltakstyperKostnadskalkyle!$B$15,($J132*TiltakstyperKostnadskalkyle!E$15)/100,
"0")))))))))))</f>
        <v>53440</v>
      </c>
      <c r="M132" s="18">
        <f>IF($F132=TiltakstyperKostnadskalkyle!$B$5,($J132*TiltakstyperKostnadskalkyle!F$5)/100,
IF($F132=TiltakstyperKostnadskalkyle!$B$6,($J132*TiltakstyperKostnadskalkyle!F$6)/100,
IF($F132=TiltakstyperKostnadskalkyle!$B$7,($J132*TiltakstyperKostnadskalkyle!F$7)/100,
IF($F132=TiltakstyperKostnadskalkyle!$B$8,($J132*TiltakstyperKostnadskalkyle!F$8)/100,
IF($F132=TiltakstyperKostnadskalkyle!$B$9,($J132*TiltakstyperKostnadskalkyle!F$9)/100,
IF($F132=TiltakstyperKostnadskalkyle!$B$10,($J132*TiltakstyperKostnadskalkyle!F$10)/100,
IF($F132=TiltakstyperKostnadskalkyle!$B$11,($J132*TiltakstyperKostnadskalkyle!F$11)/100,
IF($F132=TiltakstyperKostnadskalkyle!$B$12,($J132*TiltakstyperKostnadskalkyle!F$12)/100,
IF($F132=TiltakstyperKostnadskalkyle!$B$13,($J132*TiltakstyperKostnadskalkyle!F$13)/100,
IF($F132=TiltakstyperKostnadskalkyle!$B$14,($J132*TiltakstyperKostnadskalkyle!F$14)/100,
IF($F132=TiltakstyperKostnadskalkyle!$B$15,($J132*TiltakstyperKostnadskalkyle!F$15)/100,
"0")))))))))))</f>
        <v>280560</v>
      </c>
      <c r="N132" s="18">
        <f>IF($F132=TiltakstyperKostnadskalkyle!$B$5,($J132*TiltakstyperKostnadskalkyle!G$5)/100,
IF($F132=TiltakstyperKostnadskalkyle!$B$6,($J132*TiltakstyperKostnadskalkyle!G$6)/100,
IF($F132=TiltakstyperKostnadskalkyle!$B$7,($J132*TiltakstyperKostnadskalkyle!G$7)/100,
IF($F132=TiltakstyperKostnadskalkyle!$B$8,($J132*TiltakstyperKostnadskalkyle!G$8)/100,
IF($F132=TiltakstyperKostnadskalkyle!$B$9,($J132*TiltakstyperKostnadskalkyle!G$9)/100,
IF($F132=TiltakstyperKostnadskalkyle!$B$10,($J132*TiltakstyperKostnadskalkyle!G$10)/100,
IF($F132=TiltakstyperKostnadskalkyle!$B$11,($J132*TiltakstyperKostnadskalkyle!G$11)/100,
IF($F132=TiltakstyperKostnadskalkyle!$B$12,($J132*TiltakstyperKostnadskalkyle!G$12)/100,
IF($F132=TiltakstyperKostnadskalkyle!$B$13,($J132*TiltakstyperKostnadskalkyle!G$13)/100,
IF($F132=TiltakstyperKostnadskalkyle!$B$14,($J132*TiltakstyperKostnadskalkyle!G$14)/100,
IF($F132=TiltakstyperKostnadskalkyle!$B$15,($J132*TiltakstyperKostnadskalkyle!G$15)/100,
"0")))))))))))</f>
        <v>140280</v>
      </c>
      <c r="O132" s="18">
        <f>IF($F132=TiltakstyperKostnadskalkyle!$B$5,($J132*TiltakstyperKostnadskalkyle!H$5)/100,
IF($F132=TiltakstyperKostnadskalkyle!$B$6,($J132*TiltakstyperKostnadskalkyle!H$6)/100,
IF($F132=TiltakstyperKostnadskalkyle!$B$7,($J132*TiltakstyperKostnadskalkyle!H$7)/100,
IF($F132=TiltakstyperKostnadskalkyle!$B$8,($J132*TiltakstyperKostnadskalkyle!H$8)/100,
IF($F132=TiltakstyperKostnadskalkyle!$B$9,($J132*TiltakstyperKostnadskalkyle!H$9)/100,
IF($F132=TiltakstyperKostnadskalkyle!$B$10,($J132*TiltakstyperKostnadskalkyle!H$10)/100,
IF($F132=TiltakstyperKostnadskalkyle!$B$11,($J132*TiltakstyperKostnadskalkyle!H$11)/100,
IF($F132=TiltakstyperKostnadskalkyle!$B$12,($J132*TiltakstyperKostnadskalkyle!H$12)/100,
IF($F132=TiltakstyperKostnadskalkyle!$B$13,($J132*TiltakstyperKostnadskalkyle!H$13)/100,
IF($F132=TiltakstyperKostnadskalkyle!$B$14,($J132*TiltakstyperKostnadskalkyle!H$14)/100,
IF($F132=TiltakstyperKostnadskalkyle!$B$15,($J132*TiltakstyperKostnadskalkyle!H$15)/100,
"0")))))))))))</f>
        <v>53440</v>
      </c>
      <c r="P132" s="18">
        <f>IF($F132=TiltakstyperKostnadskalkyle!$B$5,($J132*TiltakstyperKostnadskalkyle!I$5)/100,
IF($F132=TiltakstyperKostnadskalkyle!$B$6,($J132*TiltakstyperKostnadskalkyle!I$6)/100,
IF($F132=TiltakstyperKostnadskalkyle!$B$7,($J132*TiltakstyperKostnadskalkyle!I$7)/100,
IF($F132=TiltakstyperKostnadskalkyle!$B$8,($J132*TiltakstyperKostnadskalkyle!I$8)/100,
IF($F132=TiltakstyperKostnadskalkyle!$B$9,($J132*TiltakstyperKostnadskalkyle!I$9)/100,
IF($F132=TiltakstyperKostnadskalkyle!$B$10,($J132*TiltakstyperKostnadskalkyle!I$10)/100,
IF($F132=TiltakstyperKostnadskalkyle!$B$11,($J132*TiltakstyperKostnadskalkyle!I$11)/100,
IF($F132=TiltakstyperKostnadskalkyle!$B$12,($J132*TiltakstyperKostnadskalkyle!I$12)/100,
IF($F132=TiltakstyperKostnadskalkyle!$B$13,($J132*TiltakstyperKostnadskalkyle!I$13)/100,
IF($F132=TiltakstyperKostnadskalkyle!$B$14,($J132*TiltakstyperKostnadskalkyle!I$14)/100,
IF($F132=TiltakstyperKostnadskalkyle!$B$15,($J132*TiltakstyperKostnadskalkyle!I$15)/100,
"0")))))))))))</f>
        <v>33400</v>
      </c>
      <c r="Q132" s="18">
        <f t="shared" si="6"/>
        <v>6680</v>
      </c>
      <c r="R132" s="18">
        <f>IF($F132=TiltakstyperKostnadskalkyle!$B$5,($J132*TiltakstyperKostnadskalkyle!K$5)/100,
IF($F132=TiltakstyperKostnadskalkyle!$B$6,($J132*TiltakstyperKostnadskalkyle!K$6)/100,
IF($F132=TiltakstyperKostnadskalkyle!$B$7,($J132*TiltakstyperKostnadskalkyle!K$7)/100,
IF($F132=TiltakstyperKostnadskalkyle!$B$8,($J132*TiltakstyperKostnadskalkyle!K$8)/100,
IF($F132=TiltakstyperKostnadskalkyle!$B$9,($J132*TiltakstyperKostnadskalkyle!K$9)/100,
IF($F132=TiltakstyperKostnadskalkyle!$B$10,($J132*TiltakstyperKostnadskalkyle!K$10)/100,
IF($F132=TiltakstyperKostnadskalkyle!$B$11,($J132*TiltakstyperKostnadskalkyle!K$11)/100,
IF($F132=TiltakstyperKostnadskalkyle!$B$12,($J132*TiltakstyperKostnadskalkyle!K$12)/100,
IF($F132=TiltakstyperKostnadskalkyle!$B$13,($J132*TiltakstyperKostnadskalkyle!K$13)/100,
IF($F132=TiltakstyperKostnadskalkyle!$B$14,($J132*TiltakstyperKostnadskalkyle!K$14)/100,
IF($F132=TiltakstyperKostnadskalkyle!$B$15,($J132*TiltakstyperKostnadskalkyle!K$15)/100,
"0")))))))))))</f>
        <v>53440</v>
      </c>
      <c r="S132" s="18">
        <f t="shared" si="7"/>
        <v>13360</v>
      </c>
      <c r="T132" s="18">
        <f>IF($F132=TiltakstyperKostnadskalkyle!$B$5,($J132*TiltakstyperKostnadskalkyle!M$5)/100,
IF($F132=TiltakstyperKostnadskalkyle!$B$6,($J132*TiltakstyperKostnadskalkyle!M$6)/100,
IF($F132=TiltakstyperKostnadskalkyle!$B$7,($J132*TiltakstyperKostnadskalkyle!M$7)/100,
IF($F132=TiltakstyperKostnadskalkyle!$B$8,($J132*TiltakstyperKostnadskalkyle!M$8)/100,
IF($F132=TiltakstyperKostnadskalkyle!$B$9,($J132*TiltakstyperKostnadskalkyle!M$9)/100,
IF($F132=TiltakstyperKostnadskalkyle!$B$10,($J132*TiltakstyperKostnadskalkyle!M$10)/100,
IF($F132=TiltakstyperKostnadskalkyle!$B$11,($J132*TiltakstyperKostnadskalkyle!M$11)/100,
IF($F132=TiltakstyperKostnadskalkyle!$B$12,($J132*TiltakstyperKostnadskalkyle!M$12)/100,
IF($F132=TiltakstyperKostnadskalkyle!$B$13,($J132*TiltakstyperKostnadskalkyle!M$13)/100,
IF($F132=TiltakstyperKostnadskalkyle!$B$14,($J132*TiltakstyperKostnadskalkyle!M$14)/100,
IF($F132=TiltakstyperKostnadskalkyle!$B$15,($J132*TiltakstyperKostnadskalkyle!M$15)/100,
"0")))))))))))</f>
        <v>0</v>
      </c>
      <c r="U132" s="32"/>
      <c r="V132" s="32"/>
      <c r="W132" s="18">
        <f>IF($F132=TiltakstyperKostnadskalkyle!$B$5,($J132*TiltakstyperKostnadskalkyle!P$5)/100,
IF($F132=TiltakstyperKostnadskalkyle!$B$6,($J132*TiltakstyperKostnadskalkyle!P$6)/100,
IF($F132=TiltakstyperKostnadskalkyle!$B$7,($J132*TiltakstyperKostnadskalkyle!P$7)/100,
IF($F132=TiltakstyperKostnadskalkyle!$B$8,($J132*TiltakstyperKostnadskalkyle!P$8)/100,
IF($F132=TiltakstyperKostnadskalkyle!$B$9,($J132*TiltakstyperKostnadskalkyle!P$9)/100,
IF($F132=TiltakstyperKostnadskalkyle!$B$10,($J132*TiltakstyperKostnadskalkyle!P$10)/100,
IF($F132=TiltakstyperKostnadskalkyle!$B$11,($J132*TiltakstyperKostnadskalkyle!P$11)/100,
IF($F132=TiltakstyperKostnadskalkyle!$B$12,($J132*TiltakstyperKostnadskalkyle!P$12)/100,
IF($F132=TiltakstyperKostnadskalkyle!$B$13,($J132*TiltakstyperKostnadskalkyle!P$13)/100,
IF($F132=TiltakstyperKostnadskalkyle!$B$14,($J132*TiltakstyperKostnadskalkyle!P$14)/100,
IF($F132=TiltakstyperKostnadskalkyle!$B$15,($J132*TiltakstyperKostnadskalkyle!P$15)/100,
"0")))))))))))</f>
        <v>0</v>
      </c>
      <c r="Y132" s="151"/>
    </row>
    <row r="133" spans="2:25" ht="14.45" customHeight="1" x14ac:dyDescent="0.25">
      <c r="B133" s="20" t="s">
        <v>25</v>
      </c>
      <c r="C133" s="22" t="s">
        <v>96</v>
      </c>
      <c r="D133" s="22" t="s">
        <v>103</v>
      </c>
      <c r="E133" s="22" t="s">
        <v>100</v>
      </c>
      <c r="F133" s="39" t="s">
        <v>39</v>
      </c>
      <c r="G133" s="22">
        <v>2029</v>
      </c>
      <c r="H133" s="108">
        <f>237+32</f>
        <v>269</v>
      </c>
      <c r="I133" s="27" t="s">
        <v>30</v>
      </c>
      <c r="J133" s="18">
        <f>IF(F133=TiltakstyperKostnadskalkyle!$B$5,TiltakstyperKostnadskalkyle!$R$5*Handlingsplan!H133,
IF(F133=TiltakstyperKostnadskalkyle!$B$6,TiltakstyperKostnadskalkyle!$R$6*Handlingsplan!H133,
IF(F133=TiltakstyperKostnadskalkyle!$B$7,TiltakstyperKostnadskalkyle!$R$7*Handlingsplan!H133,
IF(F133=TiltakstyperKostnadskalkyle!$B$8,TiltakstyperKostnadskalkyle!$R$8*Handlingsplan!H133,
IF(F133=TiltakstyperKostnadskalkyle!$B$9,TiltakstyperKostnadskalkyle!$R$9*Handlingsplan!H133,
IF(F133=TiltakstyperKostnadskalkyle!$B$10,TiltakstyperKostnadskalkyle!$R$10*Handlingsplan!H133,
IF(F133=TiltakstyperKostnadskalkyle!$B$11,TiltakstyperKostnadskalkyle!$R$11*Handlingsplan!H133,
IF(F133=TiltakstyperKostnadskalkyle!$B$12,TiltakstyperKostnadskalkyle!$R$12*Handlingsplan!H133,
IF(F133=TiltakstyperKostnadskalkyle!$B$13,TiltakstyperKostnadskalkyle!$R$13*Handlingsplan!H133,
IF(F133=TiltakstyperKostnadskalkyle!$B$14,TiltakstyperKostnadskalkyle!$R$14*Handlingsplan!H133,
IF(F133=TiltakstyperKostnadskalkyle!$B$15,TiltakstyperKostnadskalkyle!$R$15*Handlingsplan!H133,
0)))))))))))</f>
        <v>1076000</v>
      </c>
      <c r="K133" s="18">
        <f>IF($F133=TiltakstyperKostnadskalkyle!$B$5,($J133*TiltakstyperKostnadskalkyle!D$5)/100,
IF($F133=TiltakstyperKostnadskalkyle!$B$6,($J133*TiltakstyperKostnadskalkyle!D$6)/100,
IF($F133=TiltakstyperKostnadskalkyle!$B$7,($J133*TiltakstyperKostnadskalkyle!D$7)/100,
IF($F133=TiltakstyperKostnadskalkyle!$B$8,($J133*TiltakstyperKostnadskalkyle!D$8)/100,
IF($F133=TiltakstyperKostnadskalkyle!$B$9,($J133*TiltakstyperKostnadskalkyle!D$9)/100,
IF($F133=TiltakstyperKostnadskalkyle!$B$10,($J133*TiltakstyperKostnadskalkyle!D$10)/100,
IF($F133=TiltakstyperKostnadskalkyle!$B$11,($J133*TiltakstyperKostnadskalkyle!D$11)/100,
IF($F133=TiltakstyperKostnadskalkyle!$B$12,($J133*TiltakstyperKostnadskalkyle!D$12)/100,
IF($F133=TiltakstyperKostnadskalkyle!$B$13,($J133*TiltakstyperKostnadskalkyle!D$13)/100,
IF($F133=TiltakstyperKostnadskalkyle!$B$14,($J133*TiltakstyperKostnadskalkyle!D$14)/100,
IF($F133=TiltakstyperKostnadskalkyle!$B$15,($J133*TiltakstyperKostnadskalkyle!D$15)/100,
"0")))))))))))</f>
        <v>86080</v>
      </c>
      <c r="L133" s="18">
        <f>IF($F133=TiltakstyperKostnadskalkyle!$B$5,($J133*TiltakstyperKostnadskalkyle!E$5)/100,
IF($F133=TiltakstyperKostnadskalkyle!$B$6,($J133*TiltakstyperKostnadskalkyle!E$6)/100,
IF($F133=TiltakstyperKostnadskalkyle!$B$7,($J133*TiltakstyperKostnadskalkyle!E$7)/100,
IF($F133=TiltakstyperKostnadskalkyle!$B$8,($J133*TiltakstyperKostnadskalkyle!E$8)/100,
IF($F133=TiltakstyperKostnadskalkyle!$B$9,($J133*TiltakstyperKostnadskalkyle!E$9)/100,
IF($F133=TiltakstyperKostnadskalkyle!$B$10,($J133*TiltakstyperKostnadskalkyle!E$10)/100,
IF($F133=TiltakstyperKostnadskalkyle!$B$11,($J133*TiltakstyperKostnadskalkyle!E$11)/100,
IF($F133=TiltakstyperKostnadskalkyle!$B$12,($J133*TiltakstyperKostnadskalkyle!E$12)/100,
IF($F133=TiltakstyperKostnadskalkyle!$B$13,($J133*TiltakstyperKostnadskalkyle!E$13)/100,
IF($F133=TiltakstyperKostnadskalkyle!$B$14,($J133*TiltakstyperKostnadskalkyle!E$14)/100,
IF($F133=TiltakstyperKostnadskalkyle!$B$15,($J133*TiltakstyperKostnadskalkyle!E$15)/100,
"0")))))))))))</f>
        <v>86080</v>
      </c>
      <c r="M133" s="18">
        <f>IF($F133=TiltakstyperKostnadskalkyle!$B$5,($J133*TiltakstyperKostnadskalkyle!F$5)/100,
IF($F133=TiltakstyperKostnadskalkyle!$B$6,($J133*TiltakstyperKostnadskalkyle!F$6)/100,
IF($F133=TiltakstyperKostnadskalkyle!$B$7,($J133*TiltakstyperKostnadskalkyle!F$7)/100,
IF($F133=TiltakstyperKostnadskalkyle!$B$8,($J133*TiltakstyperKostnadskalkyle!F$8)/100,
IF($F133=TiltakstyperKostnadskalkyle!$B$9,($J133*TiltakstyperKostnadskalkyle!F$9)/100,
IF($F133=TiltakstyperKostnadskalkyle!$B$10,($J133*TiltakstyperKostnadskalkyle!F$10)/100,
IF($F133=TiltakstyperKostnadskalkyle!$B$11,($J133*TiltakstyperKostnadskalkyle!F$11)/100,
IF($F133=TiltakstyperKostnadskalkyle!$B$12,($J133*TiltakstyperKostnadskalkyle!F$12)/100,
IF($F133=TiltakstyperKostnadskalkyle!$B$13,($J133*TiltakstyperKostnadskalkyle!F$13)/100,
IF($F133=TiltakstyperKostnadskalkyle!$B$14,($J133*TiltakstyperKostnadskalkyle!F$14)/100,
IF($F133=TiltakstyperKostnadskalkyle!$B$15,($J133*TiltakstyperKostnadskalkyle!F$15)/100,
"0")))))))))))</f>
        <v>451920</v>
      </c>
      <c r="N133" s="18">
        <f>IF($F133=TiltakstyperKostnadskalkyle!$B$5,($J133*TiltakstyperKostnadskalkyle!G$5)/100,
IF($F133=TiltakstyperKostnadskalkyle!$B$6,($J133*TiltakstyperKostnadskalkyle!G$6)/100,
IF($F133=TiltakstyperKostnadskalkyle!$B$7,($J133*TiltakstyperKostnadskalkyle!G$7)/100,
IF($F133=TiltakstyperKostnadskalkyle!$B$8,($J133*TiltakstyperKostnadskalkyle!G$8)/100,
IF($F133=TiltakstyperKostnadskalkyle!$B$9,($J133*TiltakstyperKostnadskalkyle!G$9)/100,
IF($F133=TiltakstyperKostnadskalkyle!$B$10,($J133*TiltakstyperKostnadskalkyle!G$10)/100,
IF($F133=TiltakstyperKostnadskalkyle!$B$11,($J133*TiltakstyperKostnadskalkyle!G$11)/100,
IF($F133=TiltakstyperKostnadskalkyle!$B$12,($J133*TiltakstyperKostnadskalkyle!G$12)/100,
IF($F133=TiltakstyperKostnadskalkyle!$B$13,($J133*TiltakstyperKostnadskalkyle!G$13)/100,
IF($F133=TiltakstyperKostnadskalkyle!$B$14,($J133*TiltakstyperKostnadskalkyle!G$14)/100,
IF($F133=TiltakstyperKostnadskalkyle!$B$15,($J133*TiltakstyperKostnadskalkyle!G$15)/100,
"0")))))))))))</f>
        <v>225960</v>
      </c>
      <c r="O133" s="18">
        <f>IF($F133=TiltakstyperKostnadskalkyle!$B$5,($J133*TiltakstyperKostnadskalkyle!H$5)/100,
IF($F133=TiltakstyperKostnadskalkyle!$B$6,($J133*TiltakstyperKostnadskalkyle!H$6)/100,
IF($F133=TiltakstyperKostnadskalkyle!$B$7,($J133*TiltakstyperKostnadskalkyle!H$7)/100,
IF($F133=TiltakstyperKostnadskalkyle!$B$8,($J133*TiltakstyperKostnadskalkyle!H$8)/100,
IF($F133=TiltakstyperKostnadskalkyle!$B$9,($J133*TiltakstyperKostnadskalkyle!H$9)/100,
IF($F133=TiltakstyperKostnadskalkyle!$B$10,($J133*TiltakstyperKostnadskalkyle!H$10)/100,
IF($F133=TiltakstyperKostnadskalkyle!$B$11,($J133*TiltakstyperKostnadskalkyle!H$11)/100,
IF($F133=TiltakstyperKostnadskalkyle!$B$12,($J133*TiltakstyperKostnadskalkyle!H$12)/100,
IF($F133=TiltakstyperKostnadskalkyle!$B$13,($J133*TiltakstyperKostnadskalkyle!H$13)/100,
IF($F133=TiltakstyperKostnadskalkyle!$B$14,($J133*TiltakstyperKostnadskalkyle!H$14)/100,
IF($F133=TiltakstyperKostnadskalkyle!$B$15,($J133*TiltakstyperKostnadskalkyle!H$15)/100,
"0")))))))))))</f>
        <v>86080</v>
      </c>
      <c r="P133" s="18">
        <f>IF($F133=TiltakstyperKostnadskalkyle!$B$5,($J133*TiltakstyperKostnadskalkyle!I$5)/100,
IF($F133=TiltakstyperKostnadskalkyle!$B$6,($J133*TiltakstyperKostnadskalkyle!I$6)/100,
IF($F133=TiltakstyperKostnadskalkyle!$B$7,($J133*TiltakstyperKostnadskalkyle!I$7)/100,
IF($F133=TiltakstyperKostnadskalkyle!$B$8,($J133*TiltakstyperKostnadskalkyle!I$8)/100,
IF($F133=TiltakstyperKostnadskalkyle!$B$9,($J133*TiltakstyperKostnadskalkyle!I$9)/100,
IF($F133=TiltakstyperKostnadskalkyle!$B$10,($J133*TiltakstyperKostnadskalkyle!I$10)/100,
IF($F133=TiltakstyperKostnadskalkyle!$B$11,($J133*TiltakstyperKostnadskalkyle!I$11)/100,
IF($F133=TiltakstyperKostnadskalkyle!$B$12,($J133*TiltakstyperKostnadskalkyle!I$12)/100,
IF($F133=TiltakstyperKostnadskalkyle!$B$13,($J133*TiltakstyperKostnadskalkyle!I$13)/100,
IF($F133=TiltakstyperKostnadskalkyle!$B$14,($J133*TiltakstyperKostnadskalkyle!I$14)/100,
IF($F133=TiltakstyperKostnadskalkyle!$B$15,($J133*TiltakstyperKostnadskalkyle!I$15)/100,
"0")))))))))))</f>
        <v>53800</v>
      </c>
      <c r="Q133" s="18">
        <f t="shared" ref="Q133:Q161" si="8">(1*$J133)/100</f>
        <v>10760</v>
      </c>
      <c r="R133" s="18">
        <f>IF($F133=TiltakstyperKostnadskalkyle!$B$5,($J133*TiltakstyperKostnadskalkyle!K$5)/100,
IF($F133=TiltakstyperKostnadskalkyle!$B$6,($J133*TiltakstyperKostnadskalkyle!K$6)/100,
IF($F133=TiltakstyperKostnadskalkyle!$B$7,($J133*TiltakstyperKostnadskalkyle!K$7)/100,
IF($F133=TiltakstyperKostnadskalkyle!$B$8,($J133*TiltakstyperKostnadskalkyle!K$8)/100,
IF($F133=TiltakstyperKostnadskalkyle!$B$9,($J133*TiltakstyperKostnadskalkyle!K$9)/100,
IF($F133=TiltakstyperKostnadskalkyle!$B$10,($J133*TiltakstyperKostnadskalkyle!K$10)/100,
IF($F133=TiltakstyperKostnadskalkyle!$B$11,($J133*TiltakstyperKostnadskalkyle!K$11)/100,
IF($F133=TiltakstyperKostnadskalkyle!$B$12,($J133*TiltakstyperKostnadskalkyle!K$12)/100,
IF($F133=TiltakstyperKostnadskalkyle!$B$13,($J133*TiltakstyperKostnadskalkyle!K$13)/100,
IF($F133=TiltakstyperKostnadskalkyle!$B$14,($J133*TiltakstyperKostnadskalkyle!K$14)/100,
IF($F133=TiltakstyperKostnadskalkyle!$B$15,($J133*TiltakstyperKostnadskalkyle!K$15)/100,
"0")))))))))))</f>
        <v>86080</v>
      </c>
      <c r="S133" s="18">
        <f t="shared" si="7"/>
        <v>21520</v>
      </c>
      <c r="T133" s="18">
        <f>IF($F133=TiltakstyperKostnadskalkyle!$B$5,($J133*TiltakstyperKostnadskalkyle!M$5)/100,
IF($F133=TiltakstyperKostnadskalkyle!$B$6,($J133*TiltakstyperKostnadskalkyle!M$6)/100,
IF($F133=TiltakstyperKostnadskalkyle!$B$7,($J133*TiltakstyperKostnadskalkyle!M$7)/100,
IF($F133=TiltakstyperKostnadskalkyle!$B$8,($J133*TiltakstyperKostnadskalkyle!M$8)/100,
IF($F133=TiltakstyperKostnadskalkyle!$B$9,($J133*TiltakstyperKostnadskalkyle!M$9)/100,
IF($F133=TiltakstyperKostnadskalkyle!$B$10,($J133*TiltakstyperKostnadskalkyle!M$10)/100,
IF($F133=TiltakstyperKostnadskalkyle!$B$11,($J133*TiltakstyperKostnadskalkyle!M$11)/100,
IF($F133=TiltakstyperKostnadskalkyle!$B$12,($J133*TiltakstyperKostnadskalkyle!M$12)/100,
IF($F133=TiltakstyperKostnadskalkyle!$B$13,($J133*TiltakstyperKostnadskalkyle!M$13)/100,
IF($F133=TiltakstyperKostnadskalkyle!$B$14,($J133*TiltakstyperKostnadskalkyle!M$14)/100,
IF($F133=TiltakstyperKostnadskalkyle!$B$15,($J133*TiltakstyperKostnadskalkyle!M$15)/100,
"0")))))))))))</f>
        <v>0</v>
      </c>
      <c r="U133" s="32"/>
      <c r="V133" s="32"/>
      <c r="W133" s="18">
        <f>IF($F133=TiltakstyperKostnadskalkyle!$B$5,($J133*TiltakstyperKostnadskalkyle!P$5)/100,
IF($F133=TiltakstyperKostnadskalkyle!$B$6,($J133*TiltakstyperKostnadskalkyle!P$6)/100,
IF($F133=TiltakstyperKostnadskalkyle!$B$7,($J133*TiltakstyperKostnadskalkyle!P$7)/100,
IF($F133=TiltakstyperKostnadskalkyle!$B$8,($J133*TiltakstyperKostnadskalkyle!P$8)/100,
IF($F133=TiltakstyperKostnadskalkyle!$B$9,($J133*TiltakstyperKostnadskalkyle!P$9)/100,
IF($F133=TiltakstyperKostnadskalkyle!$B$10,($J133*TiltakstyperKostnadskalkyle!P$10)/100,
IF($F133=TiltakstyperKostnadskalkyle!$B$11,($J133*TiltakstyperKostnadskalkyle!P$11)/100,
IF($F133=TiltakstyperKostnadskalkyle!$B$12,($J133*TiltakstyperKostnadskalkyle!P$12)/100,
IF($F133=TiltakstyperKostnadskalkyle!$B$13,($J133*TiltakstyperKostnadskalkyle!P$13)/100,
IF($F133=TiltakstyperKostnadskalkyle!$B$14,($J133*TiltakstyperKostnadskalkyle!P$14)/100,
IF($F133=TiltakstyperKostnadskalkyle!$B$15,($J133*TiltakstyperKostnadskalkyle!P$15)/100,
"0")))))))))))</f>
        <v>0</v>
      </c>
      <c r="Y133" s="151"/>
    </row>
    <row r="134" spans="2:25" ht="14.45" customHeight="1" x14ac:dyDescent="0.25">
      <c r="B134" s="20" t="s">
        <v>25</v>
      </c>
      <c r="C134" s="22" t="s">
        <v>96</v>
      </c>
      <c r="D134" s="22" t="s">
        <v>104</v>
      </c>
      <c r="E134" s="22" t="s">
        <v>64</v>
      </c>
      <c r="F134" s="39" t="s">
        <v>41</v>
      </c>
      <c r="G134" s="22">
        <v>2027</v>
      </c>
      <c r="H134" s="108">
        <v>2474</v>
      </c>
      <c r="I134" s="27" t="s">
        <v>30</v>
      </c>
      <c r="J134" s="18">
        <f>IF(F134=TiltakstyperKostnadskalkyle!$B$5,TiltakstyperKostnadskalkyle!$R$5*Handlingsplan!H134,
IF(F134=TiltakstyperKostnadskalkyle!$B$6,TiltakstyperKostnadskalkyle!$R$6*Handlingsplan!H134,
IF(F134=TiltakstyperKostnadskalkyle!$B$7,TiltakstyperKostnadskalkyle!$R$7*Handlingsplan!H134,
IF(F134=TiltakstyperKostnadskalkyle!$B$8,TiltakstyperKostnadskalkyle!$R$8*Handlingsplan!H134,
IF(F134=TiltakstyperKostnadskalkyle!$B$9,TiltakstyperKostnadskalkyle!$R$9*Handlingsplan!H134,
IF(F134=TiltakstyperKostnadskalkyle!$B$10,TiltakstyperKostnadskalkyle!$R$10*Handlingsplan!H134,
IF(F134=TiltakstyperKostnadskalkyle!$B$11,TiltakstyperKostnadskalkyle!$R$11*Handlingsplan!H134,
IF(F134=TiltakstyperKostnadskalkyle!$B$12,TiltakstyperKostnadskalkyle!$R$12*Handlingsplan!H134,
IF(F134=TiltakstyperKostnadskalkyle!$B$13,TiltakstyperKostnadskalkyle!$R$13*Handlingsplan!H134,
IF(F134=TiltakstyperKostnadskalkyle!$B$14,TiltakstyperKostnadskalkyle!$R$14*Handlingsplan!H134,
IF(F134=TiltakstyperKostnadskalkyle!$B$15,TiltakstyperKostnadskalkyle!$R$15*Handlingsplan!H134,
0)))))))))))</f>
        <v>3216200</v>
      </c>
      <c r="K134" s="18">
        <f>IF($F134=TiltakstyperKostnadskalkyle!$B$5,($J134*TiltakstyperKostnadskalkyle!D$5)/100,
IF($F134=TiltakstyperKostnadskalkyle!$B$6,($J134*TiltakstyperKostnadskalkyle!D$6)/100,
IF($F134=TiltakstyperKostnadskalkyle!$B$7,($J134*TiltakstyperKostnadskalkyle!D$7)/100,
IF($F134=TiltakstyperKostnadskalkyle!$B$8,($J134*TiltakstyperKostnadskalkyle!D$8)/100,
IF($F134=TiltakstyperKostnadskalkyle!$B$9,($J134*TiltakstyperKostnadskalkyle!D$9)/100,
IF($F134=TiltakstyperKostnadskalkyle!$B$10,($J134*TiltakstyperKostnadskalkyle!D$10)/100,
IF($F134=TiltakstyperKostnadskalkyle!$B$11,($J134*TiltakstyperKostnadskalkyle!D$11)/100,
IF($F134=TiltakstyperKostnadskalkyle!$B$12,($J134*TiltakstyperKostnadskalkyle!D$12)/100,
IF($F134=TiltakstyperKostnadskalkyle!$B$13,($J134*TiltakstyperKostnadskalkyle!D$13)/100,
IF($F134=TiltakstyperKostnadskalkyle!$B$14,($J134*TiltakstyperKostnadskalkyle!D$14)/100,
IF($F134=TiltakstyperKostnadskalkyle!$B$15,($J134*TiltakstyperKostnadskalkyle!D$15)/100,
"0")))))))))))</f>
        <v>289458</v>
      </c>
      <c r="L134" s="18">
        <f>IF($F134=TiltakstyperKostnadskalkyle!$B$5,($J134*TiltakstyperKostnadskalkyle!E$5)/100,
IF($F134=TiltakstyperKostnadskalkyle!$B$6,($J134*TiltakstyperKostnadskalkyle!E$6)/100,
IF($F134=TiltakstyperKostnadskalkyle!$B$7,($J134*TiltakstyperKostnadskalkyle!E$7)/100,
IF($F134=TiltakstyperKostnadskalkyle!$B$8,($J134*TiltakstyperKostnadskalkyle!E$8)/100,
IF($F134=TiltakstyperKostnadskalkyle!$B$9,($J134*TiltakstyperKostnadskalkyle!E$9)/100,
IF($F134=TiltakstyperKostnadskalkyle!$B$10,($J134*TiltakstyperKostnadskalkyle!E$10)/100,
IF($F134=TiltakstyperKostnadskalkyle!$B$11,($J134*TiltakstyperKostnadskalkyle!E$11)/100,
IF($F134=TiltakstyperKostnadskalkyle!$B$12,($J134*TiltakstyperKostnadskalkyle!E$12)/100,
IF($F134=TiltakstyperKostnadskalkyle!$B$13,($J134*TiltakstyperKostnadskalkyle!E$13)/100,
IF($F134=TiltakstyperKostnadskalkyle!$B$14,($J134*TiltakstyperKostnadskalkyle!E$14)/100,
IF($F134=TiltakstyperKostnadskalkyle!$B$15,($J134*TiltakstyperKostnadskalkyle!E$15)/100,
"0")))))))))))</f>
        <v>257296</v>
      </c>
      <c r="M134" s="18">
        <f>IF($F134=TiltakstyperKostnadskalkyle!$B$5,($J134*TiltakstyperKostnadskalkyle!F$5)/100,
IF($F134=TiltakstyperKostnadskalkyle!$B$6,($J134*TiltakstyperKostnadskalkyle!F$6)/100,
IF($F134=TiltakstyperKostnadskalkyle!$B$7,($J134*TiltakstyperKostnadskalkyle!F$7)/100,
IF($F134=TiltakstyperKostnadskalkyle!$B$8,($J134*TiltakstyperKostnadskalkyle!F$8)/100,
IF($F134=TiltakstyperKostnadskalkyle!$B$9,($J134*TiltakstyperKostnadskalkyle!F$9)/100,
IF($F134=TiltakstyperKostnadskalkyle!$B$10,($J134*TiltakstyperKostnadskalkyle!F$10)/100,
IF($F134=TiltakstyperKostnadskalkyle!$B$11,($J134*TiltakstyperKostnadskalkyle!F$11)/100,
IF($F134=TiltakstyperKostnadskalkyle!$B$12,($J134*TiltakstyperKostnadskalkyle!F$12)/100,
IF($F134=TiltakstyperKostnadskalkyle!$B$13,($J134*TiltakstyperKostnadskalkyle!F$13)/100,
IF($F134=TiltakstyperKostnadskalkyle!$B$14,($J134*TiltakstyperKostnadskalkyle!F$14)/100,
IF($F134=TiltakstyperKostnadskalkyle!$B$15,($J134*TiltakstyperKostnadskalkyle!F$15)/100,
"0")))))))))))</f>
        <v>546754</v>
      </c>
      <c r="N134" s="18">
        <f>IF($F134=TiltakstyperKostnadskalkyle!$B$5,($J134*TiltakstyperKostnadskalkyle!G$5)/100,
IF($F134=TiltakstyperKostnadskalkyle!$B$6,($J134*TiltakstyperKostnadskalkyle!G$6)/100,
IF($F134=TiltakstyperKostnadskalkyle!$B$7,($J134*TiltakstyperKostnadskalkyle!G$7)/100,
IF($F134=TiltakstyperKostnadskalkyle!$B$8,($J134*TiltakstyperKostnadskalkyle!G$8)/100,
IF($F134=TiltakstyperKostnadskalkyle!$B$9,($J134*TiltakstyperKostnadskalkyle!G$9)/100,
IF($F134=TiltakstyperKostnadskalkyle!$B$10,($J134*TiltakstyperKostnadskalkyle!G$10)/100,
IF($F134=TiltakstyperKostnadskalkyle!$B$11,($J134*TiltakstyperKostnadskalkyle!G$11)/100,
IF($F134=TiltakstyperKostnadskalkyle!$B$12,($J134*TiltakstyperKostnadskalkyle!G$12)/100,
IF($F134=TiltakstyperKostnadskalkyle!$B$13,($J134*TiltakstyperKostnadskalkyle!G$13)/100,
IF($F134=TiltakstyperKostnadskalkyle!$B$14,($J134*TiltakstyperKostnadskalkyle!G$14)/100,
IF($F134=TiltakstyperKostnadskalkyle!$B$15,($J134*TiltakstyperKostnadskalkyle!G$15)/100,
"0")))))))))))</f>
        <v>321620</v>
      </c>
      <c r="O134" s="18">
        <f>IF($F134=TiltakstyperKostnadskalkyle!$B$5,($J134*TiltakstyperKostnadskalkyle!H$5)/100,
IF($F134=TiltakstyperKostnadskalkyle!$B$6,($J134*TiltakstyperKostnadskalkyle!H$6)/100,
IF($F134=TiltakstyperKostnadskalkyle!$B$7,($J134*TiltakstyperKostnadskalkyle!H$7)/100,
IF($F134=TiltakstyperKostnadskalkyle!$B$8,($J134*TiltakstyperKostnadskalkyle!H$8)/100,
IF($F134=TiltakstyperKostnadskalkyle!$B$9,($J134*TiltakstyperKostnadskalkyle!H$9)/100,
IF($F134=TiltakstyperKostnadskalkyle!$B$10,($J134*TiltakstyperKostnadskalkyle!H$10)/100,
IF($F134=TiltakstyperKostnadskalkyle!$B$11,($J134*TiltakstyperKostnadskalkyle!H$11)/100,
IF($F134=TiltakstyperKostnadskalkyle!$B$12,($J134*TiltakstyperKostnadskalkyle!H$12)/100,
IF($F134=TiltakstyperKostnadskalkyle!$B$13,($J134*TiltakstyperKostnadskalkyle!H$13)/100,
IF($F134=TiltakstyperKostnadskalkyle!$B$14,($J134*TiltakstyperKostnadskalkyle!H$14)/100,
IF($F134=TiltakstyperKostnadskalkyle!$B$15,($J134*TiltakstyperKostnadskalkyle!H$15)/100,
"0")))))))))))</f>
        <v>257296</v>
      </c>
      <c r="P134" s="18">
        <f>IF($F134=TiltakstyperKostnadskalkyle!$B$5,($J134*TiltakstyperKostnadskalkyle!I$5)/100,
IF($F134=TiltakstyperKostnadskalkyle!$B$6,($J134*TiltakstyperKostnadskalkyle!I$6)/100,
IF($F134=TiltakstyperKostnadskalkyle!$B$7,($J134*TiltakstyperKostnadskalkyle!I$7)/100,
IF($F134=TiltakstyperKostnadskalkyle!$B$8,($J134*TiltakstyperKostnadskalkyle!I$8)/100,
IF($F134=TiltakstyperKostnadskalkyle!$B$9,($J134*TiltakstyperKostnadskalkyle!I$9)/100,
IF($F134=TiltakstyperKostnadskalkyle!$B$10,($J134*TiltakstyperKostnadskalkyle!I$10)/100,
IF($F134=TiltakstyperKostnadskalkyle!$B$11,($J134*TiltakstyperKostnadskalkyle!I$11)/100,
IF($F134=TiltakstyperKostnadskalkyle!$B$12,($J134*TiltakstyperKostnadskalkyle!I$12)/100,
IF($F134=TiltakstyperKostnadskalkyle!$B$13,($J134*TiltakstyperKostnadskalkyle!I$13)/100,
IF($F134=TiltakstyperKostnadskalkyle!$B$14,($J134*TiltakstyperKostnadskalkyle!I$14)/100,
IF($F134=TiltakstyperKostnadskalkyle!$B$15,($J134*TiltakstyperKostnadskalkyle!I$15)/100,
"0")))))))))))</f>
        <v>192972</v>
      </c>
      <c r="Q134" s="18">
        <f t="shared" si="8"/>
        <v>32162</v>
      </c>
      <c r="R134" s="18">
        <f>IF($F134=TiltakstyperKostnadskalkyle!$B$5,($J134*TiltakstyperKostnadskalkyle!K$5)/100,
IF($F134=TiltakstyperKostnadskalkyle!$B$6,($J134*TiltakstyperKostnadskalkyle!K$6)/100,
IF($F134=TiltakstyperKostnadskalkyle!$B$7,($J134*TiltakstyperKostnadskalkyle!K$7)/100,
IF($F134=TiltakstyperKostnadskalkyle!$B$8,($J134*TiltakstyperKostnadskalkyle!K$8)/100,
IF($F134=TiltakstyperKostnadskalkyle!$B$9,($J134*TiltakstyperKostnadskalkyle!K$9)/100,
IF($F134=TiltakstyperKostnadskalkyle!$B$10,($J134*TiltakstyperKostnadskalkyle!K$10)/100,
IF($F134=TiltakstyperKostnadskalkyle!$B$11,($J134*TiltakstyperKostnadskalkyle!K$11)/100,
IF($F134=TiltakstyperKostnadskalkyle!$B$12,($J134*TiltakstyperKostnadskalkyle!K$12)/100,
IF($F134=TiltakstyperKostnadskalkyle!$B$13,($J134*TiltakstyperKostnadskalkyle!K$13)/100,
IF($F134=TiltakstyperKostnadskalkyle!$B$14,($J134*TiltakstyperKostnadskalkyle!K$14)/100,
IF($F134=TiltakstyperKostnadskalkyle!$B$15,($J134*TiltakstyperKostnadskalkyle!K$15)/100,
"0")))))))))))</f>
        <v>289458</v>
      </c>
      <c r="S134" s="18">
        <f t="shared" si="7"/>
        <v>64324</v>
      </c>
      <c r="T134" s="18">
        <f>IF($F134=TiltakstyperKostnadskalkyle!$B$5,($J134*TiltakstyperKostnadskalkyle!M$5)/100,
IF($F134=TiltakstyperKostnadskalkyle!$B$6,($J134*TiltakstyperKostnadskalkyle!M$6)/100,
IF($F134=TiltakstyperKostnadskalkyle!$B$7,($J134*TiltakstyperKostnadskalkyle!M$7)/100,
IF($F134=TiltakstyperKostnadskalkyle!$B$8,($J134*TiltakstyperKostnadskalkyle!M$8)/100,
IF($F134=TiltakstyperKostnadskalkyle!$B$9,($J134*TiltakstyperKostnadskalkyle!M$9)/100,
IF($F134=TiltakstyperKostnadskalkyle!$B$10,($J134*TiltakstyperKostnadskalkyle!M$10)/100,
IF($F134=TiltakstyperKostnadskalkyle!$B$11,($J134*TiltakstyperKostnadskalkyle!M$11)/100,
IF($F134=TiltakstyperKostnadskalkyle!$B$12,($J134*TiltakstyperKostnadskalkyle!M$12)/100,
IF($F134=TiltakstyperKostnadskalkyle!$B$13,($J134*TiltakstyperKostnadskalkyle!M$13)/100,
IF($F134=TiltakstyperKostnadskalkyle!$B$14,($J134*TiltakstyperKostnadskalkyle!M$14)/100,
IF($F134=TiltakstyperKostnadskalkyle!$B$15,($J134*TiltakstyperKostnadskalkyle!M$15)/100,
"0")))))))))))</f>
        <v>321620</v>
      </c>
      <c r="U134" s="32"/>
      <c r="V134" s="32"/>
      <c r="W134" s="18">
        <f>IF($F134=TiltakstyperKostnadskalkyle!$B$5,($J134*TiltakstyperKostnadskalkyle!P$5)/100,
IF($F134=TiltakstyperKostnadskalkyle!$B$6,($J134*TiltakstyperKostnadskalkyle!P$6)/100,
IF($F134=TiltakstyperKostnadskalkyle!$B$7,($J134*TiltakstyperKostnadskalkyle!P$7)/100,
IF($F134=TiltakstyperKostnadskalkyle!$B$8,($J134*TiltakstyperKostnadskalkyle!P$8)/100,
IF($F134=TiltakstyperKostnadskalkyle!$B$9,($J134*TiltakstyperKostnadskalkyle!P$9)/100,
IF($F134=TiltakstyperKostnadskalkyle!$B$10,($J134*TiltakstyperKostnadskalkyle!P$10)/100,
IF($F134=TiltakstyperKostnadskalkyle!$B$11,($J134*TiltakstyperKostnadskalkyle!P$11)/100,
IF($F134=TiltakstyperKostnadskalkyle!$B$12,($J134*TiltakstyperKostnadskalkyle!P$12)/100,
IF($F134=TiltakstyperKostnadskalkyle!$B$13,($J134*TiltakstyperKostnadskalkyle!P$13)/100,
IF($F134=TiltakstyperKostnadskalkyle!$B$14,($J134*TiltakstyperKostnadskalkyle!P$14)/100,
IF($F134=TiltakstyperKostnadskalkyle!$B$15,($J134*TiltakstyperKostnadskalkyle!P$15)/100,
"0")))))))))))</f>
        <v>1608100</v>
      </c>
      <c r="Y134" s="151"/>
    </row>
    <row r="135" spans="2:25" x14ac:dyDescent="0.25">
      <c r="B135" s="20" t="s">
        <v>25</v>
      </c>
      <c r="C135" s="22" t="s">
        <v>105</v>
      </c>
      <c r="D135" s="22" t="s">
        <v>106</v>
      </c>
      <c r="E135" s="22" t="s">
        <v>107</v>
      </c>
      <c r="F135" s="39" t="s">
        <v>29</v>
      </c>
      <c r="G135" s="22">
        <v>2025</v>
      </c>
      <c r="H135" s="108">
        <v>477</v>
      </c>
      <c r="I135" s="27" t="s">
        <v>30</v>
      </c>
      <c r="J135" s="18">
        <f>IF(F135=TiltakstyperKostnadskalkyle!$B$5,TiltakstyperKostnadskalkyle!$R$5*Handlingsplan!H135,
IF(F135=TiltakstyperKostnadskalkyle!$B$6,TiltakstyperKostnadskalkyle!$R$6*Handlingsplan!H135,
IF(F135=TiltakstyperKostnadskalkyle!$B$7,TiltakstyperKostnadskalkyle!$R$7*Handlingsplan!H135,
IF(F135=TiltakstyperKostnadskalkyle!$B$8,TiltakstyperKostnadskalkyle!$R$8*Handlingsplan!H135,
IF(F135=TiltakstyperKostnadskalkyle!$B$9,TiltakstyperKostnadskalkyle!$R$9*Handlingsplan!H135,
IF(F135=TiltakstyperKostnadskalkyle!$B$10,TiltakstyperKostnadskalkyle!$R$10*Handlingsplan!H135,
IF(F135=TiltakstyperKostnadskalkyle!$B$11,TiltakstyperKostnadskalkyle!$R$11*Handlingsplan!H135,
IF(F135=TiltakstyperKostnadskalkyle!$B$12,TiltakstyperKostnadskalkyle!$R$12*Handlingsplan!H135,
IF(F135=TiltakstyperKostnadskalkyle!$B$13,TiltakstyperKostnadskalkyle!$R$13*Handlingsplan!H135,
IF(F135=TiltakstyperKostnadskalkyle!$B$14,TiltakstyperKostnadskalkyle!$R$14*Handlingsplan!H135,
IF(F135=TiltakstyperKostnadskalkyle!$B$15,TiltakstyperKostnadskalkyle!$R$15*Handlingsplan!H135,
0)))))))))))</f>
        <v>143100</v>
      </c>
      <c r="K135" s="18">
        <f>IF($F135=TiltakstyperKostnadskalkyle!$B$5,($J135*TiltakstyperKostnadskalkyle!D$5)/100,
IF($F135=TiltakstyperKostnadskalkyle!$B$6,($J135*TiltakstyperKostnadskalkyle!D$6)/100,
IF($F135=TiltakstyperKostnadskalkyle!$B$7,($J135*TiltakstyperKostnadskalkyle!D$7)/100,
IF($F135=TiltakstyperKostnadskalkyle!$B$8,($J135*TiltakstyperKostnadskalkyle!D$8)/100,
IF($F135=TiltakstyperKostnadskalkyle!$B$9,($J135*TiltakstyperKostnadskalkyle!D$9)/100,
IF($F135=TiltakstyperKostnadskalkyle!$B$10,($J135*TiltakstyperKostnadskalkyle!D$10)/100,
IF($F135=TiltakstyperKostnadskalkyle!$B$11,($J135*TiltakstyperKostnadskalkyle!D$11)/100,
IF($F135=TiltakstyperKostnadskalkyle!$B$12,($J135*TiltakstyperKostnadskalkyle!D$12)/100,
IF($F135=TiltakstyperKostnadskalkyle!$B$13,($J135*TiltakstyperKostnadskalkyle!D$13)/100,
IF($F135=TiltakstyperKostnadskalkyle!$B$14,($J135*TiltakstyperKostnadskalkyle!D$14)/100,
IF($F135=TiltakstyperKostnadskalkyle!$B$15,($J135*TiltakstyperKostnadskalkyle!D$15)/100,
"0")))))))))))</f>
        <v>5008.5</v>
      </c>
      <c r="L135" s="18">
        <f>IF($F135=TiltakstyperKostnadskalkyle!$B$5,($J135*TiltakstyperKostnadskalkyle!E$5)/100,
IF($F135=TiltakstyperKostnadskalkyle!$B$6,($J135*TiltakstyperKostnadskalkyle!E$6)/100,
IF($F135=TiltakstyperKostnadskalkyle!$B$7,($J135*TiltakstyperKostnadskalkyle!E$7)/100,
IF($F135=TiltakstyperKostnadskalkyle!$B$8,($J135*TiltakstyperKostnadskalkyle!E$8)/100,
IF($F135=TiltakstyperKostnadskalkyle!$B$9,($J135*TiltakstyperKostnadskalkyle!E$9)/100,
IF($F135=TiltakstyperKostnadskalkyle!$B$10,($J135*TiltakstyperKostnadskalkyle!E$10)/100,
IF($F135=TiltakstyperKostnadskalkyle!$B$11,($J135*TiltakstyperKostnadskalkyle!E$11)/100,
IF($F135=TiltakstyperKostnadskalkyle!$B$12,($J135*TiltakstyperKostnadskalkyle!E$12)/100,
IF($F135=TiltakstyperKostnadskalkyle!$B$13,($J135*TiltakstyperKostnadskalkyle!E$13)/100,
IF($F135=TiltakstyperKostnadskalkyle!$B$14,($J135*TiltakstyperKostnadskalkyle!E$14)/100,
IF($F135=TiltakstyperKostnadskalkyle!$B$15,($J135*TiltakstyperKostnadskalkyle!E$15)/100,
"0")))))))))))</f>
        <v>8586</v>
      </c>
      <c r="M135" s="18">
        <f>IF($F135=TiltakstyperKostnadskalkyle!$B$5,($J135*TiltakstyperKostnadskalkyle!F$5)/100,
IF($F135=TiltakstyperKostnadskalkyle!$B$6,($J135*TiltakstyperKostnadskalkyle!F$6)/100,
IF($F135=TiltakstyperKostnadskalkyle!$B$7,($J135*TiltakstyperKostnadskalkyle!F$7)/100,
IF($F135=TiltakstyperKostnadskalkyle!$B$8,($J135*TiltakstyperKostnadskalkyle!F$8)/100,
IF($F135=TiltakstyperKostnadskalkyle!$B$9,($J135*TiltakstyperKostnadskalkyle!F$9)/100,
IF($F135=TiltakstyperKostnadskalkyle!$B$10,($J135*TiltakstyperKostnadskalkyle!F$10)/100,
IF($F135=TiltakstyperKostnadskalkyle!$B$11,($J135*TiltakstyperKostnadskalkyle!F$11)/100,
IF($F135=TiltakstyperKostnadskalkyle!$B$12,($J135*TiltakstyperKostnadskalkyle!F$12)/100,
IF($F135=TiltakstyperKostnadskalkyle!$B$13,($J135*TiltakstyperKostnadskalkyle!F$13)/100,
IF($F135=TiltakstyperKostnadskalkyle!$B$14,($J135*TiltakstyperKostnadskalkyle!F$14)/100,
IF($F135=TiltakstyperKostnadskalkyle!$B$15,($J135*TiltakstyperKostnadskalkyle!F$15)/100,
"0")))))))))))</f>
        <v>45792</v>
      </c>
      <c r="N135" s="18">
        <f>IF($F135=TiltakstyperKostnadskalkyle!$B$5,($J135*TiltakstyperKostnadskalkyle!G$5)/100,
IF($F135=TiltakstyperKostnadskalkyle!$B$6,($J135*TiltakstyperKostnadskalkyle!G$6)/100,
IF($F135=TiltakstyperKostnadskalkyle!$B$7,($J135*TiltakstyperKostnadskalkyle!G$7)/100,
IF($F135=TiltakstyperKostnadskalkyle!$B$8,($J135*TiltakstyperKostnadskalkyle!G$8)/100,
IF($F135=TiltakstyperKostnadskalkyle!$B$9,($J135*TiltakstyperKostnadskalkyle!G$9)/100,
IF($F135=TiltakstyperKostnadskalkyle!$B$10,($J135*TiltakstyperKostnadskalkyle!G$10)/100,
IF($F135=TiltakstyperKostnadskalkyle!$B$11,($J135*TiltakstyperKostnadskalkyle!G$11)/100,
IF($F135=TiltakstyperKostnadskalkyle!$B$12,($J135*TiltakstyperKostnadskalkyle!G$12)/100,
IF($F135=TiltakstyperKostnadskalkyle!$B$13,($J135*TiltakstyperKostnadskalkyle!G$13)/100,
IF($F135=TiltakstyperKostnadskalkyle!$B$14,($J135*TiltakstyperKostnadskalkyle!G$14)/100,
IF($F135=TiltakstyperKostnadskalkyle!$B$15,($J135*TiltakstyperKostnadskalkyle!G$15)/100,
"0")))))))))))</f>
        <v>47223</v>
      </c>
      <c r="O135" s="18">
        <f>IF($F135=TiltakstyperKostnadskalkyle!$B$5,($J135*TiltakstyperKostnadskalkyle!H$5)/100,
IF($F135=TiltakstyperKostnadskalkyle!$B$6,($J135*TiltakstyperKostnadskalkyle!H$6)/100,
IF($F135=TiltakstyperKostnadskalkyle!$B$7,($J135*TiltakstyperKostnadskalkyle!H$7)/100,
IF($F135=TiltakstyperKostnadskalkyle!$B$8,($J135*TiltakstyperKostnadskalkyle!H$8)/100,
IF($F135=TiltakstyperKostnadskalkyle!$B$9,($J135*TiltakstyperKostnadskalkyle!H$9)/100,
IF($F135=TiltakstyperKostnadskalkyle!$B$10,($J135*TiltakstyperKostnadskalkyle!H$10)/100,
IF($F135=TiltakstyperKostnadskalkyle!$B$11,($J135*TiltakstyperKostnadskalkyle!H$11)/100,
IF($F135=TiltakstyperKostnadskalkyle!$B$12,($J135*TiltakstyperKostnadskalkyle!H$12)/100,
IF($F135=TiltakstyperKostnadskalkyle!$B$13,($J135*TiltakstyperKostnadskalkyle!H$13)/100,
IF($F135=TiltakstyperKostnadskalkyle!$B$14,($J135*TiltakstyperKostnadskalkyle!H$14)/100,
IF($F135=TiltakstyperKostnadskalkyle!$B$15,($J135*TiltakstyperKostnadskalkyle!H$15)/100,
"0")))))))))))</f>
        <v>8586</v>
      </c>
      <c r="P135" s="18">
        <f>IF($F135=TiltakstyperKostnadskalkyle!$B$5,($J135*TiltakstyperKostnadskalkyle!I$5)/100,
IF($F135=TiltakstyperKostnadskalkyle!$B$6,($J135*TiltakstyperKostnadskalkyle!I$6)/100,
IF($F135=TiltakstyperKostnadskalkyle!$B$7,($J135*TiltakstyperKostnadskalkyle!I$7)/100,
IF($F135=TiltakstyperKostnadskalkyle!$B$8,($J135*TiltakstyperKostnadskalkyle!I$8)/100,
IF($F135=TiltakstyperKostnadskalkyle!$B$9,($J135*TiltakstyperKostnadskalkyle!I$9)/100,
IF($F135=TiltakstyperKostnadskalkyle!$B$10,($J135*TiltakstyperKostnadskalkyle!I$10)/100,
IF($F135=TiltakstyperKostnadskalkyle!$B$11,($J135*TiltakstyperKostnadskalkyle!I$11)/100,
IF($F135=TiltakstyperKostnadskalkyle!$B$12,($J135*TiltakstyperKostnadskalkyle!I$12)/100,
IF($F135=TiltakstyperKostnadskalkyle!$B$13,($J135*TiltakstyperKostnadskalkyle!I$13)/100,
IF($F135=TiltakstyperKostnadskalkyle!$B$14,($J135*TiltakstyperKostnadskalkyle!I$14)/100,
IF($F135=TiltakstyperKostnadskalkyle!$B$15,($J135*TiltakstyperKostnadskalkyle!I$15)/100,
"0")))))))))))</f>
        <v>22896</v>
      </c>
      <c r="Q135" s="18">
        <f t="shared" si="8"/>
        <v>1431</v>
      </c>
      <c r="R135" s="18">
        <f>IF($F135=TiltakstyperKostnadskalkyle!$B$5,($J135*TiltakstyperKostnadskalkyle!K$5)/100,
IF($F135=TiltakstyperKostnadskalkyle!$B$6,($J135*TiltakstyperKostnadskalkyle!K$6)/100,
IF($F135=TiltakstyperKostnadskalkyle!$B$8,($J135*TiltakstyperKostnadskalkyle!K$8)/100,
IF($F135=TiltakstyperKostnadskalkyle!$B$9,($J135*TiltakstyperKostnadskalkyle!K$9)/100,
IF($F135=TiltakstyperKostnadskalkyle!$B$10,($J135*TiltakstyperKostnadskalkyle!K$10)/100,
IF($F135=TiltakstyperKostnadskalkyle!$B$11,($J135*TiltakstyperKostnadskalkyle!K$11)/100,
IF($F135=TiltakstyperKostnadskalkyle!$B$12,($J135*TiltakstyperKostnadskalkyle!K$12)/100,
IF($F135=TiltakstyperKostnadskalkyle!$B$13,($J135*TiltakstyperKostnadskalkyle!K$13)/100,
IF($F135=TiltakstyperKostnadskalkyle!$B$14,($J135*TiltakstyperKostnadskalkyle!K$14)/100,
"0")))))))))</f>
        <v>5008.5</v>
      </c>
      <c r="S135" s="18">
        <f t="shared" si="7"/>
        <v>2862</v>
      </c>
      <c r="T135" s="18">
        <f>IF($F135=TiltakstyperKostnadskalkyle!$B$5,($J135*TiltakstyperKostnadskalkyle!M$5)/100,
IF($F135=TiltakstyperKostnadskalkyle!$B$6,($J135*TiltakstyperKostnadskalkyle!M$6)/100,
IF($F135=TiltakstyperKostnadskalkyle!$B$7,($J135*TiltakstyperKostnadskalkyle!M$7)/100,
IF($F135=TiltakstyperKostnadskalkyle!$B$8,($J135*TiltakstyperKostnadskalkyle!M$8)/100,
IF($F135=TiltakstyperKostnadskalkyle!$B$9,($J135*TiltakstyperKostnadskalkyle!M$9)/100,
IF($F135=TiltakstyperKostnadskalkyle!$B$10,($J135*TiltakstyperKostnadskalkyle!M$10)/100,
IF($F135=TiltakstyperKostnadskalkyle!$B$11,($J135*TiltakstyperKostnadskalkyle!M$11)/100,
IF($F135=TiltakstyperKostnadskalkyle!$B$12,($J135*TiltakstyperKostnadskalkyle!M$12)/100,
IF($F135=TiltakstyperKostnadskalkyle!$B$13,($J135*TiltakstyperKostnadskalkyle!M$13)/100,
IF($F135=TiltakstyperKostnadskalkyle!$B$14,($J135*TiltakstyperKostnadskalkyle!M$14)/100,
IF($F135=TiltakstyperKostnadskalkyle!$B$15,($J135*TiltakstyperKostnadskalkyle!M$15)/100,
"0")))))))))))</f>
        <v>0</v>
      </c>
      <c r="U135" s="32"/>
      <c r="V135" s="32"/>
      <c r="W135" s="18">
        <f>IF($F135=TiltakstyperKostnadskalkyle!$B$5,($J135*TiltakstyperKostnadskalkyle!P$5)/100,
IF($F135=TiltakstyperKostnadskalkyle!$B$6,($J135*TiltakstyperKostnadskalkyle!P$6)/100,
IF($F135=TiltakstyperKostnadskalkyle!$B$7,($J135*TiltakstyperKostnadskalkyle!P$7)/100,
IF($F135=TiltakstyperKostnadskalkyle!$B$8,($J135*TiltakstyperKostnadskalkyle!P$8)/100,
IF($F135=TiltakstyperKostnadskalkyle!$B$9,($J135*TiltakstyperKostnadskalkyle!P$9)/100,
IF($F135=TiltakstyperKostnadskalkyle!$B$10,($J135*TiltakstyperKostnadskalkyle!P$10)/100,
IF($F135=TiltakstyperKostnadskalkyle!$B$11,($J135*TiltakstyperKostnadskalkyle!P$11)/100,
IF($F135=TiltakstyperKostnadskalkyle!$B$12,($J135*TiltakstyperKostnadskalkyle!P$12)/100,
IF($F135=TiltakstyperKostnadskalkyle!$B$13,($J135*TiltakstyperKostnadskalkyle!P$13)/100,
IF($F135=TiltakstyperKostnadskalkyle!$B$14,($J135*TiltakstyperKostnadskalkyle!P$14)/100,
IF($F135=TiltakstyperKostnadskalkyle!$B$15,($J135*TiltakstyperKostnadskalkyle!P$15)/100,
"0")))))))))))</f>
        <v>0</v>
      </c>
      <c r="Y135" s="151"/>
    </row>
    <row r="136" spans="2:25" ht="14.45" customHeight="1" x14ac:dyDescent="0.25">
      <c r="B136" s="20" t="s">
        <v>25</v>
      </c>
      <c r="C136" s="22" t="s">
        <v>105</v>
      </c>
      <c r="D136" s="22" t="s">
        <v>106</v>
      </c>
      <c r="E136" s="22" t="s">
        <v>108</v>
      </c>
      <c r="F136" s="39" t="s">
        <v>29</v>
      </c>
      <c r="G136" s="22">
        <v>2025</v>
      </c>
      <c r="H136" s="108">
        <v>639</v>
      </c>
      <c r="I136" s="27" t="s">
        <v>30</v>
      </c>
      <c r="J136" s="18">
        <f>IF(F136=TiltakstyperKostnadskalkyle!$B$5,TiltakstyperKostnadskalkyle!$R$5*Handlingsplan!H136,
IF(F136=TiltakstyperKostnadskalkyle!$B$6,TiltakstyperKostnadskalkyle!$R$6*Handlingsplan!H136,
IF(F136=TiltakstyperKostnadskalkyle!$B$7,TiltakstyperKostnadskalkyle!$R$7*Handlingsplan!H136,
IF(F136=TiltakstyperKostnadskalkyle!$B$8,TiltakstyperKostnadskalkyle!$R$8*Handlingsplan!H136,
IF(F136=TiltakstyperKostnadskalkyle!$B$9,TiltakstyperKostnadskalkyle!$R$9*Handlingsplan!H136,
IF(F136=TiltakstyperKostnadskalkyle!$B$10,TiltakstyperKostnadskalkyle!$R$10*Handlingsplan!H136,
IF(F136=TiltakstyperKostnadskalkyle!$B$11,TiltakstyperKostnadskalkyle!$R$11*Handlingsplan!H136,
IF(F136=TiltakstyperKostnadskalkyle!$B$12,TiltakstyperKostnadskalkyle!$R$12*Handlingsplan!H136,
IF(F136=TiltakstyperKostnadskalkyle!$B$13,TiltakstyperKostnadskalkyle!$R$13*Handlingsplan!H136,
IF(F136=TiltakstyperKostnadskalkyle!$B$14,TiltakstyperKostnadskalkyle!$R$14*Handlingsplan!H136,
IF(F136=TiltakstyperKostnadskalkyle!$B$15,TiltakstyperKostnadskalkyle!$R$15*Handlingsplan!H136,
0)))))))))))</f>
        <v>191700</v>
      </c>
      <c r="K136" s="18">
        <f>IF($F136=TiltakstyperKostnadskalkyle!$B$5,($J136*TiltakstyperKostnadskalkyle!D$5)/100,
IF($F136=TiltakstyperKostnadskalkyle!$B$6,($J136*TiltakstyperKostnadskalkyle!D$6)/100,
IF($F136=TiltakstyperKostnadskalkyle!$B$7,($J136*TiltakstyperKostnadskalkyle!D$7)/100,
IF($F136=TiltakstyperKostnadskalkyle!$B$8,($J136*TiltakstyperKostnadskalkyle!D$8)/100,
IF($F136=TiltakstyperKostnadskalkyle!$B$9,($J136*TiltakstyperKostnadskalkyle!D$9)/100,
IF($F136=TiltakstyperKostnadskalkyle!$B$10,($J136*TiltakstyperKostnadskalkyle!D$10)/100,
IF($F136=TiltakstyperKostnadskalkyle!$B$11,($J136*TiltakstyperKostnadskalkyle!D$11)/100,
IF($F136=TiltakstyperKostnadskalkyle!$B$12,($J136*TiltakstyperKostnadskalkyle!D$12)/100,
IF($F136=TiltakstyperKostnadskalkyle!$B$13,($J136*TiltakstyperKostnadskalkyle!D$13)/100,
IF($F136=TiltakstyperKostnadskalkyle!$B$14,($J136*TiltakstyperKostnadskalkyle!D$14)/100,
IF($F136=TiltakstyperKostnadskalkyle!$B$15,($J136*TiltakstyperKostnadskalkyle!D$15)/100,
"0")))))))))))</f>
        <v>6709.5</v>
      </c>
      <c r="L136" s="18">
        <f>IF($F136=TiltakstyperKostnadskalkyle!$B$5,($J136*TiltakstyperKostnadskalkyle!E$5)/100,
IF($F136=TiltakstyperKostnadskalkyle!$B$6,($J136*TiltakstyperKostnadskalkyle!E$6)/100,
IF($F136=TiltakstyperKostnadskalkyle!$B$7,($J136*TiltakstyperKostnadskalkyle!E$7)/100,
IF($F136=TiltakstyperKostnadskalkyle!$B$8,($J136*TiltakstyperKostnadskalkyle!E$8)/100,
IF($F136=TiltakstyperKostnadskalkyle!$B$9,($J136*TiltakstyperKostnadskalkyle!E$9)/100,
IF($F136=TiltakstyperKostnadskalkyle!$B$10,($J136*TiltakstyperKostnadskalkyle!E$10)/100,
IF($F136=TiltakstyperKostnadskalkyle!$B$11,($J136*TiltakstyperKostnadskalkyle!E$11)/100,
IF($F136=TiltakstyperKostnadskalkyle!$B$12,($J136*TiltakstyperKostnadskalkyle!E$12)/100,
IF($F136=TiltakstyperKostnadskalkyle!$B$13,($J136*TiltakstyperKostnadskalkyle!E$13)/100,
IF($F136=TiltakstyperKostnadskalkyle!$B$14,($J136*TiltakstyperKostnadskalkyle!E$14)/100,
IF($F136=TiltakstyperKostnadskalkyle!$B$15,($J136*TiltakstyperKostnadskalkyle!E$15)/100,
"0")))))))))))</f>
        <v>11502</v>
      </c>
      <c r="M136" s="18">
        <f>IF($F136=TiltakstyperKostnadskalkyle!$B$5,($J136*TiltakstyperKostnadskalkyle!F$5)/100,
IF($F136=TiltakstyperKostnadskalkyle!$B$6,($J136*TiltakstyperKostnadskalkyle!F$6)/100,
IF($F136=TiltakstyperKostnadskalkyle!$B$7,($J136*TiltakstyperKostnadskalkyle!F$7)/100,
IF($F136=TiltakstyperKostnadskalkyle!$B$8,($J136*TiltakstyperKostnadskalkyle!F$8)/100,
IF($F136=TiltakstyperKostnadskalkyle!$B$9,($J136*TiltakstyperKostnadskalkyle!F$9)/100,
IF($F136=TiltakstyperKostnadskalkyle!$B$10,($J136*TiltakstyperKostnadskalkyle!F$10)/100,
IF($F136=TiltakstyperKostnadskalkyle!$B$11,($J136*TiltakstyperKostnadskalkyle!F$11)/100,
IF($F136=TiltakstyperKostnadskalkyle!$B$12,($J136*TiltakstyperKostnadskalkyle!F$12)/100,
IF($F136=TiltakstyperKostnadskalkyle!$B$13,($J136*TiltakstyperKostnadskalkyle!F$13)/100,
IF($F136=TiltakstyperKostnadskalkyle!$B$14,($J136*TiltakstyperKostnadskalkyle!F$14)/100,
IF($F136=TiltakstyperKostnadskalkyle!$B$15,($J136*TiltakstyperKostnadskalkyle!F$15)/100,
"0")))))))))))</f>
        <v>61344</v>
      </c>
      <c r="N136" s="18">
        <f>IF($F136=TiltakstyperKostnadskalkyle!$B$5,($J136*TiltakstyperKostnadskalkyle!G$5)/100,
IF($F136=TiltakstyperKostnadskalkyle!$B$6,($J136*TiltakstyperKostnadskalkyle!G$6)/100,
IF($F136=TiltakstyperKostnadskalkyle!$B$7,($J136*TiltakstyperKostnadskalkyle!G$7)/100,
IF($F136=TiltakstyperKostnadskalkyle!$B$8,($J136*TiltakstyperKostnadskalkyle!G$8)/100,
IF($F136=TiltakstyperKostnadskalkyle!$B$9,($J136*TiltakstyperKostnadskalkyle!G$9)/100,
IF($F136=TiltakstyperKostnadskalkyle!$B$10,($J136*TiltakstyperKostnadskalkyle!G$10)/100,
IF($F136=TiltakstyperKostnadskalkyle!$B$11,($J136*TiltakstyperKostnadskalkyle!G$11)/100,
IF($F136=TiltakstyperKostnadskalkyle!$B$12,($J136*TiltakstyperKostnadskalkyle!G$12)/100,
IF($F136=TiltakstyperKostnadskalkyle!$B$13,($J136*TiltakstyperKostnadskalkyle!G$13)/100,
IF($F136=TiltakstyperKostnadskalkyle!$B$14,($J136*TiltakstyperKostnadskalkyle!G$14)/100,
IF($F136=TiltakstyperKostnadskalkyle!$B$15,($J136*TiltakstyperKostnadskalkyle!G$15)/100,
"0")))))))))))</f>
        <v>63261</v>
      </c>
      <c r="O136" s="18">
        <f>IF($F136=TiltakstyperKostnadskalkyle!$B$5,($J136*TiltakstyperKostnadskalkyle!H$5)/100,
IF($F136=TiltakstyperKostnadskalkyle!$B$6,($J136*TiltakstyperKostnadskalkyle!H$6)/100,
IF($F136=TiltakstyperKostnadskalkyle!$B$7,($J136*TiltakstyperKostnadskalkyle!H$7)/100,
IF($F136=TiltakstyperKostnadskalkyle!$B$8,($J136*TiltakstyperKostnadskalkyle!H$8)/100,
IF($F136=TiltakstyperKostnadskalkyle!$B$9,($J136*TiltakstyperKostnadskalkyle!H$9)/100,
IF($F136=TiltakstyperKostnadskalkyle!$B$10,($J136*TiltakstyperKostnadskalkyle!H$10)/100,
IF($F136=TiltakstyperKostnadskalkyle!$B$11,($J136*TiltakstyperKostnadskalkyle!H$11)/100,
IF($F136=TiltakstyperKostnadskalkyle!$B$12,($J136*TiltakstyperKostnadskalkyle!H$12)/100,
IF($F136=TiltakstyperKostnadskalkyle!$B$13,($J136*TiltakstyperKostnadskalkyle!H$13)/100,
IF($F136=TiltakstyperKostnadskalkyle!$B$14,($J136*TiltakstyperKostnadskalkyle!H$14)/100,
IF($F136=TiltakstyperKostnadskalkyle!$B$15,($J136*TiltakstyperKostnadskalkyle!H$15)/100,
"0")))))))))))</f>
        <v>11502</v>
      </c>
      <c r="P136" s="18">
        <f>IF($F136=TiltakstyperKostnadskalkyle!$B$5,($J136*TiltakstyperKostnadskalkyle!I$5)/100,
IF($F136=TiltakstyperKostnadskalkyle!$B$6,($J136*TiltakstyperKostnadskalkyle!I$6)/100,
IF($F136=TiltakstyperKostnadskalkyle!$B$7,($J136*TiltakstyperKostnadskalkyle!I$7)/100,
IF($F136=TiltakstyperKostnadskalkyle!$B$8,($J136*TiltakstyperKostnadskalkyle!I$8)/100,
IF($F136=TiltakstyperKostnadskalkyle!$B$9,($J136*TiltakstyperKostnadskalkyle!I$9)/100,
IF($F136=TiltakstyperKostnadskalkyle!$B$10,($J136*TiltakstyperKostnadskalkyle!I$10)/100,
IF($F136=TiltakstyperKostnadskalkyle!$B$11,($J136*TiltakstyperKostnadskalkyle!I$11)/100,
IF($F136=TiltakstyperKostnadskalkyle!$B$12,($J136*TiltakstyperKostnadskalkyle!I$12)/100,
IF($F136=TiltakstyperKostnadskalkyle!$B$13,($J136*TiltakstyperKostnadskalkyle!I$13)/100,
IF($F136=TiltakstyperKostnadskalkyle!$B$14,($J136*TiltakstyperKostnadskalkyle!I$14)/100,
IF($F136=TiltakstyperKostnadskalkyle!$B$15,($J136*TiltakstyperKostnadskalkyle!I$15)/100,
"0")))))))))))</f>
        <v>30672</v>
      </c>
      <c r="Q136" s="18">
        <f t="shared" si="8"/>
        <v>1917</v>
      </c>
      <c r="R136" s="18">
        <f>IF($F136=TiltakstyperKostnadskalkyle!$B$5,($J136*TiltakstyperKostnadskalkyle!K$5)/100,
IF($F136=TiltakstyperKostnadskalkyle!$B$6,($J136*TiltakstyperKostnadskalkyle!K$6)/100,
IF($F136=TiltakstyperKostnadskalkyle!$B$8,($J136*TiltakstyperKostnadskalkyle!K$8)/100,
IF($F136=TiltakstyperKostnadskalkyle!$B$9,($J136*TiltakstyperKostnadskalkyle!K$9)/100,
IF($F136=TiltakstyperKostnadskalkyle!$B$10,($J136*TiltakstyperKostnadskalkyle!K$10)/100,
IF($F136=TiltakstyperKostnadskalkyle!$B$11,($J136*TiltakstyperKostnadskalkyle!K$11)/100,
IF($F136=TiltakstyperKostnadskalkyle!$B$12,($J136*TiltakstyperKostnadskalkyle!K$12)/100,
IF($F136=TiltakstyperKostnadskalkyle!$B$13,($J136*TiltakstyperKostnadskalkyle!K$13)/100,
IF($F136=TiltakstyperKostnadskalkyle!$B$14,($J136*TiltakstyperKostnadskalkyle!K$14)/100,
"0")))))))))</f>
        <v>6709.5</v>
      </c>
      <c r="S136" s="18">
        <f t="shared" si="7"/>
        <v>3834</v>
      </c>
      <c r="T136" s="18">
        <f>IF($F136=TiltakstyperKostnadskalkyle!$B$5,($J136*TiltakstyperKostnadskalkyle!M$5)/100,
IF($F136=TiltakstyperKostnadskalkyle!$B$6,($J136*TiltakstyperKostnadskalkyle!M$6)/100,
IF($F136=TiltakstyperKostnadskalkyle!$B$7,($J136*TiltakstyperKostnadskalkyle!M$7)/100,
IF($F136=TiltakstyperKostnadskalkyle!$B$8,($J136*TiltakstyperKostnadskalkyle!M$8)/100,
IF($F136=TiltakstyperKostnadskalkyle!$B$9,($J136*TiltakstyperKostnadskalkyle!M$9)/100,
IF($F136=TiltakstyperKostnadskalkyle!$B$10,($J136*TiltakstyperKostnadskalkyle!M$10)/100,
IF($F136=TiltakstyperKostnadskalkyle!$B$11,($J136*TiltakstyperKostnadskalkyle!M$11)/100,
IF($F136=TiltakstyperKostnadskalkyle!$B$12,($J136*TiltakstyperKostnadskalkyle!M$12)/100,
IF($F136=TiltakstyperKostnadskalkyle!$B$13,($J136*TiltakstyperKostnadskalkyle!M$13)/100,
IF($F136=TiltakstyperKostnadskalkyle!$B$14,($J136*TiltakstyperKostnadskalkyle!M$14)/100,
IF($F136=TiltakstyperKostnadskalkyle!$B$15,($J136*TiltakstyperKostnadskalkyle!M$15)/100,
"0")))))))))))</f>
        <v>0</v>
      </c>
      <c r="U136" s="18"/>
      <c r="V136" s="32"/>
      <c r="W136" s="18">
        <f>IF($F136=TiltakstyperKostnadskalkyle!$B$5,($J136*TiltakstyperKostnadskalkyle!P$5)/100,
IF($F136=TiltakstyperKostnadskalkyle!$B$6,($J136*TiltakstyperKostnadskalkyle!P$6)/100,
IF($F136=TiltakstyperKostnadskalkyle!$B$7,($J136*TiltakstyperKostnadskalkyle!P$7)/100,
IF($F136=TiltakstyperKostnadskalkyle!$B$8,($J136*TiltakstyperKostnadskalkyle!P$8)/100,
IF($F136=TiltakstyperKostnadskalkyle!$B$9,($J136*TiltakstyperKostnadskalkyle!P$9)/100,
IF($F136=TiltakstyperKostnadskalkyle!$B$10,($J136*TiltakstyperKostnadskalkyle!P$10)/100,
IF($F136=TiltakstyperKostnadskalkyle!$B$11,($J136*TiltakstyperKostnadskalkyle!P$11)/100,
IF($F136=TiltakstyperKostnadskalkyle!$B$12,($J136*TiltakstyperKostnadskalkyle!P$12)/100,
IF($F136=TiltakstyperKostnadskalkyle!$B$13,($J136*TiltakstyperKostnadskalkyle!P$13)/100,
IF($F136=TiltakstyperKostnadskalkyle!$B$14,($J136*TiltakstyperKostnadskalkyle!P$14)/100,
IF($F136=TiltakstyperKostnadskalkyle!$B$15,($J136*TiltakstyperKostnadskalkyle!P$15)/100,
"0")))))))))))</f>
        <v>0</v>
      </c>
      <c r="Y136" s="151"/>
    </row>
    <row r="137" spans="2:25" ht="14.45" customHeight="1" x14ac:dyDescent="0.25">
      <c r="B137" s="20" t="s">
        <v>25</v>
      </c>
      <c r="C137" s="22" t="s">
        <v>105</v>
      </c>
      <c r="D137" s="22" t="s">
        <v>106</v>
      </c>
      <c r="E137" s="22" t="s">
        <v>109</v>
      </c>
      <c r="F137" s="39" t="s">
        <v>29</v>
      </c>
      <c r="G137" s="22">
        <v>2025</v>
      </c>
      <c r="H137" s="108">
        <v>1191</v>
      </c>
      <c r="I137" s="27" t="s">
        <v>30</v>
      </c>
      <c r="J137" s="18">
        <f>IF(F137=TiltakstyperKostnadskalkyle!$B$5,TiltakstyperKostnadskalkyle!$R$5*Handlingsplan!H137,
IF(F137=TiltakstyperKostnadskalkyle!$B$6,TiltakstyperKostnadskalkyle!$R$6*Handlingsplan!H137,
IF(F137=TiltakstyperKostnadskalkyle!$B$7,TiltakstyperKostnadskalkyle!$R$7*Handlingsplan!H137,
IF(F137=TiltakstyperKostnadskalkyle!$B$8,TiltakstyperKostnadskalkyle!$R$8*Handlingsplan!H137,
IF(F137=TiltakstyperKostnadskalkyle!$B$9,TiltakstyperKostnadskalkyle!$R$9*Handlingsplan!H137,
IF(F137=TiltakstyperKostnadskalkyle!$B$10,TiltakstyperKostnadskalkyle!$R$10*Handlingsplan!H137,
IF(F137=TiltakstyperKostnadskalkyle!$B$11,TiltakstyperKostnadskalkyle!$R$11*Handlingsplan!H137,
IF(F137=TiltakstyperKostnadskalkyle!$B$12,TiltakstyperKostnadskalkyle!$R$12*Handlingsplan!H137,
IF(F137=TiltakstyperKostnadskalkyle!$B$13,TiltakstyperKostnadskalkyle!$R$13*Handlingsplan!H137,
IF(F137=TiltakstyperKostnadskalkyle!$B$14,TiltakstyperKostnadskalkyle!$R$14*Handlingsplan!H137,
IF(F137=TiltakstyperKostnadskalkyle!$B$15,TiltakstyperKostnadskalkyle!$R$15*Handlingsplan!H137,
0)))))))))))</f>
        <v>357300</v>
      </c>
      <c r="K137" s="18">
        <f>IF($F137=TiltakstyperKostnadskalkyle!$B$5,($J137*TiltakstyperKostnadskalkyle!D$5)/100,
IF($F137=TiltakstyperKostnadskalkyle!$B$6,($J137*TiltakstyperKostnadskalkyle!D$6)/100,
IF($F137=TiltakstyperKostnadskalkyle!$B$7,($J137*TiltakstyperKostnadskalkyle!D$7)/100,
IF($F137=TiltakstyperKostnadskalkyle!$B$8,($J137*TiltakstyperKostnadskalkyle!D$8)/100,
IF($F137=TiltakstyperKostnadskalkyle!$B$9,($J137*TiltakstyperKostnadskalkyle!D$9)/100,
IF($F137=TiltakstyperKostnadskalkyle!$B$10,($J137*TiltakstyperKostnadskalkyle!D$10)/100,
IF($F137=TiltakstyperKostnadskalkyle!$B$11,($J137*TiltakstyperKostnadskalkyle!D$11)/100,
IF($F137=TiltakstyperKostnadskalkyle!$B$12,($J137*TiltakstyperKostnadskalkyle!D$12)/100,
IF($F137=TiltakstyperKostnadskalkyle!$B$13,($J137*TiltakstyperKostnadskalkyle!D$13)/100,
IF($F137=TiltakstyperKostnadskalkyle!$B$14,($J137*TiltakstyperKostnadskalkyle!D$14)/100,
IF($F137=TiltakstyperKostnadskalkyle!$B$15,($J137*TiltakstyperKostnadskalkyle!D$15)/100,
"0")))))))))))</f>
        <v>12505.5</v>
      </c>
      <c r="L137" s="18">
        <f>IF($F137=TiltakstyperKostnadskalkyle!$B$5,($J137*TiltakstyperKostnadskalkyle!E$5)/100,
IF($F137=TiltakstyperKostnadskalkyle!$B$6,($J137*TiltakstyperKostnadskalkyle!E$6)/100,
IF($F137=TiltakstyperKostnadskalkyle!$B$7,($J137*TiltakstyperKostnadskalkyle!E$7)/100,
IF($F137=TiltakstyperKostnadskalkyle!$B$8,($J137*TiltakstyperKostnadskalkyle!E$8)/100,
IF($F137=TiltakstyperKostnadskalkyle!$B$9,($J137*TiltakstyperKostnadskalkyle!E$9)/100,
IF($F137=TiltakstyperKostnadskalkyle!$B$10,($J137*TiltakstyperKostnadskalkyle!E$10)/100,
IF($F137=TiltakstyperKostnadskalkyle!$B$11,($J137*TiltakstyperKostnadskalkyle!E$11)/100,
IF($F137=TiltakstyperKostnadskalkyle!$B$12,($J137*TiltakstyperKostnadskalkyle!E$12)/100,
IF($F137=TiltakstyperKostnadskalkyle!$B$13,($J137*TiltakstyperKostnadskalkyle!E$13)/100,
IF($F137=TiltakstyperKostnadskalkyle!$B$14,($J137*TiltakstyperKostnadskalkyle!E$14)/100,
IF($F137=TiltakstyperKostnadskalkyle!$B$15,($J137*TiltakstyperKostnadskalkyle!E$15)/100,
"0")))))))))))</f>
        <v>21438</v>
      </c>
      <c r="M137" s="18">
        <f>IF($F137=TiltakstyperKostnadskalkyle!$B$5,($J137*TiltakstyperKostnadskalkyle!F$5)/100,
IF($F137=TiltakstyperKostnadskalkyle!$B$6,($J137*TiltakstyperKostnadskalkyle!F$6)/100,
IF($F137=TiltakstyperKostnadskalkyle!$B$7,($J137*TiltakstyperKostnadskalkyle!F$7)/100,
IF($F137=TiltakstyperKostnadskalkyle!$B$8,($J137*TiltakstyperKostnadskalkyle!F$8)/100,
IF($F137=TiltakstyperKostnadskalkyle!$B$9,($J137*TiltakstyperKostnadskalkyle!F$9)/100,
IF($F137=TiltakstyperKostnadskalkyle!$B$10,($J137*TiltakstyperKostnadskalkyle!F$10)/100,
IF($F137=TiltakstyperKostnadskalkyle!$B$11,($J137*TiltakstyperKostnadskalkyle!F$11)/100,
IF($F137=TiltakstyperKostnadskalkyle!$B$12,($J137*TiltakstyperKostnadskalkyle!F$12)/100,
IF($F137=TiltakstyperKostnadskalkyle!$B$13,($J137*TiltakstyperKostnadskalkyle!F$13)/100,
IF($F137=TiltakstyperKostnadskalkyle!$B$14,($J137*TiltakstyperKostnadskalkyle!F$14)/100,
IF($F137=TiltakstyperKostnadskalkyle!$B$15,($J137*TiltakstyperKostnadskalkyle!F$15)/100,
"0")))))))))))</f>
        <v>114336</v>
      </c>
      <c r="N137" s="18">
        <f>IF($F137=TiltakstyperKostnadskalkyle!$B$5,($J137*TiltakstyperKostnadskalkyle!G$5)/100,
IF($F137=TiltakstyperKostnadskalkyle!$B$6,($J137*TiltakstyperKostnadskalkyle!G$6)/100,
IF($F137=TiltakstyperKostnadskalkyle!$B$7,($J137*TiltakstyperKostnadskalkyle!G$7)/100,
IF($F137=TiltakstyperKostnadskalkyle!$B$8,($J137*TiltakstyperKostnadskalkyle!G$8)/100,
IF($F137=TiltakstyperKostnadskalkyle!$B$9,($J137*TiltakstyperKostnadskalkyle!G$9)/100,
IF($F137=TiltakstyperKostnadskalkyle!$B$10,($J137*TiltakstyperKostnadskalkyle!G$10)/100,
IF($F137=TiltakstyperKostnadskalkyle!$B$11,($J137*TiltakstyperKostnadskalkyle!G$11)/100,
IF($F137=TiltakstyperKostnadskalkyle!$B$12,($J137*TiltakstyperKostnadskalkyle!G$12)/100,
IF($F137=TiltakstyperKostnadskalkyle!$B$13,($J137*TiltakstyperKostnadskalkyle!G$13)/100,
IF($F137=TiltakstyperKostnadskalkyle!$B$14,($J137*TiltakstyperKostnadskalkyle!G$14)/100,
IF($F137=TiltakstyperKostnadskalkyle!$B$15,($J137*TiltakstyperKostnadskalkyle!G$15)/100,
"0")))))))))))</f>
        <v>117909</v>
      </c>
      <c r="O137" s="18">
        <f>IF($F137=TiltakstyperKostnadskalkyle!$B$5,($J137*TiltakstyperKostnadskalkyle!H$5)/100,
IF($F137=TiltakstyperKostnadskalkyle!$B$6,($J137*TiltakstyperKostnadskalkyle!H$6)/100,
IF($F137=TiltakstyperKostnadskalkyle!$B$7,($J137*TiltakstyperKostnadskalkyle!H$7)/100,
IF($F137=TiltakstyperKostnadskalkyle!$B$8,($J137*TiltakstyperKostnadskalkyle!H$8)/100,
IF($F137=TiltakstyperKostnadskalkyle!$B$9,($J137*TiltakstyperKostnadskalkyle!H$9)/100,
IF($F137=TiltakstyperKostnadskalkyle!$B$10,($J137*TiltakstyperKostnadskalkyle!H$10)/100,
IF($F137=TiltakstyperKostnadskalkyle!$B$11,($J137*TiltakstyperKostnadskalkyle!H$11)/100,
IF($F137=TiltakstyperKostnadskalkyle!$B$12,($J137*TiltakstyperKostnadskalkyle!H$12)/100,
IF($F137=TiltakstyperKostnadskalkyle!$B$13,($J137*TiltakstyperKostnadskalkyle!H$13)/100,
IF($F137=TiltakstyperKostnadskalkyle!$B$14,($J137*TiltakstyperKostnadskalkyle!H$14)/100,
IF($F137=TiltakstyperKostnadskalkyle!$B$15,($J137*TiltakstyperKostnadskalkyle!H$15)/100,
"0")))))))))))</f>
        <v>21438</v>
      </c>
      <c r="P137" s="18">
        <f>IF($F137=TiltakstyperKostnadskalkyle!$B$5,($J137*TiltakstyperKostnadskalkyle!I$5)/100,
IF($F137=TiltakstyperKostnadskalkyle!$B$6,($J137*TiltakstyperKostnadskalkyle!I$6)/100,
IF($F137=TiltakstyperKostnadskalkyle!$B$7,($J137*TiltakstyperKostnadskalkyle!I$7)/100,
IF($F137=TiltakstyperKostnadskalkyle!$B$8,($J137*TiltakstyperKostnadskalkyle!I$8)/100,
IF($F137=TiltakstyperKostnadskalkyle!$B$9,($J137*TiltakstyperKostnadskalkyle!I$9)/100,
IF($F137=TiltakstyperKostnadskalkyle!$B$10,($J137*TiltakstyperKostnadskalkyle!I$10)/100,
IF($F137=TiltakstyperKostnadskalkyle!$B$11,($J137*TiltakstyperKostnadskalkyle!I$11)/100,
IF($F137=TiltakstyperKostnadskalkyle!$B$12,($J137*TiltakstyperKostnadskalkyle!I$12)/100,
IF($F137=TiltakstyperKostnadskalkyle!$B$13,($J137*TiltakstyperKostnadskalkyle!I$13)/100,
IF($F137=TiltakstyperKostnadskalkyle!$B$14,($J137*TiltakstyperKostnadskalkyle!I$14)/100,
IF($F137=TiltakstyperKostnadskalkyle!$B$15,($J137*TiltakstyperKostnadskalkyle!I$15)/100,
"0")))))))))))</f>
        <v>57168</v>
      </c>
      <c r="Q137" s="18">
        <f t="shared" si="8"/>
        <v>3573</v>
      </c>
      <c r="R137" s="18">
        <f>IF($F137=TiltakstyperKostnadskalkyle!$B$5,($J137*TiltakstyperKostnadskalkyle!K$5)/100,
IF($F137=TiltakstyperKostnadskalkyle!$B$6,($J137*TiltakstyperKostnadskalkyle!K$6)/100,
IF($F137=TiltakstyperKostnadskalkyle!$B$8,($J137*TiltakstyperKostnadskalkyle!K$8)/100,
IF($F137=TiltakstyperKostnadskalkyle!$B$9,($J137*TiltakstyperKostnadskalkyle!K$9)/100,
IF($F137=TiltakstyperKostnadskalkyle!$B$10,($J137*TiltakstyperKostnadskalkyle!K$10)/100,
IF($F137=TiltakstyperKostnadskalkyle!$B$11,($J137*TiltakstyperKostnadskalkyle!K$11)/100,
IF($F137=TiltakstyperKostnadskalkyle!$B$12,($J137*TiltakstyperKostnadskalkyle!K$12)/100,
IF($F137=TiltakstyperKostnadskalkyle!$B$13,($J137*TiltakstyperKostnadskalkyle!K$13)/100,
IF($F137=TiltakstyperKostnadskalkyle!$B$14,($J137*TiltakstyperKostnadskalkyle!K$14)/100,
"0")))))))))</f>
        <v>12505.5</v>
      </c>
      <c r="S137" s="18">
        <f t="shared" si="7"/>
        <v>7146</v>
      </c>
      <c r="T137" s="18">
        <f>IF($F137=TiltakstyperKostnadskalkyle!$B$5,($J137*TiltakstyperKostnadskalkyle!M$5)/100,
IF($F137=TiltakstyperKostnadskalkyle!$B$6,($J137*TiltakstyperKostnadskalkyle!M$6)/100,
IF($F137=TiltakstyperKostnadskalkyle!$B$7,($J137*TiltakstyperKostnadskalkyle!M$7)/100,
IF($F137=TiltakstyperKostnadskalkyle!$B$8,($J137*TiltakstyperKostnadskalkyle!M$8)/100,
IF($F137=TiltakstyperKostnadskalkyle!$B$9,($J137*TiltakstyperKostnadskalkyle!M$9)/100,
IF($F137=TiltakstyperKostnadskalkyle!$B$10,($J137*TiltakstyperKostnadskalkyle!M$10)/100,
IF($F137=TiltakstyperKostnadskalkyle!$B$11,($J137*TiltakstyperKostnadskalkyle!M$11)/100,
IF($F137=TiltakstyperKostnadskalkyle!$B$12,($J137*TiltakstyperKostnadskalkyle!M$12)/100,
IF($F137=TiltakstyperKostnadskalkyle!$B$13,($J137*TiltakstyperKostnadskalkyle!M$13)/100,
IF($F137=TiltakstyperKostnadskalkyle!$B$14,($J137*TiltakstyperKostnadskalkyle!M$14)/100,
IF($F137=TiltakstyperKostnadskalkyle!$B$15,($J137*TiltakstyperKostnadskalkyle!M$15)/100,
"0")))))))))))</f>
        <v>0</v>
      </c>
      <c r="U137" s="18"/>
      <c r="V137" s="32"/>
      <c r="W137" s="18">
        <f>IF($F137=TiltakstyperKostnadskalkyle!$B$5,($J137*TiltakstyperKostnadskalkyle!P$5)/100,
IF($F137=TiltakstyperKostnadskalkyle!$B$6,($J137*TiltakstyperKostnadskalkyle!P$6)/100,
IF($F137=TiltakstyperKostnadskalkyle!$B$7,($J137*TiltakstyperKostnadskalkyle!P$7)/100,
IF($F137=TiltakstyperKostnadskalkyle!$B$8,($J137*TiltakstyperKostnadskalkyle!P$8)/100,
IF($F137=TiltakstyperKostnadskalkyle!$B$9,($J137*TiltakstyperKostnadskalkyle!P$9)/100,
IF($F137=TiltakstyperKostnadskalkyle!$B$10,($J137*TiltakstyperKostnadskalkyle!P$10)/100,
IF($F137=TiltakstyperKostnadskalkyle!$B$11,($J137*TiltakstyperKostnadskalkyle!P$11)/100,
IF($F137=TiltakstyperKostnadskalkyle!$B$12,($J137*TiltakstyperKostnadskalkyle!P$12)/100,
IF($F137=TiltakstyperKostnadskalkyle!$B$13,($J137*TiltakstyperKostnadskalkyle!P$13)/100,
IF($F137=TiltakstyperKostnadskalkyle!$B$14,($J137*TiltakstyperKostnadskalkyle!P$14)/100,
IF($F137=TiltakstyperKostnadskalkyle!$B$15,($J137*TiltakstyperKostnadskalkyle!P$15)/100,
"0")))))))))))</f>
        <v>0</v>
      </c>
      <c r="Y137" s="151"/>
    </row>
    <row r="138" spans="2:25" ht="14.45" customHeight="1" x14ac:dyDescent="0.25">
      <c r="B138" s="20" t="s">
        <v>25</v>
      </c>
      <c r="C138" s="22" t="s">
        <v>105</v>
      </c>
      <c r="D138" s="22" t="s">
        <v>110</v>
      </c>
      <c r="E138" s="22" t="s">
        <v>107</v>
      </c>
      <c r="F138" s="39" t="s">
        <v>37</v>
      </c>
      <c r="G138" s="22">
        <v>2025</v>
      </c>
      <c r="H138" s="108">
        <v>477</v>
      </c>
      <c r="I138" s="27" t="s">
        <v>30</v>
      </c>
      <c r="J138" s="18">
        <f>IF(F138=TiltakstyperKostnadskalkyle!$B$5,TiltakstyperKostnadskalkyle!$R$5*Handlingsplan!H138,
IF(F138=TiltakstyperKostnadskalkyle!$B$6,TiltakstyperKostnadskalkyle!$R$6*Handlingsplan!H138,
IF(F138=TiltakstyperKostnadskalkyle!$B$7,TiltakstyperKostnadskalkyle!$R$7*Handlingsplan!H138,
IF(F138=TiltakstyperKostnadskalkyle!$B$8,TiltakstyperKostnadskalkyle!$R$8*Handlingsplan!H138,
IF(F138=TiltakstyperKostnadskalkyle!$B$9,TiltakstyperKostnadskalkyle!$R$9*Handlingsplan!H138,
IF(F138=TiltakstyperKostnadskalkyle!$B$10,TiltakstyperKostnadskalkyle!$R$10*Handlingsplan!H138,
IF(F138=TiltakstyperKostnadskalkyle!$B$11,TiltakstyperKostnadskalkyle!$R$11*Handlingsplan!H138,
IF(F138=TiltakstyperKostnadskalkyle!$B$12,TiltakstyperKostnadskalkyle!$R$12*Handlingsplan!H138,
IF(F138=TiltakstyperKostnadskalkyle!$B$13,TiltakstyperKostnadskalkyle!$R$13*Handlingsplan!H138,
IF(F138=TiltakstyperKostnadskalkyle!$B$14,TiltakstyperKostnadskalkyle!$R$14*Handlingsplan!H138,
IF(F138=TiltakstyperKostnadskalkyle!$B$15,TiltakstyperKostnadskalkyle!$R$15*Handlingsplan!H138,
0)))))))))))</f>
        <v>529470</v>
      </c>
      <c r="K138" s="18">
        <f>IF($F138=TiltakstyperKostnadskalkyle!$B$5,($J138*TiltakstyperKostnadskalkyle!D$5)/100,
IF($F138=TiltakstyperKostnadskalkyle!$B$6,($J138*TiltakstyperKostnadskalkyle!D$6)/100,
IF($F138=TiltakstyperKostnadskalkyle!$B$7,($J138*TiltakstyperKostnadskalkyle!D$7)/100,
IF($F138=TiltakstyperKostnadskalkyle!$B$8,($J138*TiltakstyperKostnadskalkyle!D$8)/100,
IF($F138=TiltakstyperKostnadskalkyle!$B$9,($J138*TiltakstyperKostnadskalkyle!D$9)/100,
IF($F138=TiltakstyperKostnadskalkyle!$B$10,($J138*TiltakstyperKostnadskalkyle!D$10)/100,
IF($F138=TiltakstyperKostnadskalkyle!$B$11,($J138*TiltakstyperKostnadskalkyle!D$11)/100,
IF($F138=TiltakstyperKostnadskalkyle!$B$12,($J138*TiltakstyperKostnadskalkyle!D$12)/100,
IF($F138=TiltakstyperKostnadskalkyle!$B$13,($J138*TiltakstyperKostnadskalkyle!D$13)/100,
IF($F138=TiltakstyperKostnadskalkyle!$B$14,($J138*TiltakstyperKostnadskalkyle!D$14)/100,
IF($F138=TiltakstyperKostnadskalkyle!$B$15,($J138*TiltakstyperKostnadskalkyle!D$15)/100,
"0")))))))))))</f>
        <v>7942.05</v>
      </c>
      <c r="L138" s="18">
        <f>IF($F138=TiltakstyperKostnadskalkyle!$B$5,($J138*TiltakstyperKostnadskalkyle!E$5)/100,
IF($F138=TiltakstyperKostnadskalkyle!$B$6,($J138*TiltakstyperKostnadskalkyle!E$6)/100,
IF($F138=TiltakstyperKostnadskalkyle!$B$7,($J138*TiltakstyperKostnadskalkyle!E$7)/100,
IF($F138=TiltakstyperKostnadskalkyle!$B$8,($J138*TiltakstyperKostnadskalkyle!E$8)/100,
IF($F138=TiltakstyperKostnadskalkyle!$B$9,($J138*TiltakstyperKostnadskalkyle!E$9)/100,
IF($F138=TiltakstyperKostnadskalkyle!$B$10,($J138*TiltakstyperKostnadskalkyle!E$10)/100,
IF($F138=TiltakstyperKostnadskalkyle!$B$11,($J138*TiltakstyperKostnadskalkyle!E$11)/100,
IF($F138=TiltakstyperKostnadskalkyle!$B$12,($J138*TiltakstyperKostnadskalkyle!E$12)/100,
IF($F138=TiltakstyperKostnadskalkyle!$B$13,($J138*TiltakstyperKostnadskalkyle!E$13)/100,
IF($F138=TiltakstyperKostnadskalkyle!$B$14,($J138*TiltakstyperKostnadskalkyle!E$14)/100,
IF($F138=TiltakstyperKostnadskalkyle!$B$15,($J138*TiltakstyperKostnadskalkyle!E$15)/100,
"0")))))))))))</f>
        <v>15884.1</v>
      </c>
      <c r="M138" s="18">
        <f>IF($F138=TiltakstyperKostnadskalkyle!$B$5,($J138*TiltakstyperKostnadskalkyle!F$5)/100,
IF($F138=TiltakstyperKostnadskalkyle!$B$6,($J138*TiltakstyperKostnadskalkyle!F$6)/100,
IF($F138=TiltakstyperKostnadskalkyle!$B$7,($J138*TiltakstyperKostnadskalkyle!F$7)/100,
IF($F138=TiltakstyperKostnadskalkyle!$B$8,($J138*TiltakstyperKostnadskalkyle!F$8)/100,
IF($F138=TiltakstyperKostnadskalkyle!$B$9,($J138*TiltakstyperKostnadskalkyle!F$9)/100,
IF($F138=TiltakstyperKostnadskalkyle!$B$10,($J138*TiltakstyperKostnadskalkyle!F$10)/100,
IF($F138=TiltakstyperKostnadskalkyle!$B$11,($J138*TiltakstyperKostnadskalkyle!F$11)/100,
IF($F138=TiltakstyperKostnadskalkyle!$B$12,($J138*TiltakstyperKostnadskalkyle!F$12)/100,
IF($F138=TiltakstyperKostnadskalkyle!$B$13,($J138*TiltakstyperKostnadskalkyle!F$13)/100,
IF($F138=TiltakstyperKostnadskalkyle!$B$14,($J138*TiltakstyperKostnadskalkyle!F$14)/100,
IF($F138=TiltakstyperKostnadskalkyle!$B$15,($J138*TiltakstyperKostnadskalkyle!F$15)/100,
"0")))))))))))</f>
        <v>105894</v>
      </c>
      <c r="N138" s="18">
        <f>IF($F138=TiltakstyperKostnadskalkyle!$B$5,($J138*TiltakstyperKostnadskalkyle!G$5)/100,
IF($F138=TiltakstyperKostnadskalkyle!$B$6,($J138*TiltakstyperKostnadskalkyle!G$6)/100,
IF($F138=TiltakstyperKostnadskalkyle!$B$7,($J138*TiltakstyperKostnadskalkyle!G$7)/100,
IF($F138=TiltakstyperKostnadskalkyle!$B$8,($J138*TiltakstyperKostnadskalkyle!G$8)/100,
IF($F138=TiltakstyperKostnadskalkyle!$B$9,($J138*TiltakstyperKostnadskalkyle!G$9)/100,
IF($F138=TiltakstyperKostnadskalkyle!$B$10,($J138*TiltakstyperKostnadskalkyle!G$10)/100,
IF($F138=TiltakstyperKostnadskalkyle!$B$11,($J138*TiltakstyperKostnadskalkyle!G$11)/100,
IF($F138=TiltakstyperKostnadskalkyle!$B$12,($J138*TiltakstyperKostnadskalkyle!G$12)/100,
IF($F138=TiltakstyperKostnadskalkyle!$B$13,($J138*TiltakstyperKostnadskalkyle!G$13)/100,
IF($F138=TiltakstyperKostnadskalkyle!$B$14,($J138*TiltakstyperKostnadskalkyle!G$14)/100,
IF($F138=TiltakstyperKostnadskalkyle!$B$15,($J138*TiltakstyperKostnadskalkyle!G$15)/100,
"0")))))))))))</f>
        <v>58241.7</v>
      </c>
      <c r="O138" s="18">
        <f>IF($F138=TiltakstyperKostnadskalkyle!$B$5,($J138*TiltakstyperKostnadskalkyle!H$5)/100,
IF($F138=TiltakstyperKostnadskalkyle!$B$6,($J138*TiltakstyperKostnadskalkyle!H$6)/100,
IF($F138=TiltakstyperKostnadskalkyle!$B$7,($J138*TiltakstyperKostnadskalkyle!H$7)/100,
IF($F138=TiltakstyperKostnadskalkyle!$B$8,($J138*TiltakstyperKostnadskalkyle!H$8)/100,
IF($F138=TiltakstyperKostnadskalkyle!$B$9,($J138*TiltakstyperKostnadskalkyle!H$9)/100,
IF($F138=TiltakstyperKostnadskalkyle!$B$10,($J138*TiltakstyperKostnadskalkyle!H$10)/100,
IF($F138=TiltakstyperKostnadskalkyle!$B$11,($J138*TiltakstyperKostnadskalkyle!H$11)/100,
IF($F138=TiltakstyperKostnadskalkyle!$B$12,($J138*TiltakstyperKostnadskalkyle!H$12)/100,
IF($F138=TiltakstyperKostnadskalkyle!$B$13,($J138*TiltakstyperKostnadskalkyle!H$13)/100,
IF($F138=TiltakstyperKostnadskalkyle!$B$14,($J138*TiltakstyperKostnadskalkyle!H$14)/100,
IF($F138=TiltakstyperKostnadskalkyle!$B$15,($J138*TiltakstyperKostnadskalkyle!H$15)/100,
"0")))))))))))</f>
        <v>15884.1</v>
      </c>
      <c r="P138" s="18">
        <f>IF($F138=TiltakstyperKostnadskalkyle!$B$5,($J138*TiltakstyperKostnadskalkyle!I$5)/100,
IF($F138=TiltakstyperKostnadskalkyle!$B$6,($J138*TiltakstyperKostnadskalkyle!I$6)/100,
IF($F138=TiltakstyperKostnadskalkyle!$B$7,($J138*TiltakstyperKostnadskalkyle!I$7)/100,
IF($F138=TiltakstyperKostnadskalkyle!$B$8,($J138*TiltakstyperKostnadskalkyle!I$8)/100,
IF($F138=TiltakstyperKostnadskalkyle!$B$9,($J138*TiltakstyperKostnadskalkyle!I$9)/100,
IF($F138=TiltakstyperKostnadskalkyle!$B$10,($J138*TiltakstyperKostnadskalkyle!I$10)/100,
IF($F138=TiltakstyperKostnadskalkyle!$B$11,($J138*TiltakstyperKostnadskalkyle!I$11)/100,
IF($F138=TiltakstyperKostnadskalkyle!$B$12,($J138*TiltakstyperKostnadskalkyle!I$12)/100,
IF($F138=TiltakstyperKostnadskalkyle!$B$13,($J138*TiltakstyperKostnadskalkyle!I$13)/100,
IF($F138=TiltakstyperKostnadskalkyle!$B$14,($J138*TiltakstyperKostnadskalkyle!I$14)/100,
IF($F138=TiltakstyperKostnadskalkyle!$B$15,($J138*TiltakstyperKostnadskalkyle!I$15)/100,
"0")))))))))))</f>
        <v>317682</v>
      </c>
      <c r="Q138" s="18">
        <f t="shared" si="8"/>
        <v>5294.7</v>
      </c>
      <c r="R138" s="18">
        <f>IF($F138=TiltakstyperKostnadskalkyle!$B$5,($J138*TiltakstyperKostnadskalkyle!K$5)/100,
IF($F138=TiltakstyperKostnadskalkyle!$B$6,($J138*TiltakstyperKostnadskalkyle!K$6)/100,
IF($F138=TiltakstyperKostnadskalkyle!$B$8,($J138*TiltakstyperKostnadskalkyle!K$8)/100,
IF($F138=TiltakstyperKostnadskalkyle!$B$9,($J138*TiltakstyperKostnadskalkyle!K$9)/100,
IF($F138=TiltakstyperKostnadskalkyle!$B$10,($J138*TiltakstyperKostnadskalkyle!K$10)/100,
IF($F138=TiltakstyperKostnadskalkyle!$B$11,($J138*TiltakstyperKostnadskalkyle!K$11)/100,
IF($F138=TiltakstyperKostnadskalkyle!$B$12,($J138*TiltakstyperKostnadskalkyle!K$12)/100,
IF($F138=TiltakstyperKostnadskalkyle!$B$13,($J138*TiltakstyperKostnadskalkyle!K$13)/100,
IF($F138=TiltakstyperKostnadskalkyle!$B$14,($J138*TiltakstyperKostnadskalkyle!K$14)/100,
"0")))))))))</f>
        <v>7942.05</v>
      </c>
      <c r="S138" s="18">
        <f t="shared" si="7"/>
        <v>10589.4</v>
      </c>
      <c r="T138" s="18">
        <f>IF($F138=TiltakstyperKostnadskalkyle!$B$5,($J138*TiltakstyperKostnadskalkyle!M$5)/100,
IF($F138=TiltakstyperKostnadskalkyle!$B$6,($J138*TiltakstyperKostnadskalkyle!M$6)/100,
IF($F138=TiltakstyperKostnadskalkyle!$B$7,($J138*TiltakstyperKostnadskalkyle!M$7)/100,
IF($F138=TiltakstyperKostnadskalkyle!$B$8,($J138*TiltakstyperKostnadskalkyle!M$8)/100,
IF($F138=TiltakstyperKostnadskalkyle!$B$9,($J138*TiltakstyperKostnadskalkyle!M$9)/100,
IF($F138=TiltakstyperKostnadskalkyle!$B$10,($J138*TiltakstyperKostnadskalkyle!M$10)/100,
IF($F138=TiltakstyperKostnadskalkyle!$B$11,($J138*TiltakstyperKostnadskalkyle!M$11)/100,
IF($F138=TiltakstyperKostnadskalkyle!$B$12,($J138*TiltakstyperKostnadskalkyle!M$12)/100,
IF($F138=TiltakstyperKostnadskalkyle!$B$13,($J138*TiltakstyperKostnadskalkyle!M$13)/100,
IF($F138=TiltakstyperKostnadskalkyle!$B$14,($J138*TiltakstyperKostnadskalkyle!M$14)/100,
IF($F138=TiltakstyperKostnadskalkyle!$B$15,($J138*TiltakstyperKostnadskalkyle!M$15)/100,
"0")))))))))))</f>
        <v>0</v>
      </c>
      <c r="U138" s="18"/>
      <c r="V138" s="32"/>
      <c r="W138" s="18">
        <f>IF($F138=TiltakstyperKostnadskalkyle!$B$5,($J138*TiltakstyperKostnadskalkyle!P$5)/100,
IF($F138=TiltakstyperKostnadskalkyle!$B$6,($J138*TiltakstyperKostnadskalkyle!P$6)/100,
IF($F138=TiltakstyperKostnadskalkyle!$B$7,($J138*TiltakstyperKostnadskalkyle!P$7)/100,
IF($F138=TiltakstyperKostnadskalkyle!$B$8,($J138*TiltakstyperKostnadskalkyle!P$8)/100,
IF($F138=TiltakstyperKostnadskalkyle!$B$9,($J138*TiltakstyperKostnadskalkyle!P$9)/100,
IF($F138=TiltakstyperKostnadskalkyle!$B$10,($J138*TiltakstyperKostnadskalkyle!P$10)/100,
IF($F138=TiltakstyperKostnadskalkyle!$B$11,($J138*TiltakstyperKostnadskalkyle!P$11)/100,
IF($F138=TiltakstyperKostnadskalkyle!$B$12,($J138*TiltakstyperKostnadskalkyle!P$12)/100,
IF($F138=TiltakstyperKostnadskalkyle!$B$13,($J138*TiltakstyperKostnadskalkyle!P$13)/100,
IF($F138=TiltakstyperKostnadskalkyle!$B$14,($J138*TiltakstyperKostnadskalkyle!P$14)/100,
IF($F138=TiltakstyperKostnadskalkyle!$B$15,($J138*TiltakstyperKostnadskalkyle!P$15)/100,
"0")))))))))))</f>
        <v>0</v>
      </c>
      <c r="Y138" s="151"/>
    </row>
    <row r="139" spans="2:25" ht="14.45" customHeight="1" x14ac:dyDescent="0.25">
      <c r="B139" s="20" t="s">
        <v>25</v>
      </c>
      <c r="C139" s="22" t="s">
        <v>105</v>
      </c>
      <c r="D139" s="22" t="s">
        <v>110</v>
      </c>
      <c r="E139" s="22" t="s">
        <v>108</v>
      </c>
      <c r="F139" s="39" t="s">
        <v>37</v>
      </c>
      <c r="G139" s="22">
        <v>2025</v>
      </c>
      <c r="H139" s="108">
        <v>416</v>
      </c>
      <c r="I139" s="27" t="s">
        <v>30</v>
      </c>
      <c r="J139" s="18">
        <f>IF(F139=TiltakstyperKostnadskalkyle!$B$5,TiltakstyperKostnadskalkyle!$R$5*Handlingsplan!H139,
IF(F139=TiltakstyperKostnadskalkyle!$B$6,TiltakstyperKostnadskalkyle!$R$6*Handlingsplan!H139,
IF(F139=TiltakstyperKostnadskalkyle!$B$7,TiltakstyperKostnadskalkyle!$R$7*Handlingsplan!H139,
IF(F139=TiltakstyperKostnadskalkyle!$B$8,TiltakstyperKostnadskalkyle!$R$8*Handlingsplan!H139,
IF(F139=TiltakstyperKostnadskalkyle!$B$9,TiltakstyperKostnadskalkyle!$R$9*Handlingsplan!H139,
IF(F139=TiltakstyperKostnadskalkyle!$B$10,TiltakstyperKostnadskalkyle!$R$10*Handlingsplan!H139,
IF(F139=TiltakstyperKostnadskalkyle!$B$11,TiltakstyperKostnadskalkyle!$R$11*Handlingsplan!H139,
IF(F139=TiltakstyperKostnadskalkyle!$B$12,TiltakstyperKostnadskalkyle!$R$12*Handlingsplan!H139,
IF(F139=TiltakstyperKostnadskalkyle!$B$13,TiltakstyperKostnadskalkyle!$R$13*Handlingsplan!H139,
IF(F139=TiltakstyperKostnadskalkyle!$B$14,TiltakstyperKostnadskalkyle!$R$14*Handlingsplan!H139,
IF(F139=TiltakstyperKostnadskalkyle!$B$15,TiltakstyperKostnadskalkyle!$R$15*Handlingsplan!H139,
0)))))))))))</f>
        <v>461760</v>
      </c>
      <c r="K139" s="18">
        <f>IF($F139=TiltakstyperKostnadskalkyle!$B$5,($J139*TiltakstyperKostnadskalkyle!D$5)/100,
IF($F139=TiltakstyperKostnadskalkyle!$B$6,($J139*TiltakstyperKostnadskalkyle!D$6)/100,
IF($F139=TiltakstyperKostnadskalkyle!$B$7,($J139*TiltakstyperKostnadskalkyle!D$7)/100,
IF($F139=TiltakstyperKostnadskalkyle!$B$8,($J139*TiltakstyperKostnadskalkyle!D$8)/100,
IF($F139=TiltakstyperKostnadskalkyle!$B$9,($J139*TiltakstyperKostnadskalkyle!D$9)/100,
IF($F139=TiltakstyperKostnadskalkyle!$B$10,($J139*TiltakstyperKostnadskalkyle!D$10)/100,
IF($F139=TiltakstyperKostnadskalkyle!$B$11,($J139*TiltakstyperKostnadskalkyle!D$11)/100,
IF($F139=TiltakstyperKostnadskalkyle!$B$12,($J139*TiltakstyperKostnadskalkyle!D$12)/100,
IF($F139=TiltakstyperKostnadskalkyle!$B$13,($J139*TiltakstyperKostnadskalkyle!D$13)/100,
IF($F139=TiltakstyperKostnadskalkyle!$B$14,($J139*TiltakstyperKostnadskalkyle!D$14)/100,
IF($F139=TiltakstyperKostnadskalkyle!$B$15,($J139*TiltakstyperKostnadskalkyle!D$15)/100,
"0")))))))))))</f>
        <v>6926.4</v>
      </c>
      <c r="L139" s="18">
        <f>IF($F139=TiltakstyperKostnadskalkyle!$B$5,($J139*TiltakstyperKostnadskalkyle!E$5)/100,
IF($F139=TiltakstyperKostnadskalkyle!$B$6,($J139*TiltakstyperKostnadskalkyle!E$6)/100,
IF($F139=TiltakstyperKostnadskalkyle!$B$7,($J139*TiltakstyperKostnadskalkyle!E$7)/100,
IF($F139=TiltakstyperKostnadskalkyle!$B$8,($J139*TiltakstyperKostnadskalkyle!E$8)/100,
IF($F139=TiltakstyperKostnadskalkyle!$B$9,($J139*TiltakstyperKostnadskalkyle!E$9)/100,
IF($F139=TiltakstyperKostnadskalkyle!$B$10,($J139*TiltakstyperKostnadskalkyle!E$10)/100,
IF($F139=TiltakstyperKostnadskalkyle!$B$11,($J139*TiltakstyperKostnadskalkyle!E$11)/100,
IF($F139=TiltakstyperKostnadskalkyle!$B$12,($J139*TiltakstyperKostnadskalkyle!E$12)/100,
IF($F139=TiltakstyperKostnadskalkyle!$B$13,($J139*TiltakstyperKostnadskalkyle!E$13)/100,
IF($F139=TiltakstyperKostnadskalkyle!$B$14,($J139*TiltakstyperKostnadskalkyle!E$14)/100,
IF($F139=TiltakstyperKostnadskalkyle!$B$15,($J139*TiltakstyperKostnadskalkyle!E$15)/100,
"0")))))))))))</f>
        <v>13852.8</v>
      </c>
      <c r="M139" s="18">
        <f>IF($F139=TiltakstyperKostnadskalkyle!$B$5,($J139*TiltakstyperKostnadskalkyle!F$5)/100,
IF($F139=TiltakstyperKostnadskalkyle!$B$6,($J139*TiltakstyperKostnadskalkyle!F$6)/100,
IF($F139=TiltakstyperKostnadskalkyle!$B$7,($J139*TiltakstyperKostnadskalkyle!F$7)/100,
IF($F139=TiltakstyperKostnadskalkyle!$B$8,($J139*TiltakstyperKostnadskalkyle!F$8)/100,
IF($F139=TiltakstyperKostnadskalkyle!$B$9,($J139*TiltakstyperKostnadskalkyle!F$9)/100,
IF($F139=TiltakstyperKostnadskalkyle!$B$10,($J139*TiltakstyperKostnadskalkyle!F$10)/100,
IF($F139=TiltakstyperKostnadskalkyle!$B$11,($J139*TiltakstyperKostnadskalkyle!F$11)/100,
IF($F139=TiltakstyperKostnadskalkyle!$B$12,($J139*TiltakstyperKostnadskalkyle!F$12)/100,
IF($F139=TiltakstyperKostnadskalkyle!$B$13,($J139*TiltakstyperKostnadskalkyle!F$13)/100,
IF($F139=TiltakstyperKostnadskalkyle!$B$14,($J139*TiltakstyperKostnadskalkyle!F$14)/100,
IF($F139=TiltakstyperKostnadskalkyle!$B$15,($J139*TiltakstyperKostnadskalkyle!F$15)/100,
"0")))))))))))</f>
        <v>92352</v>
      </c>
      <c r="N139" s="18">
        <f>IF($F139=TiltakstyperKostnadskalkyle!$B$5,($J139*TiltakstyperKostnadskalkyle!G$5)/100,
IF($F139=TiltakstyperKostnadskalkyle!$B$6,($J139*TiltakstyperKostnadskalkyle!G$6)/100,
IF($F139=TiltakstyperKostnadskalkyle!$B$7,($J139*TiltakstyperKostnadskalkyle!G$7)/100,
IF($F139=TiltakstyperKostnadskalkyle!$B$8,($J139*TiltakstyperKostnadskalkyle!G$8)/100,
IF($F139=TiltakstyperKostnadskalkyle!$B$9,($J139*TiltakstyperKostnadskalkyle!G$9)/100,
IF($F139=TiltakstyperKostnadskalkyle!$B$10,($J139*TiltakstyperKostnadskalkyle!G$10)/100,
IF($F139=TiltakstyperKostnadskalkyle!$B$11,($J139*TiltakstyperKostnadskalkyle!G$11)/100,
IF($F139=TiltakstyperKostnadskalkyle!$B$12,($J139*TiltakstyperKostnadskalkyle!G$12)/100,
IF($F139=TiltakstyperKostnadskalkyle!$B$13,($J139*TiltakstyperKostnadskalkyle!G$13)/100,
IF($F139=TiltakstyperKostnadskalkyle!$B$14,($J139*TiltakstyperKostnadskalkyle!G$14)/100,
IF($F139=TiltakstyperKostnadskalkyle!$B$15,($J139*TiltakstyperKostnadskalkyle!G$15)/100,
"0")))))))))))</f>
        <v>50793.599999999999</v>
      </c>
      <c r="O139" s="18">
        <f>IF($F139=TiltakstyperKostnadskalkyle!$B$5,($J139*TiltakstyperKostnadskalkyle!H$5)/100,
IF($F139=TiltakstyperKostnadskalkyle!$B$6,($J139*TiltakstyperKostnadskalkyle!H$6)/100,
IF($F139=TiltakstyperKostnadskalkyle!$B$7,($J139*TiltakstyperKostnadskalkyle!H$7)/100,
IF($F139=TiltakstyperKostnadskalkyle!$B$8,($J139*TiltakstyperKostnadskalkyle!H$8)/100,
IF($F139=TiltakstyperKostnadskalkyle!$B$9,($J139*TiltakstyperKostnadskalkyle!H$9)/100,
IF($F139=TiltakstyperKostnadskalkyle!$B$10,($J139*TiltakstyperKostnadskalkyle!H$10)/100,
IF($F139=TiltakstyperKostnadskalkyle!$B$11,($J139*TiltakstyperKostnadskalkyle!H$11)/100,
IF($F139=TiltakstyperKostnadskalkyle!$B$12,($J139*TiltakstyperKostnadskalkyle!H$12)/100,
IF($F139=TiltakstyperKostnadskalkyle!$B$13,($J139*TiltakstyperKostnadskalkyle!H$13)/100,
IF($F139=TiltakstyperKostnadskalkyle!$B$14,($J139*TiltakstyperKostnadskalkyle!H$14)/100,
IF($F139=TiltakstyperKostnadskalkyle!$B$15,($J139*TiltakstyperKostnadskalkyle!H$15)/100,
"0")))))))))))</f>
        <v>13852.8</v>
      </c>
      <c r="P139" s="18">
        <f>IF($F139=TiltakstyperKostnadskalkyle!$B$5,($J139*TiltakstyperKostnadskalkyle!I$5)/100,
IF($F139=TiltakstyperKostnadskalkyle!$B$6,($J139*TiltakstyperKostnadskalkyle!I$6)/100,
IF($F139=TiltakstyperKostnadskalkyle!$B$7,($J139*TiltakstyperKostnadskalkyle!I$7)/100,
IF($F139=TiltakstyperKostnadskalkyle!$B$8,($J139*TiltakstyperKostnadskalkyle!I$8)/100,
IF($F139=TiltakstyperKostnadskalkyle!$B$9,($J139*TiltakstyperKostnadskalkyle!I$9)/100,
IF($F139=TiltakstyperKostnadskalkyle!$B$10,($J139*TiltakstyperKostnadskalkyle!I$10)/100,
IF($F139=TiltakstyperKostnadskalkyle!$B$11,($J139*TiltakstyperKostnadskalkyle!I$11)/100,
IF($F139=TiltakstyperKostnadskalkyle!$B$12,($J139*TiltakstyperKostnadskalkyle!I$12)/100,
IF($F139=TiltakstyperKostnadskalkyle!$B$13,($J139*TiltakstyperKostnadskalkyle!I$13)/100,
IF($F139=TiltakstyperKostnadskalkyle!$B$14,($J139*TiltakstyperKostnadskalkyle!I$14)/100,
IF($F139=TiltakstyperKostnadskalkyle!$B$15,($J139*TiltakstyperKostnadskalkyle!I$15)/100,
"0")))))))))))</f>
        <v>277056</v>
      </c>
      <c r="Q139" s="18">
        <f t="shared" si="8"/>
        <v>4617.6000000000004</v>
      </c>
      <c r="R139" s="18">
        <f>IF($F139=TiltakstyperKostnadskalkyle!$B$5,($J139*TiltakstyperKostnadskalkyle!K$5)/100,
IF($F139=TiltakstyperKostnadskalkyle!$B$6,($J139*TiltakstyperKostnadskalkyle!K$6)/100,
IF($F139=TiltakstyperKostnadskalkyle!$B$8,($J139*TiltakstyperKostnadskalkyle!K$8)/100,
IF($F139=TiltakstyperKostnadskalkyle!$B$9,($J139*TiltakstyperKostnadskalkyle!K$9)/100,
IF($F139=TiltakstyperKostnadskalkyle!$B$10,($J139*TiltakstyperKostnadskalkyle!K$10)/100,
IF($F139=TiltakstyperKostnadskalkyle!$B$11,($J139*TiltakstyperKostnadskalkyle!K$11)/100,
IF($F139=TiltakstyperKostnadskalkyle!$B$12,($J139*TiltakstyperKostnadskalkyle!K$12)/100,
IF($F139=TiltakstyperKostnadskalkyle!$B$13,($J139*TiltakstyperKostnadskalkyle!K$13)/100,
IF($F139=TiltakstyperKostnadskalkyle!$B$14,($J139*TiltakstyperKostnadskalkyle!K$14)/100,
"0")))))))))</f>
        <v>6926.4</v>
      </c>
      <c r="S139" s="18">
        <f t="shared" si="7"/>
        <v>9235.2000000000007</v>
      </c>
      <c r="T139" s="18">
        <f>IF($F139=TiltakstyperKostnadskalkyle!$B$5,($J139*TiltakstyperKostnadskalkyle!M$5)/100,
IF($F139=TiltakstyperKostnadskalkyle!$B$6,($J139*TiltakstyperKostnadskalkyle!M$6)/100,
IF($F139=TiltakstyperKostnadskalkyle!$B$7,($J139*TiltakstyperKostnadskalkyle!M$7)/100,
IF($F139=TiltakstyperKostnadskalkyle!$B$8,($J139*TiltakstyperKostnadskalkyle!M$8)/100,
IF($F139=TiltakstyperKostnadskalkyle!$B$9,($J139*TiltakstyperKostnadskalkyle!M$9)/100,
IF($F139=TiltakstyperKostnadskalkyle!$B$10,($J139*TiltakstyperKostnadskalkyle!M$10)/100,
IF($F139=TiltakstyperKostnadskalkyle!$B$11,($J139*TiltakstyperKostnadskalkyle!M$11)/100,
IF($F139=TiltakstyperKostnadskalkyle!$B$12,($J139*TiltakstyperKostnadskalkyle!M$12)/100,
IF($F139=TiltakstyperKostnadskalkyle!$B$13,($J139*TiltakstyperKostnadskalkyle!M$13)/100,
IF($F139=TiltakstyperKostnadskalkyle!$B$14,($J139*TiltakstyperKostnadskalkyle!M$14)/100,
IF($F139=TiltakstyperKostnadskalkyle!$B$15,($J139*TiltakstyperKostnadskalkyle!M$15)/100,
"0")))))))))))</f>
        <v>0</v>
      </c>
      <c r="U139" s="18"/>
      <c r="V139" s="32"/>
      <c r="W139" s="18">
        <f>IF($F139=TiltakstyperKostnadskalkyle!$B$5,($J139*TiltakstyperKostnadskalkyle!P$5)/100,
IF($F139=TiltakstyperKostnadskalkyle!$B$6,($J139*TiltakstyperKostnadskalkyle!P$6)/100,
IF($F139=TiltakstyperKostnadskalkyle!$B$7,($J139*TiltakstyperKostnadskalkyle!P$7)/100,
IF($F139=TiltakstyperKostnadskalkyle!$B$8,($J139*TiltakstyperKostnadskalkyle!P$8)/100,
IF($F139=TiltakstyperKostnadskalkyle!$B$9,($J139*TiltakstyperKostnadskalkyle!P$9)/100,
IF($F139=TiltakstyperKostnadskalkyle!$B$10,($J139*TiltakstyperKostnadskalkyle!P$10)/100,
IF($F139=TiltakstyperKostnadskalkyle!$B$11,($J139*TiltakstyperKostnadskalkyle!P$11)/100,
IF($F139=TiltakstyperKostnadskalkyle!$B$12,($J139*TiltakstyperKostnadskalkyle!P$12)/100,
IF($F139=TiltakstyperKostnadskalkyle!$B$13,($J139*TiltakstyperKostnadskalkyle!P$13)/100,
IF($F139=TiltakstyperKostnadskalkyle!$B$14,($J139*TiltakstyperKostnadskalkyle!P$14)/100,
IF($F139=TiltakstyperKostnadskalkyle!$B$15,($J139*TiltakstyperKostnadskalkyle!P$15)/100,
"0")))))))))))</f>
        <v>0</v>
      </c>
      <c r="Y139" s="151"/>
    </row>
    <row r="140" spans="2:25" ht="14.45" customHeight="1" x14ac:dyDescent="0.25">
      <c r="B140" s="20" t="s">
        <v>25</v>
      </c>
      <c r="C140" s="22" t="s">
        <v>105</v>
      </c>
      <c r="D140" s="22" t="s">
        <v>110</v>
      </c>
      <c r="E140" s="22" t="s">
        <v>109</v>
      </c>
      <c r="F140" s="39" t="s">
        <v>37</v>
      </c>
      <c r="G140" s="22">
        <v>2025</v>
      </c>
      <c r="H140" s="108">
        <v>756</v>
      </c>
      <c r="I140" s="27" t="s">
        <v>30</v>
      </c>
      <c r="J140" s="18">
        <f>IF(F140=TiltakstyperKostnadskalkyle!$B$5,TiltakstyperKostnadskalkyle!$R$5*Handlingsplan!H140,
IF(F140=TiltakstyperKostnadskalkyle!$B$6,TiltakstyperKostnadskalkyle!$R$6*Handlingsplan!H140,
IF(F140=TiltakstyperKostnadskalkyle!$B$7,TiltakstyperKostnadskalkyle!$R$7*Handlingsplan!H140,
IF(F140=TiltakstyperKostnadskalkyle!$B$8,TiltakstyperKostnadskalkyle!$R$8*Handlingsplan!H140,
IF(F140=TiltakstyperKostnadskalkyle!$B$9,TiltakstyperKostnadskalkyle!$R$9*Handlingsplan!H140,
IF(F140=TiltakstyperKostnadskalkyle!$B$10,TiltakstyperKostnadskalkyle!$R$10*Handlingsplan!H140,
IF(F140=TiltakstyperKostnadskalkyle!$B$11,TiltakstyperKostnadskalkyle!$R$11*Handlingsplan!H140,
IF(F140=TiltakstyperKostnadskalkyle!$B$12,TiltakstyperKostnadskalkyle!$R$12*Handlingsplan!H140,
IF(F140=TiltakstyperKostnadskalkyle!$B$13,TiltakstyperKostnadskalkyle!$R$13*Handlingsplan!H140,
IF(F140=TiltakstyperKostnadskalkyle!$B$14,TiltakstyperKostnadskalkyle!$R$14*Handlingsplan!H140,
IF(F140=TiltakstyperKostnadskalkyle!$B$15,TiltakstyperKostnadskalkyle!$R$15*Handlingsplan!H140,
0)))))))))))</f>
        <v>839160</v>
      </c>
      <c r="K140" s="18">
        <f>IF($F140=TiltakstyperKostnadskalkyle!$B$5,($J140*TiltakstyperKostnadskalkyle!D$5)/100,
IF($F140=TiltakstyperKostnadskalkyle!$B$6,($J140*TiltakstyperKostnadskalkyle!D$6)/100,
IF($F140=TiltakstyperKostnadskalkyle!$B$7,($J140*TiltakstyperKostnadskalkyle!D$7)/100,
IF($F140=TiltakstyperKostnadskalkyle!$B$8,($J140*TiltakstyperKostnadskalkyle!D$8)/100,
IF($F140=TiltakstyperKostnadskalkyle!$B$9,($J140*TiltakstyperKostnadskalkyle!D$9)/100,
IF($F140=TiltakstyperKostnadskalkyle!$B$10,($J140*TiltakstyperKostnadskalkyle!D$10)/100,
IF($F140=TiltakstyperKostnadskalkyle!$B$11,($J140*TiltakstyperKostnadskalkyle!D$11)/100,
IF($F140=TiltakstyperKostnadskalkyle!$B$12,($J140*TiltakstyperKostnadskalkyle!D$12)/100,
IF($F140=TiltakstyperKostnadskalkyle!$B$13,($J140*TiltakstyperKostnadskalkyle!D$13)/100,
IF($F140=TiltakstyperKostnadskalkyle!$B$14,($J140*TiltakstyperKostnadskalkyle!D$14)/100,
IF($F140=TiltakstyperKostnadskalkyle!$B$15,($J140*TiltakstyperKostnadskalkyle!D$15)/100,
"0")))))))))))</f>
        <v>12587.4</v>
      </c>
      <c r="L140" s="18">
        <f>IF($F140=TiltakstyperKostnadskalkyle!$B$5,($J140*TiltakstyperKostnadskalkyle!E$5)/100,
IF($F140=TiltakstyperKostnadskalkyle!$B$6,($J140*TiltakstyperKostnadskalkyle!E$6)/100,
IF($F140=TiltakstyperKostnadskalkyle!$B$7,($J140*TiltakstyperKostnadskalkyle!E$7)/100,
IF($F140=TiltakstyperKostnadskalkyle!$B$8,($J140*TiltakstyperKostnadskalkyle!E$8)/100,
IF($F140=TiltakstyperKostnadskalkyle!$B$9,($J140*TiltakstyperKostnadskalkyle!E$9)/100,
IF($F140=TiltakstyperKostnadskalkyle!$B$10,($J140*TiltakstyperKostnadskalkyle!E$10)/100,
IF($F140=TiltakstyperKostnadskalkyle!$B$11,($J140*TiltakstyperKostnadskalkyle!E$11)/100,
IF($F140=TiltakstyperKostnadskalkyle!$B$12,($J140*TiltakstyperKostnadskalkyle!E$12)/100,
IF($F140=TiltakstyperKostnadskalkyle!$B$13,($J140*TiltakstyperKostnadskalkyle!E$13)/100,
IF($F140=TiltakstyperKostnadskalkyle!$B$14,($J140*TiltakstyperKostnadskalkyle!E$14)/100,
IF($F140=TiltakstyperKostnadskalkyle!$B$15,($J140*TiltakstyperKostnadskalkyle!E$15)/100,
"0")))))))))))</f>
        <v>25174.799999999999</v>
      </c>
      <c r="M140" s="18">
        <f>IF($F140=TiltakstyperKostnadskalkyle!$B$5,($J140*TiltakstyperKostnadskalkyle!F$5)/100,
IF($F140=TiltakstyperKostnadskalkyle!$B$6,($J140*TiltakstyperKostnadskalkyle!F$6)/100,
IF($F140=TiltakstyperKostnadskalkyle!$B$7,($J140*TiltakstyperKostnadskalkyle!F$7)/100,
IF($F140=TiltakstyperKostnadskalkyle!$B$8,($J140*TiltakstyperKostnadskalkyle!F$8)/100,
IF($F140=TiltakstyperKostnadskalkyle!$B$9,($J140*TiltakstyperKostnadskalkyle!F$9)/100,
IF($F140=TiltakstyperKostnadskalkyle!$B$10,($J140*TiltakstyperKostnadskalkyle!F$10)/100,
IF($F140=TiltakstyperKostnadskalkyle!$B$11,($J140*TiltakstyperKostnadskalkyle!F$11)/100,
IF($F140=TiltakstyperKostnadskalkyle!$B$12,($J140*TiltakstyperKostnadskalkyle!F$12)/100,
IF($F140=TiltakstyperKostnadskalkyle!$B$13,($J140*TiltakstyperKostnadskalkyle!F$13)/100,
IF($F140=TiltakstyperKostnadskalkyle!$B$14,($J140*TiltakstyperKostnadskalkyle!F$14)/100,
IF($F140=TiltakstyperKostnadskalkyle!$B$15,($J140*TiltakstyperKostnadskalkyle!F$15)/100,
"0")))))))))))</f>
        <v>167832</v>
      </c>
      <c r="N140" s="18">
        <f>IF($F140=TiltakstyperKostnadskalkyle!$B$5,($J140*TiltakstyperKostnadskalkyle!G$5)/100,
IF($F140=TiltakstyperKostnadskalkyle!$B$6,($J140*TiltakstyperKostnadskalkyle!G$6)/100,
IF($F140=TiltakstyperKostnadskalkyle!$B$7,($J140*TiltakstyperKostnadskalkyle!G$7)/100,
IF($F140=TiltakstyperKostnadskalkyle!$B$8,($J140*TiltakstyperKostnadskalkyle!G$8)/100,
IF($F140=TiltakstyperKostnadskalkyle!$B$9,($J140*TiltakstyperKostnadskalkyle!G$9)/100,
IF($F140=TiltakstyperKostnadskalkyle!$B$10,($J140*TiltakstyperKostnadskalkyle!G$10)/100,
IF($F140=TiltakstyperKostnadskalkyle!$B$11,($J140*TiltakstyperKostnadskalkyle!G$11)/100,
IF($F140=TiltakstyperKostnadskalkyle!$B$12,($J140*TiltakstyperKostnadskalkyle!G$12)/100,
IF($F140=TiltakstyperKostnadskalkyle!$B$13,($J140*TiltakstyperKostnadskalkyle!G$13)/100,
IF($F140=TiltakstyperKostnadskalkyle!$B$14,($J140*TiltakstyperKostnadskalkyle!G$14)/100,
IF($F140=TiltakstyperKostnadskalkyle!$B$15,($J140*TiltakstyperKostnadskalkyle!G$15)/100,
"0")))))))))))</f>
        <v>92307.6</v>
      </c>
      <c r="O140" s="18">
        <f>IF($F140=TiltakstyperKostnadskalkyle!$B$5,($J140*TiltakstyperKostnadskalkyle!H$5)/100,
IF($F140=TiltakstyperKostnadskalkyle!$B$6,($J140*TiltakstyperKostnadskalkyle!H$6)/100,
IF($F140=TiltakstyperKostnadskalkyle!$B$7,($J140*TiltakstyperKostnadskalkyle!H$7)/100,
IF($F140=TiltakstyperKostnadskalkyle!$B$8,($J140*TiltakstyperKostnadskalkyle!H$8)/100,
IF($F140=TiltakstyperKostnadskalkyle!$B$9,($J140*TiltakstyperKostnadskalkyle!H$9)/100,
IF($F140=TiltakstyperKostnadskalkyle!$B$10,($J140*TiltakstyperKostnadskalkyle!H$10)/100,
IF($F140=TiltakstyperKostnadskalkyle!$B$11,($J140*TiltakstyperKostnadskalkyle!H$11)/100,
IF($F140=TiltakstyperKostnadskalkyle!$B$12,($J140*TiltakstyperKostnadskalkyle!H$12)/100,
IF($F140=TiltakstyperKostnadskalkyle!$B$13,($J140*TiltakstyperKostnadskalkyle!H$13)/100,
IF($F140=TiltakstyperKostnadskalkyle!$B$14,($J140*TiltakstyperKostnadskalkyle!H$14)/100,
IF($F140=TiltakstyperKostnadskalkyle!$B$15,($J140*TiltakstyperKostnadskalkyle!H$15)/100,
"0")))))))))))</f>
        <v>25174.799999999999</v>
      </c>
      <c r="P140" s="18">
        <f>IF($F140=TiltakstyperKostnadskalkyle!$B$5,($J140*TiltakstyperKostnadskalkyle!I$5)/100,
IF($F140=TiltakstyperKostnadskalkyle!$B$6,($J140*TiltakstyperKostnadskalkyle!I$6)/100,
IF($F140=TiltakstyperKostnadskalkyle!$B$7,($J140*TiltakstyperKostnadskalkyle!I$7)/100,
IF($F140=TiltakstyperKostnadskalkyle!$B$8,($J140*TiltakstyperKostnadskalkyle!I$8)/100,
IF($F140=TiltakstyperKostnadskalkyle!$B$9,($J140*TiltakstyperKostnadskalkyle!I$9)/100,
IF($F140=TiltakstyperKostnadskalkyle!$B$10,($J140*TiltakstyperKostnadskalkyle!I$10)/100,
IF($F140=TiltakstyperKostnadskalkyle!$B$11,($J140*TiltakstyperKostnadskalkyle!I$11)/100,
IF($F140=TiltakstyperKostnadskalkyle!$B$12,($J140*TiltakstyperKostnadskalkyle!I$12)/100,
IF($F140=TiltakstyperKostnadskalkyle!$B$13,($J140*TiltakstyperKostnadskalkyle!I$13)/100,
IF($F140=TiltakstyperKostnadskalkyle!$B$14,($J140*TiltakstyperKostnadskalkyle!I$14)/100,
IF($F140=TiltakstyperKostnadskalkyle!$B$15,($J140*TiltakstyperKostnadskalkyle!I$15)/100,
"0")))))))))))</f>
        <v>503496</v>
      </c>
      <c r="Q140" s="18">
        <f t="shared" si="8"/>
        <v>8391.6</v>
      </c>
      <c r="R140" s="18">
        <f>IF($F140=TiltakstyperKostnadskalkyle!$B$5,($J140*TiltakstyperKostnadskalkyle!K$5)/100,
IF($F140=TiltakstyperKostnadskalkyle!$B$6,($J140*TiltakstyperKostnadskalkyle!K$6)/100,
IF($F140=TiltakstyperKostnadskalkyle!$B$8,($J140*TiltakstyperKostnadskalkyle!K$8)/100,
IF($F140=TiltakstyperKostnadskalkyle!$B$9,($J140*TiltakstyperKostnadskalkyle!K$9)/100,
IF($F140=TiltakstyperKostnadskalkyle!$B$10,($J140*TiltakstyperKostnadskalkyle!K$10)/100,
IF($F140=TiltakstyperKostnadskalkyle!$B$11,($J140*TiltakstyperKostnadskalkyle!K$11)/100,
IF($F140=TiltakstyperKostnadskalkyle!$B$12,($J140*TiltakstyperKostnadskalkyle!K$12)/100,
IF($F140=TiltakstyperKostnadskalkyle!$B$13,($J140*TiltakstyperKostnadskalkyle!K$13)/100,
IF($F140=TiltakstyperKostnadskalkyle!$B$14,($J140*TiltakstyperKostnadskalkyle!K$14)/100,
"0")))))))))</f>
        <v>12587.4</v>
      </c>
      <c r="S140" s="18">
        <f t="shared" si="7"/>
        <v>16783.2</v>
      </c>
      <c r="T140" s="18">
        <f>IF($F140=TiltakstyperKostnadskalkyle!$B$5,($J140*TiltakstyperKostnadskalkyle!M$5)/100,
IF($F140=TiltakstyperKostnadskalkyle!$B$6,($J140*TiltakstyperKostnadskalkyle!M$6)/100,
IF($F140=TiltakstyperKostnadskalkyle!$B$7,($J140*TiltakstyperKostnadskalkyle!M$7)/100,
IF($F140=TiltakstyperKostnadskalkyle!$B$8,($J140*TiltakstyperKostnadskalkyle!M$8)/100,
IF($F140=TiltakstyperKostnadskalkyle!$B$9,($J140*TiltakstyperKostnadskalkyle!M$9)/100,
IF($F140=TiltakstyperKostnadskalkyle!$B$10,($J140*TiltakstyperKostnadskalkyle!M$10)/100,
IF($F140=TiltakstyperKostnadskalkyle!$B$11,($J140*TiltakstyperKostnadskalkyle!M$11)/100,
IF($F140=TiltakstyperKostnadskalkyle!$B$12,($J140*TiltakstyperKostnadskalkyle!M$12)/100,
IF($F140=TiltakstyperKostnadskalkyle!$B$13,($J140*TiltakstyperKostnadskalkyle!M$13)/100,
IF($F140=TiltakstyperKostnadskalkyle!$B$14,($J140*TiltakstyperKostnadskalkyle!M$14)/100,
IF($F140=TiltakstyperKostnadskalkyle!$B$15,($J140*TiltakstyperKostnadskalkyle!M$15)/100,
"0")))))))))))</f>
        <v>0</v>
      </c>
      <c r="U140" s="18"/>
      <c r="V140" s="32"/>
      <c r="W140" s="18">
        <f>IF($F140=TiltakstyperKostnadskalkyle!$B$5,($J140*TiltakstyperKostnadskalkyle!P$5)/100,
IF($F140=TiltakstyperKostnadskalkyle!$B$6,($J140*TiltakstyperKostnadskalkyle!P$6)/100,
IF($F140=TiltakstyperKostnadskalkyle!$B$7,($J140*TiltakstyperKostnadskalkyle!P$7)/100,
IF($F140=TiltakstyperKostnadskalkyle!$B$8,($J140*TiltakstyperKostnadskalkyle!P$8)/100,
IF($F140=TiltakstyperKostnadskalkyle!$B$9,($J140*TiltakstyperKostnadskalkyle!P$9)/100,
IF($F140=TiltakstyperKostnadskalkyle!$B$10,($J140*TiltakstyperKostnadskalkyle!P$10)/100,
IF($F140=TiltakstyperKostnadskalkyle!$B$11,($J140*TiltakstyperKostnadskalkyle!P$11)/100,
IF($F140=TiltakstyperKostnadskalkyle!$B$12,($J140*TiltakstyperKostnadskalkyle!P$12)/100,
IF($F140=TiltakstyperKostnadskalkyle!$B$13,($J140*TiltakstyperKostnadskalkyle!P$13)/100,
IF($F140=TiltakstyperKostnadskalkyle!$B$14,($J140*TiltakstyperKostnadskalkyle!P$14)/100,
IF($F140=TiltakstyperKostnadskalkyle!$B$15,($J140*TiltakstyperKostnadskalkyle!P$15)/100,
"0")))))))))))</f>
        <v>0</v>
      </c>
      <c r="Y140" s="151"/>
    </row>
    <row r="141" spans="2:25" ht="14.45" customHeight="1" x14ac:dyDescent="0.25">
      <c r="B141" s="20" t="s">
        <v>25</v>
      </c>
      <c r="C141" s="22" t="s">
        <v>105</v>
      </c>
      <c r="D141" s="22" t="s">
        <v>111</v>
      </c>
      <c r="E141" s="22" t="s">
        <v>64</v>
      </c>
      <c r="F141" s="39" t="s">
        <v>41</v>
      </c>
      <c r="G141" s="22">
        <v>2031</v>
      </c>
      <c r="H141" s="108">
        <v>2082</v>
      </c>
      <c r="I141" s="27" t="s">
        <v>30</v>
      </c>
      <c r="J141" s="18">
        <f>IF(F141=TiltakstyperKostnadskalkyle!$B$5,TiltakstyperKostnadskalkyle!$R$5*Handlingsplan!H141,
IF(F141=TiltakstyperKostnadskalkyle!$B$6,TiltakstyperKostnadskalkyle!$R$6*Handlingsplan!H141,
IF(F141=TiltakstyperKostnadskalkyle!$B$7,TiltakstyperKostnadskalkyle!$R$7*Handlingsplan!H141,
IF(F141=TiltakstyperKostnadskalkyle!$B$8,TiltakstyperKostnadskalkyle!$R$8*Handlingsplan!H141,
IF(F141=TiltakstyperKostnadskalkyle!$B$9,TiltakstyperKostnadskalkyle!$R$9*Handlingsplan!H141,
IF(F141=TiltakstyperKostnadskalkyle!$B$10,TiltakstyperKostnadskalkyle!$R$10*Handlingsplan!H141,
IF(F141=TiltakstyperKostnadskalkyle!$B$11,TiltakstyperKostnadskalkyle!$R$11*Handlingsplan!H141,
IF(F141=TiltakstyperKostnadskalkyle!$B$12,TiltakstyperKostnadskalkyle!$R$12*Handlingsplan!H141,
IF(F141=TiltakstyperKostnadskalkyle!$B$13,TiltakstyperKostnadskalkyle!$R$13*Handlingsplan!H141,
IF(F141=TiltakstyperKostnadskalkyle!$B$14,TiltakstyperKostnadskalkyle!$R$14*Handlingsplan!H141,
IF(F141=TiltakstyperKostnadskalkyle!$B$15,TiltakstyperKostnadskalkyle!$R$15*Handlingsplan!H141,
0)))))))))))</f>
        <v>2706600</v>
      </c>
      <c r="K141" s="18">
        <f>IF($F141=TiltakstyperKostnadskalkyle!$B$5,($J141*TiltakstyperKostnadskalkyle!D$5)/100,
IF($F141=TiltakstyperKostnadskalkyle!$B$6,($J141*TiltakstyperKostnadskalkyle!D$6)/100,
IF($F141=TiltakstyperKostnadskalkyle!$B$7,($J141*TiltakstyperKostnadskalkyle!D$7)/100,
IF($F141=TiltakstyperKostnadskalkyle!$B$8,($J141*TiltakstyperKostnadskalkyle!D$8)/100,
IF($F141=TiltakstyperKostnadskalkyle!$B$9,($J141*TiltakstyperKostnadskalkyle!D$9)/100,
IF($F141=TiltakstyperKostnadskalkyle!$B$10,($J141*TiltakstyperKostnadskalkyle!D$10)/100,
IF($F141=TiltakstyperKostnadskalkyle!$B$11,($J141*TiltakstyperKostnadskalkyle!D$11)/100,
IF($F141=TiltakstyperKostnadskalkyle!$B$12,($J141*TiltakstyperKostnadskalkyle!D$12)/100,
IF($F141=TiltakstyperKostnadskalkyle!$B$13,($J141*TiltakstyperKostnadskalkyle!D$13)/100,
IF($F141=TiltakstyperKostnadskalkyle!$B$14,($J141*TiltakstyperKostnadskalkyle!D$14)/100,
IF($F141=TiltakstyperKostnadskalkyle!$B$15,($J141*TiltakstyperKostnadskalkyle!D$15)/100,
"0")))))))))))</f>
        <v>243594</v>
      </c>
      <c r="L141" s="18">
        <f>IF($F141=TiltakstyperKostnadskalkyle!$B$5,($J141*TiltakstyperKostnadskalkyle!E$5)/100,
IF($F141=TiltakstyperKostnadskalkyle!$B$6,($J141*TiltakstyperKostnadskalkyle!E$6)/100,
IF($F141=TiltakstyperKostnadskalkyle!$B$7,($J141*TiltakstyperKostnadskalkyle!E$7)/100,
IF($F141=TiltakstyperKostnadskalkyle!$B$8,($J141*TiltakstyperKostnadskalkyle!E$8)/100,
IF($F141=TiltakstyperKostnadskalkyle!$B$9,($J141*TiltakstyperKostnadskalkyle!E$9)/100,
IF($F141=TiltakstyperKostnadskalkyle!$B$10,($J141*TiltakstyperKostnadskalkyle!E$10)/100,
IF($F141=TiltakstyperKostnadskalkyle!$B$11,($J141*TiltakstyperKostnadskalkyle!E$11)/100,
IF($F141=TiltakstyperKostnadskalkyle!$B$12,($J141*TiltakstyperKostnadskalkyle!E$12)/100,
IF($F141=TiltakstyperKostnadskalkyle!$B$13,($J141*TiltakstyperKostnadskalkyle!E$13)/100,
IF($F141=TiltakstyperKostnadskalkyle!$B$14,($J141*TiltakstyperKostnadskalkyle!E$14)/100,
IF($F141=TiltakstyperKostnadskalkyle!$B$15,($J141*TiltakstyperKostnadskalkyle!E$15)/100,
"0")))))))))))</f>
        <v>216528</v>
      </c>
      <c r="M141" s="18">
        <f>IF($F141=TiltakstyperKostnadskalkyle!$B$5,($J141*TiltakstyperKostnadskalkyle!F$5)/100,
IF($F141=TiltakstyperKostnadskalkyle!$B$6,($J141*TiltakstyperKostnadskalkyle!F$6)/100,
IF($F141=TiltakstyperKostnadskalkyle!$B$7,($J141*TiltakstyperKostnadskalkyle!F$7)/100,
IF($F141=TiltakstyperKostnadskalkyle!$B$8,($J141*TiltakstyperKostnadskalkyle!F$8)/100,
IF($F141=TiltakstyperKostnadskalkyle!$B$9,($J141*TiltakstyperKostnadskalkyle!F$9)/100,
IF($F141=TiltakstyperKostnadskalkyle!$B$10,($J141*TiltakstyperKostnadskalkyle!F$10)/100,
IF($F141=TiltakstyperKostnadskalkyle!$B$11,($J141*TiltakstyperKostnadskalkyle!F$11)/100,
IF($F141=TiltakstyperKostnadskalkyle!$B$12,($J141*TiltakstyperKostnadskalkyle!F$12)/100,
IF($F141=TiltakstyperKostnadskalkyle!$B$13,($J141*TiltakstyperKostnadskalkyle!F$13)/100,
IF($F141=TiltakstyperKostnadskalkyle!$B$14,($J141*TiltakstyperKostnadskalkyle!F$14)/100,
IF($F141=TiltakstyperKostnadskalkyle!$B$15,($J141*TiltakstyperKostnadskalkyle!F$15)/100,
"0")))))))))))</f>
        <v>460122</v>
      </c>
      <c r="N141" s="18">
        <f>IF($F141=TiltakstyperKostnadskalkyle!$B$5,($J141*TiltakstyperKostnadskalkyle!G$5)/100,
IF($F141=TiltakstyperKostnadskalkyle!$B$6,($J141*TiltakstyperKostnadskalkyle!G$6)/100,
IF($F141=TiltakstyperKostnadskalkyle!$B$7,($J141*TiltakstyperKostnadskalkyle!G$7)/100,
IF($F141=TiltakstyperKostnadskalkyle!$B$8,($J141*TiltakstyperKostnadskalkyle!G$8)/100,
IF($F141=TiltakstyperKostnadskalkyle!$B$9,($J141*TiltakstyperKostnadskalkyle!G$9)/100,
IF($F141=TiltakstyperKostnadskalkyle!$B$10,($J141*TiltakstyperKostnadskalkyle!G$10)/100,
IF($F141=TiltakstyperKostnadskalkyle!$B$11,($J141*TiltakstyperKostnadskalkyle!G$11)/100,
IF($F141=TiltakstyperKostnadskalkyle!$B$12,($J141*TiltakstyperKostnadskalkyle!G$12)/100,
IF($F141=TiltakstyperKostnadskalkyle!$B$13,($J141*TiltakstyperKostnadskalkyle!G$13)/100,
IF($F141=TiltakstyperKostnadskalkyle!$B$14,($J141*TiltakstyperKostnadskalkyle!G$14)/100,
IF($F141=TiltakstyperKostnadskalkyle!$B$15,($J141*TiltakstyperKostnadskalkyle!G$15)/100,
"0")))))))))))</f>
        <v>270660</v>
      </c>
      <c r="O141" s="18">
        <f>IF($F141=TiltakstyperKostnadskalkyle!$B$5,($J141*TiltakstyperKostnadskalkyle!H$5)/100,
IF($F141=TiltakstyperKostnadskalkyle!$B$6,($J141*TiltakstyperKostnadskalkyle!H$6)/100,
IF($F141=TiltakstyperKostnadskalkyle!$B$7,($J141*TiltakstyperKostnadskalkyle!H$7)/100,
IF($F141=TiltakstyperKostnadskalkyle!$B$8,($J141*TiltakstyperKostnadskalkyle!H$8)/100,
IF($F141=TiltakstyperKostnadskalkyle!$B$9,($J141*TiltakstyperKostnadskalkyle!H$9)/100,
IF($F141=TiltakstyperKostnadskalkyle!$B$10,($J141*TiltakstyperKostnadskalkyle!H$10)/100,
IF($F141=TiltakstyperKostnadskalkyle!$B$11,($J141*TiltakstyperKostnadskalkyle!H$11)/100,
IF($F141=TiltakstyperKostnadskalkyle!$B$12,($J141*TiltakstyperKostnadskalkyle!H$12)/100,
IF($F141=TiltakstyperKostnadskalkyle!$B$13,($J141*TiltakstyperKostnadskalkyle!H$13)/100,
IF($F141=TiltakstyperKostnadskalkyle!$B$14,($J141*TiltakstyperKostnadskalkyle!H$14)/100,
IF($F141=TiltakstyperKostnadskalkyle!$B$15,($J141*TiltakstyperKostnadskalkyle!H$15)/100,
"0")))))))))))</f>
        <v>216528</v>
      </c>
      <c r="P141" s="18">
        <f>IF($F141=TiltakstyperKostnadskalkyle!$B$5,($J141*TiltakstyperKostnadskalkyle!I$5)/100,
IF($F141=TiltakstyperKostnadskalkyle!$B$6,($J141*TiltakstyperKostnadskalkyle!I$6)/100,
IF($F141=TiltakstyperKostnadskalkyle!$B$7,($J141*TiltakstyperKostnadskalkyle!I$7)/100,
IF($F141=TiltakstyperKostnadskalkyle!$B$8,($J141*TiltakstyperKostnadskalkyle!I$8)/100,
IF($F141=TiltakstyperKostnadskalkyle!$B$9,($J141*TiltakstyperKostnadskalkyle!I$9)/100,
IF($F141=TiltakstyperKostnadskalkyle!$B$10,($J141*TiltakstyperKostnadskalkyle!I$10)/100,
IF($F141=TiltakstyperKostnadskalkyle!$B$11,($J141*TiltakstyperKostnadskalkyle!I$11)/100,
IF($F141=TiltakstyperKostnadskalkyle!$B$12,($J141*TiltakstyperKostnadskalkyle!I$12)/100,
IF($F141=TiltakstyperKostnadskalkyle!$B$13,($J141*TiltakstyperKostnadskalkyle!I$13)/100,
IF($F141=TiltakstyperKostnadskalkyle!$B$14,($J141*TiltakstyperKostnadskalkyle!I$14)/100,
IF($F141=TiltakstyperKostnadskalkyle!$B$15,($J141*TiltakstyperKostnadskalkyle!I$15)/100,
"0")))))))))))</f>
        <v>162396</v>
      </c>
      <c r="Q141" s="18">
        <f t="shared" si="8"/>
        <v>27066</v>
      </c>
      <c r="R141" s="18">
        <f>IF($F141=TiltakstyperKostnadskalkyle!$B$5,($J141*TiltakstyperKostnadskalkyle!K$5)/100,
IF($F141=TiltakstyperKostnadskalkyle!$B$6,($J141*TiltakstyperKostnadskalkyle!K$6)/100,
IF($F141=TiltakstyperKostnadskalkyle!$B$7,($J141*TiltakstyperKostnadskalkyle!K$7)/100,
IF($F141=TiltakstyperKostnadskalkyle!$B$8,($J141*TiltakstyperKostnadskalkyle!K$8)/100,
IF($F141=TiltakstyperKostnadskalkyle!$B$9,($J141*TiltakstyperKostnadskalkyle!K$9)/100,
IF($F141=TiltakstyperKostnadskalkyle!$B$10,($J141*TiltakstyperKostnadskalkyle!K$10)/100,
IF($F141=TiltakstyperKostnadskalkyle!$B$11,($J141*TiltakstyperKostnadskalkyle!K$11)/100,
IF($F141=TiltakstyperKostnadskalkyle!$B$12,($J141*TiltakstyperKostnadskalkyle!K$12)/100,
IF($F141=TiltakstyperKostnadskalkyle!$B$13,($J141*TiltakstyperKostnadskalkyle!K$13)/100,
IF($F141=TiltakstyperKostnadskalkyle!$B$14,($J141*TiltakstyperKostnadskalkyle!K$14)/100,
IF($F141=TiltakstyperKostnadskalkyle!$B$15,($J141*TiltakstyperKostnadskalkyle!K$15)/100,
"0")))))))))))</f>
        <v>243594</v>
      </c>
      <c r="S141" s="18">
        <f t="shared" si="7"/>
        <v>54132</v>
      </c>
      <c r="T141" s="18">
        <f>IF($F141=TiltakstyperKostnadskalkyle!$B$5,($J141*TiltakstyperKostnadskalkyle!M$5)/100,
IF($F141=TiltakstyperKostnadskalkyle!$B$6,($J141*TiltakstyperKostnadskalkyle!M$6)/100,
IF($F141=TiltakstyperKostnadskalkyle!$B$7,($J141*TiltakstyperKostnadskalkyle!M$7)/100,
IF($F141=TiltakstyperKostnadskalkyle!$B$8,($J141*TiltakstyperKostnadskalkyle!M$8)/100,
IF($F141=TiltakstyperKostnadskalkyle!$B$9,($J141*TiltakstyperKostnadskalkyle!M$9)/100,
IF($F141=TiltakstyperKostnadskalkyle!$B$10,($J141*TiltakstyperKostnadskalkyle!M$10)/100,
IF($F141=TiltakstyperKostnadskalkyle!$B$11,($J141*TiltakstyperKostnadskalkyle!M$11)/100,
IF($F141=TiltakstyperKostnadskalkyle!$B$12,($J141*TiltakstyperKostnadskalkyle!M$12)/100,
IF($F141=TiltakstyperKostnadskalkyle!$B$13,($J141*TiltakstyperKostnadskalkyle!M$13)/100,
IF($F141=TiltakstyperKostnadskalkyle!$B$14,($J141*TiltakstyperKostnadskalkyle!M$14)/100,
IF($F141=TiltakstyperKostnadskalkyle!$B$15,($J141*TiltakstyperKostnadskalkyle!M$15)/100,
"0")))))))))))</f>
        <v>270660</v>
      </c>
      <c r="U141" s="18"/>
      <c r="V141" s="32"/>
      <c r="W141" s="18">
        <f>IF($F141=TiltakstyperKostnadskalkyle!$B$5,($J141*TiltakstyperKostnadskalkyle!P$5)/100,
IF($F141=TiltakstyperKostnadskalkyle!$B$6,($J141*TiltakstyperKostnadskalkyle!P$6)/100,
IF($F141=TiltakstyperKostnadskalkyle!$B$7,($J141*TiltakstyperKostnadskalkyle!P$7)/100,
IF($F141=TiltakstyperKostnadskalkyle!$B$8,($J141*TiltakstyperKostnadskalkyle!P$8)/100,
IF($F141=TiltakstyperKostnadskalkyle!$B$9,($J141*TiltakstyperKostnadskalkyle!P$9)/100,
IF($F141=TiltakstyperKostnadskalkyle!$B$10,($J141*TiltakstyperKostnadskalkyle!P$10)/100,
IF($F141=TiltakstyperKostnadskalkyle!$B$11,($J141*TiltakstyperKostnadskalkyle!P$11)/100,
IF($F141=TiltakstyperKostnadskalkyle!$B$12,($J141*TiltakstyperKostnadskalkyle!P$12)/100,
IF($F141=TiltakstyperKostnadskalkyle!$B$13,($J141*TiltakstyperKostnadskalkyle!P$13)/100,
IF($F141=TiltakstyperKostnadskalkyle!$B$14,($J141*TiltakstyperKostnadskalkyle!P$14)/100,
IF($F141=TiltakstyperKostnadskalkyle!$B$15,($J141*TiltakstyperKostnadskalkyle!P$15)/100,
"0")))))))))))</f>
        <v>1353300</v>
      </c>
      <c r="Y141" s="151"/>
    </row>
    <row r="142" spans="2:25" ht="14.45" customHeight="1" x14ac:dyDescent="0.25">
      <c r="B142" s="20" t="s">
        <v>25</v>
      </c>
      <c r="C142" s="22" t="s">
        <v>105</v>
      </c>
      <c r="D142" s="22" t="s">
        <v>112</v>
      </c>
      <c r="E142" s="22" t="s">
        <v>107</v>
      </c>
      <c r="F142" s="39" t="s">
        <v>39</v>
      </c>
      <c r="G142" s="22">
        <v>2027</v>
      </c>
      <c r="H142" s="108">
        <f>170+17</f>
        <v>187</v>
      </c>
      <c r="I142" s="27" t="s">
        <v>30</v>
      </c>
      <c r="J142" s="18">
        <f>IF(F142=TiltakstyperKostnadskalkyle!$B$5,TiltakstyperKostnadskalkyle!$R$5*Handlingsplan!H142,
IF(F142=TiltakstyperKostnadskalkyle!$B$6,TiltakstyperKostnadskalkyle!$R$6*Handlingsplan!H142,
IF(F142=TiltakstyperKostnadskalkyle!$B$7,TiltakstyperKostnadskalkyle!$R$7*Handlingsplan!H142,
IF(F142=TiltakstyperKostnadskalkyle!$B$8,TiltakstyperKostnadskalkyle!$R$8*Handlingsplan!H142,
IF(F142=TiltakstyperKostnadskalkyle!$B$9,TiltakstyperKostnadskalkyle!$R$9*Handlingsplan!H142,
IF(F142=TiltakstyperKostnadskalkyle!$B$10,TiltakstyperKostnadskalkyle!$R$10*Handlingsplan!H142,
IF(F142=TiltakstyperKostnadskalkyle!$B$11,TiltakstyperKostnadskalkyle!$R$11*Handlingsplan!H142,
IF(F142=TiltakstyperKostnadskalkyle!$B$12,TiltakstyperKostnadskalkyle!$R$12*Handlingsplan!H142,
IF(F142=TiltakstyperKostnadskalkyle!$B$13,TiltakstyperKostnadskalkyle!$R$13*Handlingsplan!H142,
IF(F142=TiltakstyperKostnadskalkyle!$B$14,TiltakstyperKostnadskalkyle!$R$14*Handlingsplan!H142,
IF(F142=TiltakstyperKostnadskalkyle!$B$15,TiltakstyperKostnadskalkyle!$R$15*Handlingsplan!H142,
0)))))))))))</f>
        <v>748000</v>
      </c>
      <c r="K142" s="18">
        <f>IF($F142=TiltakstyperKostnadskalkyle!$B$5,($J142*TiltakstyperKostnadskalkyle!D$5)/100,
IF($F142=TiltakstyperKostnadskalkyle!$B$6,($J142*TiltakstyperKostnadskalkyle!D$6)/100,
IF($F142=TiltakstyperKostnadskalkyle!$B$7,($J142*TiltakstyperKostnadskalkyle!D$7)/100,
IF($F142=TiltakstyperKostnadskalkyle!$B$8,($J142*TiltakstyperKostnadskalkyle!D$8)/100,
IF($F142=TiltakstyperKostnadskalkyle!$B$9,($J142*TiltakstyperKostnadskalkyle!D$9)/100,
IF($F142=TiltakstyperKostnadskalkyle!$B$10,($J142*TiltakstyperKostnadskalkyle!D$10)/100,
IF($F142=TiltakstyperKostnadskalkyle!$B$11,($J142*TiltakstyperKostnadskalkyle!D$11)/100,
IF($F142=TiltakstyperKostnadskalkyle!$B$12,($J142*TiltakstyperKostnadskalkyle!D$12)/100,
IF($F142=TiltakstyperKostnadskalkyle!$B$13,($J142*TiltakstyperKostnadskalkyle!D$13)/100,
IF($F142=TiltakstyperKostnadskalkyle!$B$14,($J142*TiltakstyperKostnadskalkyle!D$14)/100,
IF($F142=TiltakstyperKostnadskalkyle!$B$15,($J142*TiltakstyperKostnadskalkyle!D$15)/100,
"0")))))))))))</f>
        <v>59840</v>
      </c>
      <c r="L142" s="18">
        <f>IF($F142=TiltakstyperKostnadskalkyle!$B$5,($J142*TiltakstyperKostnadskalkyle!E$5)/100,
IF($F142=TiltakstyperKostnadskalkyle!$B$6,($J142*TiltakstyperKostnadskalkyle!E$6)/100,
IF($F142=TiltakstyperKostnadskalkyle!$B$7,($J142*TiltakstyperKostnadskalkyle!E$7)/100,
IF($F142=TiltakstyperKostnadskalkyle!$B$8,($J142*TiltakstyperKostnadskalkyle!E$8)/100,
IF($F142=TiltakstyperKostnadskalkyle!$B$9,($J142*TiltakstyperKostnadskalkyle!E$9)/100,
IF($F142=TiltakstyperKostnadskalkyle!$B$10,($J142*TiltakstyperKostnadskalkyle!E$10)/100,
IF($F142=TiltakstyperKostnadskalkyle!$B$11,($J142*TiltakstyperKostnadskalkyle!E$11)/100,
IF($F142=TiltakstyperKostnadskalkyle!$B$12,($J142*TiltakstyperKostnadskalkyle!E$12)/100,
IF($F142=TiltakstyperKostnadskalkyle!$B$13,($J142*TiltakstyperKostnadskalkyle!E$13)/100,
IF($F142=TiltakstyperKostnadskalkyle!$B$14,($J142*TiltakstyperKostnadskalkyle!E$14)/100,
IF($F142=TiltakstyperKostnadskalkyle!$B$15,($J142*TiltakstyperKostnadskalkyle!E$15)/100,
"0")))))))))))</f>
        <v>59840</v>
      </c>
      <c r="M142" s="18">
        <f>IF($F142=TiltakstyperKostnadskalkyle!$B$5,($J142*TiltakstyperKostnadskalkyle!F$5)/100,
IF($F142=TiltakstyperKostnadskalkyle!$B$6,($J142*TiltakstyperKostnadskalkyle!F$6)/100,
IF($F142=TiltakstyperKostnadskalkyle!$B$7,($J142*TiltakstyperKostnadskalkyle!F$7)/100,
IF($F142=TiltakstyperKostnadskalkyle!$B$8,($J142*TiltakstyperKostnadskalkyle!F$8)/100,
IF($F142=TiltakstyperKostnadskalkyle!$B$9,($J142*TiltakstyperKostnadskalkyle!F$9)/100,
IF($F142=TiltakstyperKostnadskalkyle!$B$10,($J142*TiltakstyperKostnadskalkyle!F$10)/100,
IF($F142=TiltakstyperKostnadskalkyle!$B$11,($J142*TiltakstyperKostnadskalkyle!F$11)/100,
IF($F142=TiltakstyperKostnadskalkyle!$B$12,($J142*TiltakstyperKostnadskalkyle!F$12)/100,
IF($F142=TiltakstyperKostnadskalkyle!$B$13,($J142*TiltakstyperKostnadskalkyle!F$13)/100,
IF($F142=TiltakstyperKostnadskalkyle!$B$14,($J142*TiltakstyperKostnadskalkyle!F$14)/100,
IF($F142=TiltakstyperKostnadskalkyle!$B$15,($J142*TiltakstyperKostnadskalkyle!F$15)/100,
"0")))))))))))</f>
        <v>314160</v>
      </c>
      <c r="N142" s="18">
        <f>IF($F142=TiltakstyperKostnadskalkyle!$B$5,($J142*TiltakstyperKostnadskalkyle!G$5)/100,
IF($F142=TiltakstyperKostnadskalkyle!$B$6,($J142*TiltakstyperKostnadskalkyle!G$6)/100,
IF($F142=TiltakstyperKostnadskalkyle!$B$7,($J142*TiltakstyperKostnadskalkyle!G$7)/100,
IF($F142=TiltakstyperKostnadskalkyle!$B$8,($J142*TiltakstyperKostnadskalkyle!G$8)/100,
IF($F142=TiltakstyperKostnadskalkyle!$B$9,($J142*TiltakstyperKostnadskalkyle!G$9)/100,
IF($F142=TiltakstyperKostnadskalkyle!$B$10,($J142*TiltakstyperKostnadskalkyle!G$10)/100,
IF($F142=TiltakstyperKostnadskalkyle!$B$11,($J142*TiltakstyperKostnadskalkyle!G$11)/100,
IF($F142=TiltakstyperKostnadskalkyle!$B$12,($J142*TiltakstyperKostnadskalkyle!G$12)/100,
IF($F142=TiltakstyperKostnadskalkyle!$B$13,($J142*TiltakstyperKostnadskalkyle!G$13)/100,
IF($F142=TiltakstyperKostnadskalkyle!$B$14,($J142*TiltakstyperKostnadskalkyle!G$14)/100,
IF($F142=TiltakstyperKostnadskalkyle!$B$15,($J142*TiltakstyperKostnadskalkyle!G$15)/100,
"0")))))))))))</f>
        <v>157080</v>
      </c>
      <c r="O142" s="18">
        <f>IF($F142=TiltakstyperKostnadskalkyle!$B$5,($J142*TiltakstyperKostnadskalkyle!H$5)/100,
IF($F142=TiltakstyperKostnadskalkyle!$B$6,($J142*TiltakstyperKostnadskalkyle!H$6)/100,
IF($F142=TiltakstyperKostnadskalkyle!$B$7,($J142*TiltakstyperKostnadskalkyle!H$7)/100,
IF($F142=TiltakstyperKostnadskalkyle!$B$8,($J142*TiltakstyperKostnadskalkyle!H$8)/100,
IF($F142=TiltakstyperKostnadskalkyle!$B$9,($J142*TiltakstyperKostnadskalkyle!H$9)/100,
IF($F142=TiltakstyperKostnadskalkyle!$B$10,($J142*TiltakstyperKostnadskalkyle!H$10)/100,
IF($F142=TiltakstyperKostnadskalkyle!$B$11,($J142*TiltakstyperKostnadskalkyle!H$11)/100,
IF($F142=TiltakstyperKostnadskalkyle!$B$12,($J142*TiltakstyperKostnadskalkyle!H$12)/100,
IF($F142=TiltakstyperKostnadskalkyle!$B$13,($J142*TiltakstyperKostnadskalkyle!H$13)/100,
IF($F142=TiltakstyperKostnadskalkyle!$B$14,($J142*TiltakstyperKostnadskalkyle!H$14)/100,
IF($F142=TiltakstyperKostnadskalkyle!$B$15,($J142*TiltakstyperKostnadskalkyle!H$15)/100,
"0")))))))))))</f>
        <v>59840</v>
      </c>
      <c r="P142" s="18">
        <f>IF($F142=TiltakstyperKostnadskalkyle!$B$5,($J142*TiltakstyperKostnadskalkyle!I$5)/100,
IF($F142=TiltakstyperKostnadskalkyle!$B$6,($J142*TiltakstyperKostnadskalkyle!I$6)/100,
IF($F142=TiltakstyperKostnadskalkyle!$B$7,($J142*TiltakstyperKostnadskalkyle!I$7)/100,
IF($F142=TiltakstyperKostnadskalkyle!$B$8,($J142*TiltakstyperKostnadskalkyle!I$8)/100,
IF($F142=TiltakstyperKostnadskalkyle!$B$9,($J142*TiltakstyperKostnadskalkyle!I$9)/100,
IF($F142=TiltakstyperKostnadskalkyle!$B$10,($J142*TiltakstyperKostnadskalkyle!I$10)/100,
IF($F142=TiltakstyperKostnadskalkyle!$B$11,($J142*TiltakstyperKostnadskalkyle!I$11)/100,
IF($F142=TiltakstyperKostnadskalkyle!$B$12,($J142*TiltakstyperKostnadskalkyle!I$12)/100,
IF($F142=TiltakstyperKostnadskalkyle!$B$13,($J142*TiltakstyperKostnadskalkyle!I$13)/100,
IF($F142=TiltakstyperKostnadskalkyle!$B$14,($J142*TiltakstyperKostnadskalkyle!I$14)/100,
IF($F142=TiltakstyperKostnadskalkyle!$B$15,($J142*TiltakstyperKostnadskalkyle!I$15)/100,
"0")))))))))))</f>
        <v>37400</v>
      </c>
      <c r="Q142" s="18">
        <f t="shared" si="8"/>
        <v>7480</v>
      </c>
      <c r="R142" s="18">
        <f>IF($F142=TiltakstyperKostnadskalkyle!$B$5,($J142*TiltakstyperKostnadskalkyle!K$5)/100,
IF($F142=TiltakstyperKostnadskalkyle!$B$6,($J142*TiltakstyperKostnadskalkyle!K$6)/100,
IF($F142=TiltakstyperKostnadskalkyle!$B$7,($J142*TiltakstyperKostnadskalkyle!K$7)/100,
IF($F142=TiltakstyperKostnadskalkyle!$B$8,($J142*TiltakstyperKostnadskalkyle!K$8)/100,
IF($F142=TiltakstyperKostnadskalkyle!$B$9,($J142*TiltakstyperKostnadskalkyle!K$9)/100,
IF($F142=TiltakstyperKostnadskalkyle!$B$10,($J142*TiltakstyperKostnadskalkyle!K$10)/100,
IF($F142=TiltakstyperKostnadskalkyle!$B$11,($J142*TiltakstyperKostnadskalkyle!K$11)/100,
IF($F142=TiltakstyperKostnadskalkyle!$B$12,($J142*TiltakstyperKostnadskalkyle!K$12)/100,
IF($F142=TiltakstyperKostnadskalkyle!$B$13,($J142*TiltakstyperKostnadskalkyle!K$13)/100,
IF($F142=TiltakstyperKostnadskalkyle!$B$14,($J142*TiltakstyperKostnadskalkyle!K$14)/100,
IF($F142=TiltakstyperKostnadskalkyle!$B$15,($J142*TiltakstyperKostnadskalkyle!K$15)/100,
"0")))))))))))</f>
        <v>59840</v>
      </c>
      <c r="S142" s="18">
        <f t="shared" si="7"/>
        <v>14960</v>
      </c>
      <c r="T142" s="18">
        <f>IF($F142=TiltakstyperKostnadskalkyle!$B$5,($J142*TiltakstyperKostnadskalkyle!M$5)/100,
IF($F142=TiltakstyperKostnadskalkyle!$B$6,($J142*TiltakstyperKostnadskalkyle!M$6)/100,
IF($F142=TiltakstyperKostnadskalkyle!$B$7,($J142*TiltakstyperKostnadskalkyle!M$7)/100,
IF($F142=TiltakstyperKostnadskalkyle!$B$8,($J142*TiltakstyperKostnadskalkyle!M$8)/100,
IF($F142=TiltakstyperKostnadskalkyle!$B$9,($J142*TiltakstyperKostnadskalkyle!M$9)/100,
IF($F142=TiltakstyperKostnadskalkyle!$B$10,($J142*TiltakstyperKostnadskalkyle!M$10)/100,
IF($F142=TiltakstyperKostnadskalkyle!$B$11,($J142*TiltakstyperKostnadskalkyle!M$11)/100,
IF($F142=TiltakstyperKostnadskalkyle!$B$12,($J142*TiltakstyperKostnadskalkyle!M$12)/100,
IF($F142=TiltakstyperKostnadskalkyle!$B$13,($J142*TiltakstyperKostnadskalkyle!M$13)/100,
IF($F142=TiltakstyperKostnadskalkyle!$B$14,($J142*TiltakstyperKostnadskalkyle!M$14)/100,
IF($F142=TiltakstyperKostnadskalkyle!$B$15,($J142*TiltakstyperKostnadskalkyle!M$15)/100,
"0")))))))))))</f>
        <v>0</v>
      </c>
      <c r="U142" s="18"/>
      <c r="V142" s="32"/>
      <c r="W142" s="18">
        <f>IF($F142=TiltakstyperKostnadskalkyle!$B$5,($J142*TiltakstyperKostnadskalkyle!P$5)/100,
IF($F142=TiltakstyperKostnadskalkyle!$B$6,($J142*TiltakstyperKostnadskalkyle!P$6)/100,
IF($F142=TiltakstyperKostnadskalkyle!$B$7,($J142*TiltakstyperKostnadskalkyle!P$7)/100,
IF($F142=TiltakstyperKostnadskalkyle!$B$8,($J142*TiltakstyperKostnadskalkyle!P$8)/100,
IF($F142=TiltakstyperKostnadskalkyle!$B$9,($J142*TiltakstyperKostnadskalkyle!P$9)/100,
IF($F142=TiltakstyperKostnadskalkyle!$B$10,($J142*TiltakstyperKostnadskalkyle!P$10)/100,
IF($F142=TiltakstyperKostnadskalkyle!$B$11,($J142*TiltakstyperKostnadskalkyle!P$11)/100,
IF($F142=TiltakstyperKostnadskalkyle!$B$12,($J142*TiltakstyperKostnadskalkyle!P$12)/100,
IF($F142=TiltakstyperKostnadskalkyle!$B$13,($J142*TiltakstyperKostnadskalkyle!P$13)/100,
IF($F142=TiltakstyperKostnadskalkyle!$B$14,($J142*TiltakstyperKostnadskalkyle!P$14)/100,
IF($F142=TiltakstyperKostnadskalkyle!$B$15,($J142*TiltakstyperKostnadskalkyle!P$15)/100,
"0")))))))))))</f>
        <v>0</v>
      </c>
      <c r="Y142" s="151"/>
    </row>
    <row r="143" spans="2:25" ht="14.45" customHeight="1" x14ac:dyDescent="0.25">
      <c r="B143" s="20" t="s">
        <v>25</v>
      </c>
      <c r="C143" s="22" t="s">
        <v>105</v>
      </c>
      <c r="D143" s="22" t="s">
        <v>112</v>
      </c>
      <c r="E143" s="22" t="s">
        <v>108</v>
      </c>
      <c r="F143" s="39" t="s">
        <v>39</v>
      </c>
      <c r="G143" s="22">
        <v>2027</v>
      </c>
      <c r="H143" s="108">
        <f>137+17</f>
        <v>154</v>
      </c>
      <c r="I143" s="27" t="s">
        <v>30</v>
      </c>
      <c r="J143" s="18">
        <f>IF(F143=TiltakstyperKostnadskalkyle!$B$5,TiltakstyperKostnadskalkyle!$R$5*Handlingsplan!H143,
IF(F143=TiltakstyperKostnadskalkyle!$B$6,TiltakstyperKostnadskalkyle!$R$6*Handlingsplan!H143,
IF(F143=TiltakstyperKostnadskalkyle!$B$7,TiltakstyperKostnadskalkyle!$R$7*Handlingsplan!H143,
IF(F143=TiltakstyperKostnadskalkyle!$B$8,TiltakstyperKostnadskalkyle!$R$8*Handlingsplan!H143,
IF(F143=TiltakstyperKostnadskalkyle!$B$9,TiltakstyperKostnadskalkyle!$R$9*Handlingsplan!H143,
IF(F143=TiltakstyperKostnadskalkyle!$B$10,TiltakstyperKostnadskalkyle!$R$10*Handlingsplan!H143,
IF(F143=TiltakstyperKostnadskalkyle!$B$11,TiltakstyperKostnadskalkyle!$R$11*Handlingsplan!H143,
IF(F143=TiltakstyperKostnadskalkyle!$B$12,TiltakstyperKostnadskalkyle!$R$12*Handlingsplan!H143,
IF(F143=TiltakstyperKostnadskalkyle!$B$13,TiltakstyperKostnadskalkyle!$R$13*Handlingsplan!H143,
IF(F143=TiltakstyperKostnadskalkyle!$B$14,TiltakstyperKostnadskalkyle!$R$14*Handlingsplan!H143,
IF(F143=TiltakstyperKostnadskalkyle!$B$15,TiltakstyperKostnadskalkyle!$R$15*Handlingsplan!H143,
0)))))))))))</f>
        <v>616000</v>
      </c>
      <c r="K143" s="18">
        <f>IF($F143=TiltakstyperKostnadskalkyle!$B$5,($J143*TiltakstyperKostnadskalkyle!D$5)/100,
IF($F143=TiltakstyperKostnadskalkyle!$B$6,($J143*TiltakstyperKostnadskalkyle!D$6)/100,
IF($F143=TiltakstyperKostnadskalkyle!$B$7,($J143*TiltakstyperKostnadskalkyle!D$7)/100,
IF($F143=TiltakstyperKostnadskalkyle!$B$8,($J143*TiltakstyperKostnadskalkyle!D$8)/100,
IF($F143=TiltakstyperKostnadskalkyle!$B$9,($J143*TiltakstyperKostnadskalkyle!D$9)/100,
IF($F143=TiltakstyperKostnadskalkyle!$B$10,($J143*TiltakstyperKostnadskalkyle!D$10)/100,
IF($F143=TiltakstyperKostnadskalkyle!$B$11,($J143*TiltakstyperKostnadskalkyle!D$11)/100,
IF($F143=TiltakstyperKostnadskalkyle!$B$12,($J143*TiltakstyperKostnadskalkyle!D$12)/100,
IF($F143=TiltakstyperKostnadskalkyle!$B$13,($J143*TiltakstyperKostnadskalkyle!D$13)/100,
IF($F143=TiltakstyperKostnadskalkyle!$B$14,($J143*TiltakstyperKostnadskalkyle!D$14)/100,
IF($F143=TiltakstyperKostnadskalkyle!$B$15,($J143*TiltakstyperKostnadskalkyle!D$15)/100,
"0")))))))))))</f>
        <v>49280</v>
      </c>
      <c r="L143" s="18">
        <f>IF($F143=TiltakstyperKostnadskalkyle!$B$5,($J143*TiltakstyperKostnadskalkyle!E$5)/100,
IF($F143=TiltakstyperKostnadskalkyle!$B$6,($J143*TiltakstyperKostnadskalkyle!E$6)/100,
IF($F143=TiltakstyperKostnadskalkyle!$B$7,($J143*TiltakstyperKostnadskalkyle!E$7)/100,
IF($F143=TiltakstyperKostnadskalkyle!$B$8,($J143*TiltakstyperKostnadskalkyle!E$8)/100,
IF($F143=TiltakstyperKostnadskalkyle!$B$9,($J143*TiltakstyperKostnadskalkyle!E$9)/100,
IF($F143=TiltakstyperKostnadskalkyle!$B$10,($J143*TiltakstyperKostnadskalkyle!E$10)/100,
IF($F143=TiltakstyperKostnadskalkyle!$B$11,($J143*TiltakstyperKostnadskalkyle!E$11)/100,
IF($F143=TiltakstyperKostnadskalkyle!$B$12,($J143*TiltakstyperKostnadskalkyle!E$12)/100,
IF($F143=TiltakstyperKostnadskalkyle!$B$13,($J143*TiltakstyperKostnadskalkyle!E$13)/100,
IF($F143=TiltakstyperKostnadskalkyle!$B$14,($J143*TiltakstyperKostnadskalkyle!E$14)/100,
IF($F143=TiltakstyperKostnadskalkyle!$B$15,($J143*TiltakstyperKostnadskalkyle!E$15)/100,
"0")))))))))))</f>
        <v>49280</v>
      </c>
      <c r="M143" s="18">
        <f>IF($F143=TiltakstyperKostnadskalkyle!$B$5,($J143*TiltakstyperKostnadskalkyle!F$5)/100,
IF($F143=TiltakstyperKostnadskalkyle!$B$6,($J143*TiltakstyperKostnadskalkyle!F$6)/100,
IF($F143=TiltakstyperKostnadskalkyle!$B$7,($J143*TiltakstyperKostnadskalkyle!F$7)/100,
IF($F143=TiltakstyperKostnadskalkyle!$B$8,($J143*TiltakstyperKostnadskalkyle!F$8)/100,
IF($F143=TiltakstyperKostnadskalkyle!$B$9,($J143*TiltakstyperKostnadskalkyle!F$9)/100,
IF($F143=TiltakstyperKostnadskalkyle!$B$10,($J143*TiltakstyperKostnadskalkyle!F$10)/100,
IF($F143=TiltakstyperKostnadskalkyle!$B$11,($J143*TiltakstyperKostnadskalkyle!F$11)/100,
IF($F143=TiltakstyperKostnadskalkyle!$B$12,($J143*TiltakstyperKostnadskalkyle!F$12)/100,
IF($F143=TiltakstyperKostnadskalkyle!$B$13,($J143*TiltakstyperKostnadskalkyle!F$13)/100,
IF($F143=TiltakstyperKostnadskalkyle!$B$14,($J143*TiltakstyperKostnadskalkyle!F$14)/100,
IF($F143=TiltakstyperKostnadskalkyle!$B$15,($J143*TiltakstyperKostnadskalkyle!F$15)/100,
"0")))))))))))</f>
        <v>258720</v>
      </c>
      <c r="N143" s="18">
        <f>IF($F143=TiltakstyperKostnadskalkyle!$B$5,($J143*TiltakstyperKostnadskalkyle!G$5)/100,
IF($F143=TiltakstyperKostnadskalkyle!$B$6,($J143*TiltakstyperKostnadskalkyle!G$6)/100,
IF($F143=TiltakstyperKostnadskalkyle!$B$7,($J143*TiltakstyperKostnadskalkyle!G$7)/100,
IF($F143=TiltakstyperKostnadskalkyle!$B$8,($J143*TiltakstyperKostnadskalkyle!G$8)/100,
IF($F143=TiltakstyperKostnadskalkyle!$B$9,($J143*TiltakstyperKostnadskalkyle!G$9)/100,
IF($F143=TiltakstyperKostnadskalkyle!$B$10,($J143*TiltakstyperKostnadskalkyle!G$10)/100,
IF($F143=TiltakstyperKostnadskalkyle!$B$11,($J143*TiltakstyperKostnadskalkyle!G$11)/100,
IF($F143=TiltakstyperKostnadskalkyle!$B$12,($J143*TiltakstyperKostnadskalkyle!G$12)/100,
IF($F143=TiltakstyperKostnadskalkyle!$B$13,($J143*TiltakstyperKostnadskalkyle!G$13)/100,
IF($F143=TiltakstyperKostnadskalkyle!$B$14,($J143*TiltakstyperKostnadskalkyle!G$14)/100,
IF($F143=TiltakstyperKostnadskalkyle!$B$15,($J143*TiltakstyperKostnadskalkyle!G$15)/100,
"0")))))))))))</f>
        <v>129360</v>
      </c>
      <c r="O143" s="18">
        <f>IF($F143=TiltakstyperKostnadskalkyle!$B$5,($J143*TiltakstyperKostnadskalkyle!H$5)/100,
IF($F143=TiltakstyperKostnadskalkyle!$B$6,($J143*TiltakstyperKostnadskalkyle!H$6)/100,
IF($F143=TiltakstyperKostnadskalkyle!$B$7,($J143*TiltakstyperKostnadskalkyle!H$7)/100,
IF($F143=TiltakstyperKostnadskalkyle!$B$8,($J143*TiltakstyperKostnadskalkyle!H$8)/100,
IF($F143=TiltakstyperKostnadskalkyle!$B$9,($J143*TiltakstyperKostnadskalkyle!H$9)/100,
IF($F143=TiltakstyperKostnadskalkyle!$B$10,($J143*TiltakstyperKostnadskalkyle!H$10)/100,
IF($F143=TiltakstyperKostnadskalkyle!$B$11,($J143*TiltakstyperKostnadskalkyle!H$11)/100,
IF($F143=TiltakstyperKostnadskalkyle!$B$12,($J143*TiltakstyperKostnadskalkyle!H$12)/100,
IF($F143=TiltakstyperKostnadskalkyle!$B$13,($J143*TiltakstyperKostnadskalkyle!H$13)/100,
IF($F143=TiltakstyperKostnadskalkyle!$B$14,($J143*TiltakstyperKostnadskalkyle!H$14)/100,
IF($F143=TiltakstyperKostnadskalkyle!$B$15,($J143*TiltakstyperKostnadskalkyle!H$15)/100,
"0")))))))))))</f>
        <v>49280</v>
      </c>
      <c r="P143" s="18">
        <f>IF($F143=TiltakstyperKostnadskalkyle!$B$5,($J143*TiltakstyperKostnadskalkyle!I$5)/100,
IF($F143=TiltakstyperKostnadskalkyle!$B$6,($J143*TiltakstyperKostnadskalkyle!I$6)/100,
IF($F143=TiltakstyperKostnadskalkyle!$B$7,($J143*TiltakstyperKostnadskalkyle!I$7)/100,
IF($F143=TiltakstyperKostnadskalkyle!$B$8,($J143*TiltakstyperKostnadskalkyle!I$8)/100,
IF($F143=TiltakstyperKostnadskalkyle!$B$9,($J143*TiltakstyperKostnadskalkyle!I$9)/100,
IF($F143=TiltakstyperKostnadskalkyle!$B$10,($J143*TiltakstyperKostnadskalkyle!I$10)/100,
IF($F143=TiltakstyperKostnadskalkyle!$B$11,($J143*TiltakstyperKostnadskalkyle!I$11)/100,
IF($F143=TiltakstyperKostnadskalkyle!$B$12,($J143*TiltakstyperKostnadskalkyle!I$12)/100,
IF($F143=TiltakstyperKostnadskalkyle!$B$13,($J143*TiltakstyperKostnadskalkyle!I$13)/100,
IF($F143=TiltakstyperKostnadskalkyle!$B$14,($J143*TiltakstyperKostnadskalkyle!I$14)/100,
IF($F143=TiltakstyperKostnadskalkyle!$B$15,($J143*TiltakstyperKostnadskalkyle!I$15)/100,
"0")))))))))))</f>
        <v>30800</v>
      </c>
      <c r="Q143" s="18">
        <f t="shared" si="8"/>
        <v>6160</v>
      </c>
      <c r="R143" s="18">
        <f>IF($F143=TiltakstyperKostnadskalkyle!$B$5,($J143*TiltakstyperKostnadskalkyle!K$5)/100,
IF($F143=TiltakstyperKostnadskalkyle!$B$6,($J143*TiltakstyperKostnadskalkyle!K$6)/100,
IF($F143=TiltakstyperKostnadskalkyle!$B$7,($J143*TiltakstyperKostnadskalkyle!K$7)/100,
IF($F143=TiltakstyperKostnadskalkyle!$B$8,($J143*TiltakstyperKostnadskalkyle!K$8)/100,
IF($F143=TiltakstyperKostnadskalkyle!$B$9,($J143*TiltakstyperKostnadskalkyle!K$9)/100,
IF($F143=TiltakstyperKostnadskalkyle!$B$10,($J143*TiltakstyperKostnadskalkyle!K$10)/100,
IF($F143=TiltakstyperKostnadskalkyle!$B$11,($J143*TiltakstyperKostnadskalkyle!K$11)/100,
IF($F143=TiltakstyperKostnadskalkyle!$B$12,($J143*TiltakstyperKostnadskalkyle!K$12)/100,
IF($F143=TiltakstyperKostnadskalkyle!$B$13,($J143*TiltakstyperKostnadskalkyle!K$13)/100,
IF($F143=TiltakstyperKostnadskalkyle!$B$14,($J143*TiltakstyperKostnadskalkyle!K$14)/100,
IF($F143=TiltakstyperKostnadskalkyle!$B$15,($J143*TiltakstyperKostnadskalkyle!K$15)/100,
"0")))))))))))</f>
        <v>49280</v>
      </c>
      <c r="S143" s="18">
        <f t="shared" si="7"/>
        <v>12320</v>
      </c>
      <c r="T143" s="18">
        <f>IF($F143=TiltakstyperKostnadskalkyle!$B$5,($J143*TiltakstyperKostnadskalkyle!M$5)/100,
IF($F143=TiltakstyperKostnadskalkyle!$B$6,($J143*TiltakstyperKostnadskalkyle!M$6)/100,
IF($F143=TiltakstyperKostnadskalkyle!$B$7,($J143*TiltakstyperKostnadskalkyle!M$7)/100,
IF($F143=TiltakstyperKostnadskalkyle!$B$8,($J143*TiltakstyperKostnadskalkyle!M$8)/100,
IF($F143=TiltakstyperKostnadskalkyle!$B$9,($J143*TiltakstyperKostnadskalkyle!M$9)/100,
IF($F143=TiltakstyperKostnadskalkyle!$B$10,($J143*TiltakstyperKostnadskalkyle!M$10)/100,
IF($F143=TiltakstyperKostnadskalkyle!$B$11,($J143*TiltakstyperKostnadskalkyle!M$11)/100,
IF($F143=TiltakstyperKostnadskalkyle!$B$12,($J143*TiltakstyperKostnadskalkyle!M$12)/100,
IF($F143=TiltakstyperKostnadskalkyle!$B$13,($J143*TiltakstyperKostnadskalkyle!M$13)/100,
IF($F143=TiltakstyperKostnadskalkyle!$B$14,($J143*TiltakstyperKostnadskalkyle!M$14)/100,
IF($F143=TiltakstyperKostnadskalkyle!$B$15,($J143*TiltakstyperKostnadskalkyle!M$15)/100,
"0")))))))))))</f>
        <v>0</v>
      </c>
      <c r="U143" s="18"/>
      <c r="V143" s="32"/>
      <c r="W143" s="18">
        <f>IF($F143=TiltakstyperKostnadskalkyle!$B$5,($J143*TiltakstyperKostnadskalkyle!P$5)/100,
IF($F143=TiltakstyperKostnadskalkyle!$B$6,($J143*TiltakstyperKostnadskalkyle!P$6)/100,
IF($F143=TiltakstyperKostnadskalkyle!$B$7,($J143*TiltakstyperKostnadskalkyle!P$7)/100,
IF($F143=TiltakstyperKostnadskalkyle!$B$8,($J143*TiltakstyperKostnadskalkyle!P$8)/100,
IF($F143=TiltakstyperKostnadskalkyle!$B$9,($J143*TiltakstyperKostnadskalkyle!P$9)/100,
IF($F143=TiltakstyperKostnadskalkyle!$B$10,($J143*TiltakstyperKostnadskalkyle!P$10)/100,
IF($F143=TiltakstyperKostnadskalkyle!$B$11,($J143*TiltakstyperKostnadskalkyle!P$11)/100,
IF($F143=TiltakstyperKostnadskalkyle!$B$12,($J143*TiltakstyperKostnadskalkyle!P$12)/100,
IF($F143=TiltakstyperKostnadskalkyle!$B$13,($J143*TiltakstyperKostnadskalkyle!P$13)/100,
IF($F143=TiltakstyperKostnadskalkyle!$B$14,($J143*TiltakstyperKostnadskalkyle!P$14)/100,
IF($F143=TiltakstyperKostnadskalkyle!$B$15,($J143*TiltakstyperKostnadskalkyle!P$15)/100,
"0")))))))))))</f>
        <v>0</v>
      </c>
      <c r="Y143" s="151"/>
    </row>
    <row r="144" spans="2:25" ht="14.45" customHeight="1" x14ac:dyDescent="0.25">
      <c r="B144" s="20" t="s">
        <v>25</v>
      </c>
      <c r="C144" s="22" t="s">
        <v>105</v>
      </c>
      <c r="D144" s="22" t="s">
        <v>112</v>
      </c>
      <c r="E144" s="22" t="s">
        <v>109</v>
      </c>
      <c r="F144" s="39" t="s">
        <v>39</v>
      </c>
      <c r="G144" s="22">
        <v>2027</v>
      </c>
      <c r="H144" s="108">
        <f>272+17</f>
        <v>289</v>
      </c>
      <c r="I144" s="27" t="s">
        <v>30</v>
      </c>
      <c r="J144" s="18">
        <f>IF(F144=TiltakstyperKostnadskalkyle!$B$5,TiltakstyperKostnadskalkyle!$R$5*Handlingsplan!H144,
IF(F144=TiltakstyperKostnadskalkyle!$B$6,TiltakstyperKostnadskalkyle!$R$6*Handlingsplan!H144,
IF(F144=TiltakstyperKostnadskalkyle!$B$7,TiltakstyperKostnadskalkyle!$R$7*Handlingsplan!H144,
IF(F144=TiltakstyperKostnadskalkyle!$B$8,TiltakstyperKostnadskalkyle!$R$8*Handlingsplan!H144,
IF(F144=TiltakstyperKostnadskalkyle!$B$9,TiltakstyperKostnadskalkyle!$R$9*Handlingsplan!H144,
IF(F144=TiltakstyperKostnadskalkyle!$B$10,TiltakstyperKostnadskalkyle!$R$10*Handlingsplan!H144,
IF(F144=TiltakstyperKostnadskalkyle!$B$11,TiltakstyperKostnadskalkyle!$R$11*Handlingsplan!H144,
IF(F144=TiltakstyperKostnadskalkyle!$B$12,TiltakstyperKostnadskalkyle!$R$12*Handlingsplan!H144,
IF(F144=TiltakstyperKostnadskalkyle!$B$13,TiltakstyperKostnadskalkyle!$R$13*Handlingsplan!H144,
IF(F144=TiltakstyperKostnadskalkyle!$B$14,TiltakstyperKostnadskalkyle!$R$14*Handlingsplan!H144,
IF(F144=TiltakstyperKostnadskalkyle!$B$15,TiltakstyperKostnadskalkyle!$R$15*Handlingsplan!H144,
0)))))))))))</f>
        <v>1156000</v>
      </c>
      <c r="K144" s="18">
        <f>IF($F144=TiltakstyperKostnadskalkyle!$B$5,($J144*TiltakstyperKostnadskalkyle!D$5)/100,
IF($F144=TiltakstyperKostnadskalkyle!$B$6,($J144*TiltakstyperKostnadskalkyle!D$6)/100,
IF($F144=TiltakstyperKostnadskalkyle!$B$7,($J144*TiltakstyperKostnadskalkyle!D$7)/100,
IF($F144=TiltakstyperKostnadskalkyle!$B$8,($J144*TiltakstyperKostnadskalkyle!D$8)/100,
IF($F144=TiltakstyperKostnadskalkyle!$B$9,($J144*TiltakstyperKostnadskalkyle!D$9)/100,
IF($F144=TiltakstyperKostnadskalkyle!$B$10,($J144*TiltakstyperKostnadskalkyle!D$10)/100,
IF($F144=TiltakstyperKostnadskalkyle!$B$11,($J144*TiltakstyperKostnadskalkyle!D$11)/100,
IF($F144=TiltakstyperKostnadskalkyle!$B$12,($J144*TiltakstyperKostnadskalkyle!D$12)/100,
IF($F144=TiltakstyperKostnadskalkyle!$B$13,($J144*TiltakstyperKostnadskalkyle!D$13)/100,
IF($F144=TiltakstyperKostnadskalkyle!$B$14,($J144*TiltakstyperKostnadskalkyle!D$14)/100,
IF($F144=TiltakstyperKostnadskalkyle!$B$15,($J144*TiltakstyperKostnadskalkyle!D$15)/100,
"0")))))))))))</f>
        <v>92480</v>
      </c>
      <c r="L144" s="18">
        <f>IF($F144=TiltakstyperKostnadskalkyle!$B$5,($J144*TiltakstyperKostnadskalkyle!E$5)/100,
IF($F144=TiltakstyperKostnadskalkyle!$B$6,($J144*TiltakstyperKostnadskalkyle!E$6)/100,
IF($F144=TiltakstyperKostnadskalkyle!$B$7,($J144*TiltakstyperKostnadskalkyle!E$7)/100,
IF($F144=TiltakstyperKostnadskalkyle!$B$8,($J144*TiltakstyperKostnadskalkyle!E$8)/100,
IF($F144=TiltakstyperKostnadskalkyle!$B$9,($J144*TiltakstyperKostnadskalkyle!E$9)/100,
IF($F144=TiltakstyperKostnadskalkyle!$B$10,($J144*TiltakstyperKostnadskalkyle!E$10)/100,
IF($F144=TiltakstyperKostnadskalkyle!$B$11,($J144*TiltakstyperKostnadskalkyle!E$11)/100,
IF($F144=TiltakstyperKostnadskalkyle!$B$12,($J144*TiltakstyperKostnadskalkyle!E$12)/100,
IF($F144=TiltakstyperKostnadskalkyle!$B$13,($J144*TiltakstyperKostnadskalkyle!E$13)/100,
IF($F144=TiltakstyperKostnadskalkyle!$B$14,($J144*TiltakstyperKostnadskalkyle!E$14)/100,
IF($F144=TiltakstyperKostnadskalkyle!$B$15,($J144*TiltakstyperKostnadskalkyle!E$15)/100,
"0")))))))))))</f>
        <v>92480</v>
      </c>
      <c r="M144" s="18">
        <f>IF($F144=TiltakstyperKostnadskalkyle!$B$5,($J144*TiltakstyperKostnadskalkyle!F$5)/100,
IF($F144=TiltakstyperKostnadskalkyle!$B$6,($J144*TiltakstyperKostnadskalkyle!F$6)/100,
IF($F144=TiltakstyperKostnadskalkyle!$B$7,($J144*TiltakstyperKostnadskalkyle!F$7)/100,
IF($F144=TiltakstyperKostnadskalkyle!$B$8,($J144*TiltakstyperKostnadskalkyle!F$8)/100,
IF($F144=TiltakstyperKostnadskalkyle!$B$9,($J144*TiltakstyperKostnadskalkyle!F$9)/100,
IF($F144=TiltakstyperKostnadskalkyle!$B$10,($J144*TiltakstyperKostnadskalkyle!F$10)/100,
IF($F144=TiltakstyperKostnadskalkyle!$B$11,($J144*TiltakstyperKostnadskalkyle!F$11)/100,
IF($F144=TiltakstyperKostnadskalkyle!$B$12,($J144*TiltakstyperKostnadskalkyle!F$12)/100,
IF($F144=TiltakstyperKostnadskalkyle!$B$13,($J144*TiltakstyperKostnadskalkyle!F$13)/100,
IF($F144=TiltakstyperKostnadskalkyle!$B$14,($J144*TiltakstyperKostnadskalkyle!F$14)/100,
IF($F144=TiltakstyperKostnadskalkyle!$B$15,($J144*TiltakstyperKostnadskalkyle!F$15)/100,
"0")))))))))))</f>
        <v>485520</v>
      </c>
      <c r="N144" s="18">
        <f>IF($F144=TiltakstyperKostnadskalkyle!$B$5,($J144*TiltakstyperKostnadskalkyle!G$5)/100,
IF($F144=TiltakstyperKostnadskalkyle!$B$6,($J144*TiltakstyperKostnadskalkyle!G$6)/100,
IF($F144=TiltakstyperKostnadskalkyle!$B$7,($J144*TiltakstyperKostnadskalkyle!G$7)/100,
IF($F144=TiltakstyperKostnadskalkyle!$B$8,($J144*TiltakstyperKostnadskalkyle!G$8)/100,
IF($F144=TiltakstyperKostnadskalkyle!$B$9,($J144*TiltakstyperKostnadskalkyle!G$9)/100,
IF($F144=TiltakstyperKostnadskalkyle!$B$10,($J144*TiltakstyperKostnadskalkyle!G$10)/100,
IF($F144=TiltakstyperKostnadskalkyle!$B$11,($J144*TiltakstyperKostnadskalkyle!G$11)/100,
IF($F144=TiltakstyperKostnadskalkyle!$B$12,($J144*TiltakstyperKostnadskalkyle!G$12)/100,
IF($F144=TiltakstyperKostnadskalkyle!$B$13,($J144*TiltakstyperKostnadskalkyle!G$13)/100,
IF($F144=TiltakstyperKostnadskalkyle!$B$14,($J144*TiltakstyperKostnadskalkyle!G$14)/100,
IF($F144=TiltakstyperKostnadskalkyle!$B$15,($J144*TiltakstyperKostnadskalkyle!G$15)/100,
"0")))))))))))</f>
        <v>242760</v>
      </c>
      <c r="O144" s="18">
        <f>IF($F144=TiltakstyperKostnadskalkyle!$B$5,($J144*TiltakstyperKostnadskalkyle!H$5)/100,
IF($F144=TiltakstyperKostnadskalkyle!$B$6,($J144*TiltakstyperKostnadskalkyle!H$6)/100,
IF($F144=TiltakstyperKostnadskalkyle!$B$7,($J144*TiltakstyperKostnadskalkyle!H$7)/100,
IF($F144=TiltakstyperKostnadskalkyle!$B$8,($J144*TiltakstyperKostnadskalkyle!H$8)/100,
IF($F144=TiltakstyperKostnadskalkyle!$B$9,($J144*TiltakstyperKostnadskalkyle!H$9)/100,
IF($F144=TiltakstyperKostnadskalkyle!$B$10,($J144*TiltakstyperKostnadskalkyle!H$10)/100,
IF($F144=TiltakstyperKostnadskalkyle!$B$11,($J144*TiltakstyperKostnadskalkyle!H$11)/100,
IF($F144=TiltakstyperKostnadskalkyle!$B$12,($J144*TiltakstyperKostnadskalkyle!H$12)/100,
IF($F144=TiltakstyperKostnadskalkyle!$B$13,($J144*TiltakstyperKostnadskalkyle!H$13)/100,
IF($F144=TiltakstyperKostnadskalkyle!$B$14,($J144*TiltakstyperKostnadskalkyle!H$14)/100,
IF($F144=TiltakstyperKostnadskalkyle!$B$15,($J144*TiltakstyperKostnadskalkyle!H$15)/100,
"0")))))))))))</f>
        <v>92480</v>
      </c>
      <c r="P144" s="18">
        <f>IF($F144=TiltakstyperKostnadskalkyle!$B$5,($J144*TiltakstyperKostnadskalkyle!I$5)/100,
IF($F144=TiltakstyperKostnadskalkyle!$B$6,($J144*TiltakstyperKostnadskalkyle!I$6)/100,
IF($F144=TiltakstyperKostnadskalkyle!$B$7,($J144*TiltakstyperKostnadskalkyle!I$7)/100,
IF($F144=TiltakstyperKostnadskalkyle!$B$8,($J144*TiltakstyperKostnadskalkyle!I$8)/100,
IF($F144=TiltakstyperKostnadskalkyle!$B$9,($J144*TiltakstyperKostnadskalkyle!I$9)/100,
IF($F144=TiltakstyperKostnadskalkyle!$B$10,($J144*TiltakstyperKostnadskalkyle!I$10)/100,
IF($F144=TiltakstyperKostnadskalkyle!$B$11,($J144*TiltakstyperKostnadskalkyle!I$11)/100,
IF($F144=TiltakstyperKostnadskalkyle!$B$12,($J144*TiltakstyperKostnadskalkyle!I$12)/100,
IF($F144=TiltakstyperKostnadskalkyle!$B$13,($J144*TiltakstyperKostnadskalkyle!I$13)/100,
IF($F144=TiltakstyperKostnadskalkyle!$B$14,($J144*TiltakstyperKostnadskalkyle!I$14)/100,
IF($F144=TiltakstyperKostnadskalkyle!$B$15,($J144*TiltakstyperKostnadskalkyle!I$15)/100,
"0")))))))))))</f>
        <v>57800</v>
      </c>
      <c r="Q144" s="18">
        <f t="shared" si="8"/>
        <v>11560</v>
      </c>
      <c r="R144" s="18">
        <f>IF($F144=TiltakstyperKostnadskalkyle!$B$5,($J144*TiltakstyperKostnadskalkyle!K$5)/100,
IF($F144=TiltakstyperKostnadskalkyle!$B$6,($J144*TiltakstyperKostnadskalkyle!K$6)/100,
IF($F144=TiltakstyperKostnadskalkyle!$B$7,($J144*TiltakstyperKostnadskalkyle!K$7)/100,
IF($F144=TiltakstyperKostnadskalkyle!$B$8,($J144*TiltakstyperKostnadskalkyle!K$8)/100,
IF($F144=TiltakstyperKostnadskalkyle!$B$9,($J144*TiltakstyperKostnadskalkyle!K$9)/100,
IF($F144=TiltakstyperKostnadskalkyle!$B$10,($J144*TiltakstyperKostnadskalkyle!K$10)/100,
IF($F144=TiltakstyperKostnadskalkyle!$B$11,($J144*TiltakstyperKostnadskalkyle!K$11)/100,
IF($F144=TiltakstyperKostnadskalkyle!$B$12,($J144*TiltakstyperKostnadskalkyle!K$12)/100,
IF($F144=TiltakstyperKostnadskalkyle!$B$13,($J144*TiltakstyperKostnadskalkyle!K$13)/100,
IF($F144=TiltakstyperKostnadskalkyle!$B$14,($J144*TiltakstyperKostnadskalkyle!K$14)/100,
IF($F144=TiltakstyperKostnadskalkyle!$B$15,($J144*TiltakstyperKostnadskalkyle!K$15)/100,
"0")))))))))))</f>
        <v>92480</v>
      </c>
      <c r="S144" s="18">
        <f t="shared" si="7"/>
        <v>23120</v>
      </c>
      <c r="T144" s="18">
        <f>IF($F144=TiltakstyperKostnadskalkyle!$B$5,($J144*TiltakstyperKostnadskalkyle!M$5)/100,
IF($F144=TiltakstyperKostnadskalkyle!$B$6,($J144*TiltakstyperKostnadskalkyle!M$6)/100,
IF($F144=TiltakstyperKostnadskalkyle!$B$7,($J144*TiltakstyperKostnadskalkyle!M$7)/100,
IF($F144=TiltakstyperKostnadskalkyle!$B$8,($J144*TiltakstyperKostnadskalkyle!M$8)/100,
IF($F144=TiltakstyperKostnadskalkyle!$B$9,($J144*TiltakstyperKostnadskalkyle!M$9)/100,
IF($F144=TiltakstyperKostnadskalkyle!$B$10,($J144*TiltakstyperKostnadskalkyle!M$10)/100,
IF($F144=TiltakstyperKostnadskalkyle!$B$11,($J144*TiltakstyperKostnadskalkyle!M$11)/100,
IF($F144=TiltakstyperKostnadskalkyle!$B$12,($J144*TiltakstyperKostnadskalkyle!M$12)/100,
IF($F144=TiltakstyperKostnadskalkyle!$B$13,($J144*TiltakstyperKostnadskalkyle!M$13)/100,
IF($F144=TiltakstyperKostnadskalkyle!$B$14,($J144*TiltakstyperKostnadskalkyle!M$14)/100,
IF($F144=TiltakstyperKostnadskalkyle!$B$15,($J144*TiltakstyperKostnadskalkyle!M$15)/100,
"0")))))))))))</f>
        <v>0</v>
      </c>
      <c r="U144" s="18"/>
      <c r="V144" s="32"/>
      <c r="W144" s="18">
        <f>IF($F144=TiltakstyperKostnadskalkyle!$B$5,($J144*TiltakstyperKostnadskalkyle!P$5)/100,
IF($F144=TiltakstyperKostnadskalkyle!$B$6,($J144*TiltakstyperKostnadskalkyle!P$6)/100,
IF($F144=TiltakstyperKostnadskalkyle!$B$7,($J144*TiltakstyperKostnadskalkyle!P$7)/100,
IF($F144=TiltakstyperKostnadskalkyle!$B$8,($J144*TiltakstyperKostnadskalkyle!P$8)/100,
IF($F144=TiltakstyperKostnadskalkyle!$B$9,($J144*TiltakstyperKostnadskalkyle!P$9)/100,
IF($F144=TiltakstyperKostnadskalkyle!$B$10,($J144*TiltakstyperKostnadskalkyle!P$10)/100,
IF($F144=TiltakstyperKostnadskalkyle!$B$11,($J144*TiltakstyperKostnadskalkyle!P$11)/100,
IF($F144=TiltakstyperKostnadskalkyle!$B$12,($J144*TiltakstyperKostnadskalkyle!P$12)/100,
IF($F144=TiltakstyperKostnadskalkyle!$B$13,($J144*TiltakstyperKostnadskalkyle!P$13)/100,
IF($F144=TiltakstyperKostnadskalkyle!$B$14,($J144*TiltakstyperKostnadskalkyle!P$14)/100,
IF($F144=TiltakstyperKostnadskalkyle!$B$15,($J144*TiltakstyperKostnadskalkyle!P$15)/100,
"0")))))))))))</f>
        <v>0</v>
      </c>
      <c r="Y144" s="151"/>
    </row>
    <row r="145" spans="2:25" ht="14.45" customHeight="1" x14ac:dyDescent="0.25">
      <c r="B145" s="20" t="s">
        <v>25</v>
      </c>
      <c r="C145" s="22" t="s">
        <v>105</v>
      </c>
      <c r="D145" s="22" t="s">
        <v>113</v>
      </c>
      <c r="E145" s="22" t="s">
        <v>107</v>
      </c>
      <c r="F145" s="39" t="s">
        <v>43</v>
      </c>
      <c r="G145" s="22">
        <v>2031</v>
      </c>
      <c r="H145" s="108">
        <v>50</v>
      </c>
      <c r="I145" s="27" t="s">
        <v>30</v>
      </c>
      <c r="J145" s="18">
        <f>IF(F145=TiltakstyperKostnadskalkyle!$B$5,TiltakstyperKostnadskalkyle!$R$5*Handlingsplan!H145,
IF(F145=TiltakstyperKostnadskalkyle!$B$6,TiltakstyperKostnadskalkyle!$R$6*Handlingsplan!H145,
IF(F145=TiltakstyperKostnadskalkyle!$B$7,TiltakstyperKostnadskalkyle!$R$7*Handlingsplan!H145,
IF(F145=TiltakstyperKostnadskalkyle!$B$8,TiltakstyperKostnadskalkyle!$R$8*Handlingsplan!H145,
IF(F145=TiltakstyperKostnadskalkyle!$B$9,TiltakstyperKostnadskalkyle!$R$9*Handlingsplan!H145,
IF(F145=TiltakstyperKostnadskalkyle!$B$10,TiltakstyperKostnadskalkyle!$R$10*Handlingsplan!H145,
IF(F145=TiltakstyperKostnadskalkyle!$B$11,TiltakstyperKostnadskalkyle!$R$11*Handlingsplan!H145,
IF(F145=TiltakstyperKostnadskalkyle!$B$12,TiltakstyperKostnadskalkyle!$R$12*Handlingsplan!H145,
IF(F145=TiltakstyperKostnadskalkyle!$B$13,TiltakstyperKostnadskalkyle!$R$13*Handlingsplan!H145,
IF(F145=TiltakstyperKostnadskalkyle!$B$14,TiltakstyperKostnadskalkyle!$R$14*Handlingsplan!H145,
IF(F145=TiltakstyperKostnadskalkyle!$B$15,TiltakstyperKostnadskalkyle!$R$15*Handlingsplan!H145,
0)))))))))))</f>
        <v>600000</v>
      </c>
      <c r="K145" s="18">
        <f>IF($F145=TiltakstyperKostnadskalkyle!$B$5,($J145*TiltakstyperKostnadskalkyle!D$5)/100,
IF($F145=TiltakstyperKostnadskalkyle!$B$6,($J145*TiltakstyperKostnadskalkyle!D$6)/100,
IF($F145=TiltakstyperKostnadskalkyle!$B$7,($J145*TiltakstyperKostnadskalkyle!D$7)/100,
IF($F145=TiltakstyperKostnadskalkyle!$B$8,($J145*TiltakstyperKostnadskalkyle!D$8)/100,
IF($F145=TiltakstyperKostnadskalkyle!$B$9,($J145*TiltakstyperKostnadskalkyle!D$9)/100,
IF($F145=TiltakstyperKostnadskalkyle!$B$10,($J145*TiltakstyperKostnadskalkyle!D$10)/100,
IF($F145=TiltakstyperKostnadskalkyle!$B$11,($J145*TiltakstyperKostnadskalkyle!D$11)/100,
IF($F145=TiltakstyperKostnadskalkyle!$B$12,($J145*TiltakstyperKostnadskalkyle!D$12)/100,
IF($F145=TiltakstyperKostnadskalkyle!$B$13,($J145*TiltakstyperKostnadskalkyle!D$13)/100,
IF($F145=TiltakstyperKostnadskalkyle!$B$14,($J145*TiltakstyperKostnadskalkyle!D$14)/100,
IF($F145=TiltakstyperKostnadskalkyle!$B$15,($J145*TiltakstyperKostnadskalkyle!D$15)/100,
"0")))))))))))</f>
        <v>48000</v>
      </c>
      <c r="L145" s="18">
        <f>IF($F145=TiltakstyperKostnadskalkyle!$B$5,($J145*TiltakstyperKostnadskalkyle!E$5)/100,
IF($F145=TiltakstyperKostnadskalkyle!$B$6,($J145*TiltakstyperKostnadskalkyle!E$6)/100,
IF($F145=TiltakstyperKostnadskalkyle!$B$7,($J145*TiltakstyperKostnadskalkyle!E$7)/100,
IF($F145=TiltakstyperKostnadskalkyle!$B$8,($J145*TiltakstyperKostnadskalkyle!E$8)/100,
IF($F145=TiltakstyperKostnadskalkyle!$B$9,($J145*TiltakstyperKostnadskalkyle!E$9)/100,
IF($F145=TiltakstyperKostnadskalkyle!$B$10,($J145*TiltakstyperKostnadskalkyle!E$10)/100,
IF($F145=TiltakstyperKostnadskalkyle!$B$11,($J145*TiltakstyperKostnadskalkyle!E$11)/100,
IF($F145=TiltakstyperKostnadskalkyle!$B$12,($J145*TiltakstyperKostnadskalkyle!E$12)/100,
IF($F145=TiltakstyperKostnadskalkyle!$B$13,($J145*TiltakstyperKostnadskalkyle!E$13)/100,
IF($F145=TiltakstyperKostnadskalkyle!$B$14,($J145*TiltakstyperKostnadskalkyle!E$14)/100,
IF($F145=TiltakstyperKostnadskalkyle!$B$15,($J145*TiltakstyperKostnadskalkyle!E$15)/100,
"0")))))))))))</f>
        <v>48000</v>
      </c>
      <c r="M145" s="18">
        <f>IF($F145=TiltakstyperKostnadskalkyle!$B$5,($J145*TiltakstyperKostnadskalkyle!F$5)/100,
IF($F145=TiltakstyperKostnadskalkyle!$B$6,($J145*TiltakstyperKostnadskalkyle!F$6)/100,
IF($F145=TiltakstyperKostnadskalkyle!$B$7,($J145*TiltakstyperKostnadskalkyle!F$7)/100,
IF($F145=TiltakstyperKostnadskalkyle!$B$8,($J145*TiltakstyperKostnadskalkyle!F$8)/100,
IF($F145=TiltakstyperKostnadskalkyle!$B$9,($J145*TiltakstyperKostnadskalkyle!F$9)/100,
IF($F145=TiltakstyperKostnadskalkyle!$B$10,($J145*TiltakstyperKostnadskalkyle!F$10)/100,
IF($F145=TiltakstyperKostnadskalkyle!$B$11,($J145*TiltakstyperKostnadskalkyle!F$11)/100,
IF($F145=TiltakstyperKostnadskalkyle!$B$12,($J145*TiltakstyperKostnadskalkyle!F$12)/100,
IF($F145=TiltakstyperKostnadskalkyle!$B$13,($J145*TiltakstyperKostnadskalkyle!F$13)/100,
IF($F145=TiltakstyperKostnadskalkyle!$B$14,($J145*TiltakstyperKostnadskalkyle!F$14)/100,
IF($F145=TiltakstyperKostnadskalkyle!$B$15,($J145*TiltakstyperKostnadskalkyle!F$15)/100,
"0")))))))))))</f>
        <v>252000</v>
      </c>
      <c r="N145" s="18">
        <f>IF($F145=TiltakstyperKostnadskalkyle!$B$5,($J145*TiltakstyperKostnadskalkyle!G$5)/100,
IF($F145=TiltakstyperKostnadskalkyle!$B$6,($J145*TiltakstyperKostnadskalkyle!G$6)/100,
IF($F145=TiltakstyperKostnadskalkyle!$B$7,($J145*TiltakstyperKostnadskalkyle!G$7)/100,
IF($F145=TiltakstyperKostnadskalkyle!$B$8,($J145*TiltakstyperKostnadskalkyle!G$8)/100,
IF($F145=TiltakstyperKostnadskalkyle!$B$9,($J145*TiltakstyperKostnadskalkyle!G$9)/100,
IF($F145=TiltakstyperKostnadskalkyle!$B$10,($J145*TiltakstyperKostnadskalkyle!G$10)/100,
IF($F145=TiltakstyperKostnadskalkyle!$B$11,($J145*TiltakstyperKostnadskalkyle!G$11)/100,
IF($F145=TiltakstyperKostnadskalkyle!$B$12,($J145*TiltakstyperKostnadskalkyle!G$12)/100,
IF($F145=TiltakstyperKostnadskalkyle!$B$13,($J145*TiltakstyperKostnadskalkyle!G$13)/100,
IF($F145=TiltakstyperKostnadskalkyle!$B$14,($J145*TiltakstyperKostnadskalkyle!G$14)/100,
IF($F145=TiltakstyperKostnadskalkyle!$B$15,($J145*TiltakstyperKostnadskalkyle!G$15)/100,
"0")))))))))))</f>
        <v>126000</v>
      </c>
      <c r="O145" s="18">
        <f>IF($F145=TiltakstyperKostnadskalkyle!$B$5,($J145*TiltakstyperKostnadskalkyle!H$5)/100,
IF($F145=TiltakstyperKostnadskalkyle!$B$6,($J145*TiltakstyperKostnadskalkyle!H$6)/100,
IF($F145=TiltakstyperKostnadskalkyle!$B$7,($J145*TiltakstyperKostnadskalkyle!H$7)/100,
IF($F145=TiltakstyperKostnadskalkyle!$B$8,($J145*TiltakstyperKostnadskalkyle!H$8)/100,
IF($F145=TiltakstyperKostnadskalkyle!$B$9,($J145*TiltakstyperKostnadskalkyle!H$9)/100,
IF($F145=TiltakstyperKostnadskalkyle!$B$10,($J145*TiltakstyperKostnadskalkyle!H$10)/100,
IF($F145=TiltakstyperKostnadskalkyle!$B$11,($J145*TiltakstyperKostnadskalkyle!H$11)/100,
IF($F145=TiltakstyperKostnadskalkyle!$B$12,($J145*TiltakstyperKostnadskalkyle!H$12)/100,
IF($F145=TiltakstyperKostnadskalkyle!$B$13,($J145*TiltakstyperKostnadskalkyle!H$13)/100,
IF($F145=TiltakstyperKostnadskalkyle!$B$14,($J145*TiltakstyperKostnadskalkyle!H$14)/100,
IF($F145=TiltakstyperKostnadskalkyle!$B$15,($J145*TiltakstyperKostnadskalkyle!H$15)/100,
"0")))))))))))</f>
        <v>48000</v>
      </c>
      <c r="P145" s="18">
        <f>IF($F145=TiltakstyperKostnadskalkyle!$B$5,($J145*TiltakstyperKostnadskalkyle!I$5)/100,
IF($F145=TiltakstyperKostnadskalkyle!$B$6,($J145*TiltakstyperKostnadskalkyle!I$6)/100,
IF($F145=TiltakstyperKostnadskalkyle!$B$7,($J145*TiltakstyperKostnadskalkyle!I$7)/100,
IF($F145=TiltakstyperKostnadskalkyle!$B$8,($J145*TiltakstyperKostnadskalkyle!I$8)/100,
IF($F145=TiltakstyperKostnadskalkyle!$B$9,($J145*TiltakstyperKostnadskalkyle!I$9)/100,
IF($F145=TiltakstyperKostnadskalkyle!$B$10,($J145*TiltakstyperKostnadskalkyle!I$10)/100,
IF($F145=TiltakstyperKostnadskalkyle!$B$11,($J145*TiltakstyperKostnadskalkyle!I$11)/100,
IF($F145=TiltakstyperKostnadskalkyle!$B$12,($J145*TiltakstyperKostnadskalkyle!I$12)/100,
IF($F145=TiltakstyperKostnadskalkyle!$B$13,($J145*TiltakstyperKostnadskalkyle!I$13)/100,
IF($F145=TiltakstyperKostnadskalkyle!$B$14,($J145*TiltakstyperKostnadskalkyle!I$14)/100,
IF($F145=TiltakstyperKostnadskalkyle!$B$15,($J145*TiltakstyperKostnadskalkyle!I$15)/100,
"0")))))))))))</f>
        <v>30000</v>
      </c>
      <c r="Q145" s="18">
        <f t="shared" si="8"/>
        <v>6000</v>
      </c>
      <c r="R145" s="18">
        <f>IF($F145=TiltakstyperKostnadskalkyle!$B$5,($J145*TiltakstyperKostnadskalkyle!K$5)/100,
IF($F145=TiltakstyperKostnadskalkyle!$B$6,($J145*TiltakstyperKostnadskalkyle!K$6)/100,
IF($F145=TiltakstyperKostnadskalkyle!$B$8,($J145*TiltakstyperKostnadskalkyle!K$8)/100,
IF($F145=TiltakstyperKostnadskalkyle!$B$9,($J145*TiltakstyperKostnadskalkyle!K$9)/100,
IF($F145=TiltakstyperKostnadskalkyle!$B$10,($J145*TiltakstyperKostnadskalkyle!K$10)/100,
IF($F145=TiltakstyperKostnadskalkyle!$B$11,($J145*TiltakstyperKostnadskalkyle!K$11)/100,
IF($F145=TiltakstyperKostnadskalkyle!$B$12,($J145*TiltakstyperKostnadskalkyle!K$12)/100,
IF($F145=TiltakstyperKostnadskalkyle!$B$13,($J145*TiltakstyperKostnadskalkyle!K$13)/100,
IF($F145=TiltakstyperKostnadskalkyle!$B$14,($J145*TiltakstyperKostnadskalkyle!K$14)/100,
"0")))))))))</f>
        <v>48000</v>
      </c>
      <c r="S145" s="18">
        <f t="shared" si="7"/>
        <v>12000</v>
      </c>
      <c r="T145" s="18">
        <f>IF($F145=TiltakstyperKostnadskalkyle!$B$5,($J145*TiltakstyperKostnadskalkyle!M$5)/100,
IF($F145=TiltakstyperKostnadskalkyle!$B$6,($J145*TiltakstyperKostnadskalkyle!M$6)/100,
IF($F145=TiltakstyperKostnadskalkyle!$B$7,($J145*TiltakstyperKostnadskalkyle!M$7)/100,
IF($F145=TiltakstyperKostnadskalkyle!$B$8,($J145*TiltakstyperKostnadskalkyle!M$8)/100,
IF($F145=TiltakstyperKostnadskalkyle!$B$9,($J145*TiltakstyperKostnadskalkyle!M$9)/100,
IF($F145=TiltakstyperKostnadskalkyle!$B$10,($J145*TiltakstyperKostnadskalkyle!M$10)/100,
IF($F145=TiltakstyperKostnadskalkyle!$B$11,($J145*TiltakstyperKostnadskalkyle!M$11)/100,
IF($F145=TiltakstyperKostnadskalkyle!$B$12,($J145*TiltakstyperKostnadskalkyle!M$12)/100,
IF($F145=TiltakstyperKostnadskalkyle!$B$13,($J145*TiltakstyperKostnadskalkyle!M$13)/100,
IF($F145=TiltakstyperKostnadskalkyle!$B$14,($J145*TiltakstyperKostnadskalkyle!M$14)/100,
IF($F145=TiltakstyperKostnadskalkyle!$B$15,($J145*TiltakstyperKostnadskalkyle!M$15)/100,
"0")))))))))))</f>
        <v>0</v>
      </c>
      <c r="U145" s="18"/>
      <c r="V145" s="32"/>
      <c r="W145" s="18">
        <f>IF($F145=TiltakstyperKostnadskalkyle!$B$5,($J145*TiltakstyperKostnadskalkyle!P$5)/100,
IF($F145=TiltakstyperKostnadskalkyle!$B$6,($J145*TiltakstyperKostnadskalkyle!P$6)/100,
IF($F145=TiltakstyperKostnadskalkyle!$B$7,($J145*TiltakstyperKostnadskalkyle!P$7)/100,
IF($F145=TiltakstyperKostnadskalkyle!$B$8,($J145*TiltakstyperKostnadskalkyle!P$8)/100,
IF($F145=TiltakstyperKostnadskalkyle!$B$9,($J145*TiltakstyperKostnadskalkyle!P$9)/100,
IF($F145=TiltakstyperKostnadskalkyle!$B$10,($J145*TiltakstyperKostnadskalkyle!P$10)/100,
IF($F145=TiltakstyperKostnadskalkyle!$B$11,($J145*TiltakstyperKostnadskalkyle!P$11)/100,
IF($F145=TiltakstyperKostnadskalkyle!$B$12,($J145*TiltakstyperKostnadskalkyle!P$12)/100,
IF($F145=TiltakstyperKostnadskalkyle!$B$13,($J145*TiltakstyperKostnadskalkyle!P$13)/100,
IF($F145=TiltakstyperKostnadskalkyle!$B$14,($J145*TiltakstyperKostnadskalkyle!P$14)/100,
IF($F145=TiltakstyperKostnadskalkyle!$B$15,($J145*TiltakstyperKostnadskalkyle!P$15)/100,
"0")))))))))))</f>
        <v>0</v>
      </c>
      <c r="Y145" s="151"/>
    </row>
    <row r="146" spans="2:25" ht="14.45" customHeight="1" x14ac:dyDescent="0.25">
      <c r="B146" s="20" t="s">
        <v>25</v>
      </c>
      <c r="C146" s="22" t="s">
        <v>105</v>
      </c>
      <c r="D146" s="22" t="s">
        <v>113</v>
      </c>
      <c r="E146" s="22" t="s">
        <v>108</v>
      </c>
      <c r="F146" s="39" t="s">
        <v>43</v>
      </c>
      <c r="G146" s="22">
        <v>2031</v>
      </c>
      <c r="H146" s="108">
        <v>50</v>
      </c>
      <c r="I146" s="27" t="s">
        <v>30</v>
      </c>
      <c r="J146" s="18">
        <f>IF(F146=TiltakstyperKostnadskalkyle!$B$5,TiltakstyperKostnadskalkyle!$R$5*Handlingsplan!H146,
IF(F146=TiltakstyperKostnadskalkyle!$B$6,TiltakstyperKostnadskalkyle!$R$6*Handlingsplan!H146,
IF(F146=TiltakstyperKostnadskalkyle!$B$7,TiltakstyperKostnadskalkyle!$R$7*Handlingsplan!H146,
IF(F146=TiltakstyperKostnadskalkyle!$B$8,TiltakstyperKostnadskalkyle!$R$8*Handlingsplan!H146,
IF(F146=TiltakstyperKostnadskalkyle!$B$9,TiltakstyperKostnadskalkyle!$R$9*Handlingsplan!H146,
IF(F146=TiltakstyperKostnadskalkyle!$B$10,TiltakstyperKostnadskalkyle!$R$10*Handlingsplan!H146,
IF(F146=TiltakstyperKostnadskalkyle!$B$11,TiltakstyperKostnadskalkyle!$R$11*Handlingsplan!H146,
IF(F146=TiltakstyperKostnadskalkyle!$B$12,TiltakstyperKostnadskalkyle!$R$12*Handlingsplan!H146,
IF(F146=TiltakstyperKostnadskalkyle!$B$13,TiltakstyperKostnadskalkyle!$R$13*Handlingsplan!H146,
IF(F146=TiltakstyperKostnadskalkyle!$B$14,TiltakstyperKostnadskalkyle!$R$14*Handlingsplan!H146,
IF(F146=TiltakstyperKostnadskalkyle!$B$15,TiltakstyperKostnadskalkyle!$R$15*Handlingsplan!H146,
0)))))))))))</f>
        <v>600000</v>
      </c>
      <c r="K146" s="18">
        <f>IF($F146=TiltakstyperKostnadskalkyle!$B$5,($J146*TiltakstyperKostnadskalkyle!D$5)/100,
IF($F146=TiltakstyperKostnadskalkyle!$B$6,($J146*TiltakstyperKostnadskalkyle!D$6)/100,
IF($F146=TiltakstyperKostnadskalkyle!$B$7,($J146*TiltakstyperKostnadskalkyle!D$7)/100,
IF($F146=TiltakstyperKostnadskalkyle!$B$8,($J146*TiltakstyperKostnadskalkyle!D$8)/100,
IF($F146=TiltakstyperKostnadskalkyle!$B$9,($J146*TiltakstyperKostnadskalkyle!D$9)/100,
IF($F146=TiltakstyperKostnadskalkyle!$B$10,($J146*TiltakstyperKostnadskalkyle!D$10)/100,
IF($F146=TiltakstyperKostnadskalkyle!$B$11,($J146*TiltakstyperKostnadskalkyle!D$11)/100,
IF($F146=TiltakstyperKostnadskalkyle!$B$12,($J146*TiltakstyperKostnadskalkyle!D$12)/100,
IF($F146=TiltakstyperKostnadskalkyle!$B$13,($J146*TiltakstyperKostnadskalkyle!D$13)/100,
IF($F146=TiltakstyperKostnadskalkyle!$B$14,($J146*TiltakstyperKostnadskalkyle!D$14)/100,
IF($F146=TiltakstyperKostnadskalkyle!$B$15,($J146*TiltakstyperKostnadskalkyle!D$15)/100,
"0")))))))))))</f>
        <v>48000</v>
      </c>
      <c r="L146" s="18">
        <f>IF($F146=TiltakstyperKostnadskalkyle!$B$5,($J146*TiltakstyperKostnadskalkyle!E$5)/100,
IF($F146=TiltakstyperKostnadskalkyle!$B$6,($J146*TiltakstyperKostnadskalkyle!E$6)/100,
IF($F146=TiltakstyperKostnadskalkyle!$B$7,($J146*TiltakstyperKostnadskalkyle!E$7)/100,
IF($F146=TiltakstyperKostnadskalkyle!$B$8,($J146*TiltakstyperKostnadskalkyle!E$8)/100,
IF($F146=TiltakstyperKostnadskalkyle!$B$9,($J146*TiltakstyperKostnadskalkyle!E$9)/100,
IF($F146=TiltakstyperKostnadskalkyle!$B$10,($J146*TiltakstyperKostnadskalkyle!E$10)/100,
IF($F146=TiltakstyperKostnadskalkyle!$B$11,($J146*TiltakstyperKostnadskalkyle!E$11)/100,
IF($F146=TiltakstyperKostnadskalkyle!$B$12,($J146*TiltakstyperKostnadskalkyle!E$12)/100,
IF($F146=TiltakstyperKostnadskalkyle!$B$13,($J146*TiltakstyperKostnadskalkyle!E$13)/100,
IF($F146=TiltakstyperKostnadskalkyle!$B$14,($J146*TiltakstyperKostnadskalkyle!E$14)/100,
IF($F146=TiltakstyperKostnadskalkyle!$B$15,($J146*TiltakstyperKostnadskalkyle!E$15)/100,
"0")))))))))))</f>
        <v>48000</v>
      </c>
      <c r="M146" s="18">
        <f>IF($F146=TiltakstyperKostnadskalkyle!$B$5,($J146*TiltakstyperKostnadskalkyle!F$5)/100,
IF($F146=TiltakstyperKostnadskalkyle!$B$6,($J146*TiltakstyperKostnadskalkyle!F$6)/100,
IF($F146=TiltakstyperKostnadskalkyle!$B$7,($J146*TiltakstyperKostnadskalkyle!F$7)/100,
IF($F146=TiltakstyperKostnadskalkyle!$B$8,($J146*TiltakstyperKostnadskalkyle!F$8)/100,
IF($F146=TiltakstyperKostnadskalkyle!$B$9,($J146*TiltakstyperKostnadskalkyle!F$9)/100,
IF($F146=TiltakstyperKostnadskalkyle!$B$10,($J146*TiltakstyperKostnadskalkyle!F$10)/100,
IF($F146=TiltakstyperKostnadskalkyle!$B$11,($J146*TiltakstyperKostnadskalkyle!F$11)/100,
IF($F146=TiltakstyperKostnadskalkyle!$B$12,($J146*TiltakstyperKostnadskalkyle!F$12)/100,
IF($F146=TiltakstyperKostnadskalkyle!$B$13,($J146*TiltakstyperKostnadskalkyle!F$13)/100,
IF($F146=TiltakstyperKostnadskalkyle!$B$14,($J146*TiltakstyperKostnadskalkyle!F$14)/100,
IF($F146=TiltakstyperKostnadskalkyle!$B$15,($J146*TiltakstyperKostnadskalkyle!F$15)/100,
"0")))))))))))</f>
        <v>252000</v>
      </c>
      <c r="N146" s="18">
        <f>IF($F146=TiltakstyperKostnadskalkyle!$B$5,($J146*TiltakstyperKostnadskalkyle!G$5)/100,
IF($F146=TiltakstyperKostnadskalkyle!$B$6,($J146*TiltakstyperKostnadskalkyle!G$6)/100,
IF($F146=TiltakstyperKostnadskalkyle!$B$7,($J146*TiltakstyperKostnadskalkyle!G$7)/100,
IF($F146=TiltakstyperKostnadskalkyle!$B$8,($J146*TiltakstyperKostnadskalkyle!G$8)/100,
IF($F146=TiltakstyperKostnadskalkyle!$B$9,($J146*TiltakstyperKostnadskalkyle!G$9)/100,
IF($F146=TiltakstyperKostnadskalkyle!$B$10,($J146*TiltakstyperKostnadskalkyle!G$10)/100,
IF($F146=TiltakstyperKostnadskalkyle!$B$11,($J146*TiltakstyperKostnadskalkyle!G$11)/100,
IF($F146=TiltakstyperKostnadskalkyle!$B$12,($J146*TiltakstyperKostnadskalkyle!G$12)/100,
IF($F146=TiltakstyperKostnadskalkyle!$B$13,($J146*TiltakstyperKostnadskalkyle!G$13)/100,
IF($F146=TiltakstyperKostnadskalkyle!$B$14,($J146*TiltakstyperKostnadskalkyle!G$14)/100,
IF($F146=TiltakstyperKostnadskalkyle!$B$15,($J146*TiltakstyperKostnadskalkyle!G$15)/100,
"0")))))))))))</f>
        <v>126000</v>
      </c>
      <c r="O146" s="18">
        <f>IF($F146=TiltakstyperKostnadskalkyle!$B$5,($J146*TiltakstyperKostnadskalkyle!H$5)/100,
IF($F146=TiltakstyperKostnadskalkyle!$B$6,($J146*TiltakstyperKostnadskalkyle!H$6)/100,
IF($F146=TiltakstyperKostnadskalkyle!$B$7,($J146*TiltakstyperKostnadskalkyle!H$7)/100,
IF($F146=TiltakstyperKostnadskalkyle!$B$8,($J146*TiltakstyperKostnadskalkyle!H$8)/100,
IF($F146=TiltakstyperKostnadskalkyle!$B$9,($J146*TiltakstyperKostnadskalkyle!H$9)/100,
IF($F146=TiltakstyperKostnadskalkyle!$B$10,($J146*TiltakstyperKostnadskalkyle!H$10)/100,
IF($F146=TiltakstyperKostnadskalkyle!$B$11,($J146*TiltakstyperKostnadskalkyle!H$11)/100,
IF($F146=TiltakstyperKostnadskalkyle!$B$12,($J146*TiltakstyperKostnadskalkyle!H$12)/100,
IF($F146=TiltakstyperKostnadskalkyle!$B$13,($J146*TiltakstyperKostnadskalkyle!H$13)/100,
IF($F146=TiltakstyperKostnadskalkyle!$B$14,($J146*TiltakstyperKostnadskalkyle!H$14)/100,
IF($F146=TiltakstyperKostnadskalkyle!$B$15,($J146*TiltakstyperKostnadskalkyle!H$15)/100,
"0")))))))))))</f>
        <v>48000</v>
      </c>
      <c r="P146" s="18">
        <f>IF($F146=TiltakstyperKostnadskalkyle!$B$5,($J146*TiltakstyperKostnadskalkyle!I$5)/100,
IF($F146=TiltakstyperKostnadskalkyle!$B$6,($J146*TiltakstyperKostnadskalkyle!I$6)/100,
IF($F146=TiltakstyperKostnadskalkyle!$B$7,($J146*TiltakstyperKostnadskalkyle!I$7)/100,
IF($F146=TiltakstyperKostnadskalkyle!$B$8,($J146*TiltakstyperKostnadskalkyle!I$8)/100,
IF($F146=TiltakstyperKostnadskalkyle!$B$9,($J146*TiltakstyperKostnadskalkyle!I$9)/100,
IF($F146=TiltakstyperKostnadskalkyle!$B$10,($J146*TiltakstyperKostnadskalkyle!I$10)/100,
IF($F146=TiltakstyperKostnadskalkyle!$B$11,($J146*TiltakstyperKostnadskalkyle!I$11)/100,
IF($F146=TiltakstyperKostnadskalkyle!$B$12,($J146*TiltakstyperKostnadskalkyle!I$12)/100,
IF($F146=TiltakstyperKostnadskalkyle!$B$13,($J146*TiltakstyperKostnadskalkyle!I$13)/100,
IF($F146=TiltakstyperKostnadskalkyle!$B$14,($J146*TiltakstyperKostnadskalkyle!I$14)/100,
IF($F146=TiltakstyperKostnadskalkyle!$B$15,($J146*TiltakstyperKostnadskalkyle!I$15)/100,
"0")))))))))))</f>
        <v>30000</v>
      </c>
      <c r="Q146" s="18">
        <f t="shared" si="8"/>
        <v>6000</v>
      </c>
      <c r="R146" s="18">
        <f>IF($F146=TiltakstyperKostnadskalkyle!$B$5,($J146*TiltakstyperKostnadskalkyle!K$5)/100,
IF($F146=TiltakstyperKostnadskalkyle!$B$6,($J146*TiltakstyperKostnadskalkyle!K$6)/100,
IF($F146=TiltakstyperKostnadskalkyle!$B$8,($J146*TiltakstyperKostnadskalkyle!K$8)/100,
IF($F146=TiltakstyperKostnadskalkyle!$B$9,($J146*TiltakstyperKostnadskalkyle!K$9)/100,
IF($F146=TiltakstyperKostnadskalkyle!$B$10,($J146*TiltakstyperKostnadskalkyle!K$10)/100,
IF($F146=TiltakstyperKostnadskalkyle!$B$11,($J146*TiltakstyperKostnadskalkyle!K$11)/100,
IF($F146=TiltakstyperKostnadskalkyle!$B$12,($J146*TiltakstyperKostnadskalkyle!K$12)/100,
IF($F146=TiltakstyperKostnadskalkyle!$B$13,($J146*TiltakstyperKostnadskalkyle!K$13)/100,
IF($F146=TiltakstyperKostnadskalkyle!$B$14,($J146*TiltakstyperKostnadskalkyle!K$14)/100,
"0")))))))))</f>
        <v>48000</v>
      </c>
      <c r="S146" s="18">
        <f t="shared" si="7"/>
        <v>12000</v>
      </c>
      <c r="T146" s="18">
        <f>IF($F146=TiltakstyperKostnadskalkyle!$B$5,($J146*TiltakstyperKostnadskalkyle!M$5)/100,
IF($F146=TiltakstyperKostnadskalkyle!$B$6,($J146*TiltakstyperKostnadskalkyle!M$6)/100,
IF($F146=TiltakstyperKostnadskalkyle!$B$7,($J146*TiltakstyperKostnadskalkyle!M$7)/100,
IF($F146=TiltakstyperKostnadskalkyle!$B$8,($J146*TiltakstyperKostnadskalkyle!M$8)/100,
IF($F146=TiltakstyperKostnadskalkyle!$B$9,($J146*TiltakstyperKostnadskalkyle!M$9)/100,
IF($F146=TiltakstyperKostnadskalkyle!$B$10,($J146*TiltakstyperKostnadskalkyle!M$10)/100,
IF($F146=TiltakstyperKostnadskalkyle!$B$11,($J146*TiltakstyperKostnadskalkyle!M$11)/100,
IF($F146=TiltakstyperKostnadskalkyle!$B$12,($J146*TiltakstyperKostnadskalkyle!M$12)/100,
IF($F146=TiltakstyperKostnadskalkyle!$B$13,($J146*TiltakstyperKostnadskalkyle!M$13)/100,
IF($F146=TiltakstyperKostnadskalkyle!$B$14,($J146*TiltakstyperKostnadskalkyle!M$14)/100,
IF($F146=TiltakstyperKostnadskalkyle!$B$15,($J146*TiltakstyperKostnadskalkyle!M$15)/100,
"0")))))))))))</f>
        <v>0</v>
      </c>
      <c r="U146" s="18"/>
      <c r="V146" s="32"/>
      <c r="W146" s="18">
        <f>IF($F146=TiltakstyperKostnadskalkyle!$B$5,($J146*TiltakstyperKostnadskalkyle!P$5)/100,
IF($F146=TiltakstyperKostnadskalkyle!$B$6,($J146*TiltakstyperKostnadskalkyle!P$6)/100,
IF($F146=TiltakstyperKostnadskalkyle!$B$7,($J146*TiltakstyperKostnadskalkyle!P$7)/100,
IF($F146=TiltakstyperKostnadskalkyle!$B$8,($J146*TiltakstyperKostnadskalkyle!P$8)/100,
IF($F146=TiltakstyperKostnadskalkyle!$B$9,($J146*TiltakstyperKostnadskalkyle!P$9)/100,
IF($F146=TiltakstyperKostnadskalkyle!$B$10,($J146*TiltakstyperKostnadskalkyle!P$10)/100,
IF($F146=TiltakstyperKostnadskalkyle!$B$11,($J146*TiltakstyperKostnadskalkyle!P$11)/100,
IF($F146=TiltakstyperKostnadskalkyle!$B$12,($J146*TiltakstyperKostnadskalkyle!P$12)/100,
IF($F146=TiltakstyperKostnadskalkyle!$B$13,($J146*TiltakstyperKostnadskalkyle!P$13)/100,
IF($F146=TiltakstyperKostnadskalkyle!$B$14,($J146*TiltakstyperKostnadskalkyle!P$14)/100,
IF($F146=TiltakstyperKostnadskalkyle!$B$15,($J146*TiltakstyperKostnadskalkyle!P$15)/100,
"0")))))))))))</f>
        <v>0</v>
      </c>
      <c r="Y146" s="151"/>
    </row>
    <row r="147" spans="2:25" ht="14.45" customHeight="1" x14ac:dyDescent="0.25">
      <c r="B147" s="20" t="s">
        <v>25</v>
      </c>
      <c r="C147" s="22" t="s">
        <v>105</v>
      </c>
      <c r="D147" s="22" t="s">
        <v>113</v>
      </c>
      <c r="E147" s="22" t="s">
        <v>109</v>
      </c>
      <c r="F147" s="39" t="s">
        <v>43</v>
      </c>
      <c r="G147" s="22">
        <v>2031</v>
      </c>
      <c r="H147" s="108">
        <v>60</v>
      </c>
      <c r="I147" s="27" t="s">
        <v>30</v>
      </c>
      <c r="J147" s="18">
        <f>IF(F147=TiltakstyperKostnadskalkyle!$B$5,TiltakstyperKostnadskalkyle!$R$5*Handlingsplan!H147,
IF(F147=TiltakstyperKostnadskalkyle!$B$6,TiltakstyperKostnadskalkyle!$R$6*Handlingsplan!H147,
IF(F147=TiltakstyperKostnadskalkyle!$B$7,TiltakstyperKostnadskalkyle!$R$7*Handlingsplan!H147,
IF(F147=TiltakstyperKostnadskalkyle!$B$8,TiltakstyperKostnadskalkyle!$R$8*Handlingsplan!H147,
IF(F147=TiltakstyperKostnadskalkyle!$B$9,TiltakstyperKostnadskalkyle!$R$9*Handlingsplan!H147,
IF(F147=TiltakstyperKostnadskalkyle!$B$10,TiltakstyperKostnadskalkyle!$R$10*Handlingsplan!H147,
IF(F147=TiltakstyperKostnadskalkyle!$B$11,TiltakstyperKostnadskalkyle!$R$11*Handlingsplan!H147,
IF(F147=TiltakstyperKostnadskalkyle!$B$12,TiltakstyperKostnadskalkyle!$R$12*Handlingsplan!H147,
IF(F147=TiltakstyperKostnadskalkyle!$B$13,TiltakstyperKostnadskalkyle!$R$13*Handlingsplan!H147,
IF(F147=TiltakstyperKostnadskalkyle!$B$14,TiltakstyperKostnadskalkyle!$R$14*Handlingsplan!H147,
IF(F147=TiltakstyperKostnadskalkyle!$B$15,TiltakstyperKostnadskalkyle!$R$15*Handlingsplan!H147,
0)))))))))))</f>
        <v>720000</v>
      </c>
      <c r="K147" s="18">
        <f>IF($F147=TiltakstyperKostnadskalkyle!$B$5,($J147*TiltakstyperKostnadskalkyle!D$5)/100,
IF($F147=TiltakstyperKostnadskalkyle!$B$6,($J147*TiltakstyperKostnadskalkyle!D$6)/100,
IF($F147=TiltakstyperKostnadskalkyle!$B$7,($J147*TiltakstyperKostnadskalkyle!D$7)/100,
IF($F147=TiltakstyperKostnadskalkyle!$B$8,($J147*TiltakstyperKostnadskalkyle!D$8)/100,
IF($F147=TiltakstyperKostnadskalkyle!$B$9,($J147*TiltakstyperKostnadskalkyle!D$9)/100,
IF($F147=TiltakstyperKostnadskalkyle!$B$10,($J147*TiltakstyperKostnadskalkyle!D$10)/100,
IF($F147=TiltakstyperKostnadskalkyle!$B$11,($J147*TiltakstyperKostnadskalkyle!D$11)/100,
IF($F147=TiltakstyperKostnadskalkyle!$B$12,($J147*TiltakstyperKostnadskalkyle!D$12)/100,
IF($F147=TiltakstyperKostnadskalkyle!$B$13,($J147*TiltakstyperKostnadskalkyle!D$13)/100,
IF($F147=TiltakstyperKostnadskalkyle!$B$14,($J147*TiltakstyperKostnadskalkyle!D$14)/100,
IF($F147=TiltakstyperKostnadskalkyle!$B$15,($J147*TiltakstyperKostnadskalkyle!D$15)/100,
"0")))))))))))</f>
        <v>57600</v>
      </c>
      <c r="L147" s="18">
        <f>IF($F147=TiltakstyperKostnadskalkyle!$B$5,($J147*TiltakstyperKostnadskalkyle!E$5)/100,
IF($F147=TiltakstyperKostnadskalkyle!$B$6,($J147*TiltakstyperKostnadskalkyle!E$6)/100,
IF($F147=TiltakstyperKostnadskalkyle!$B$7,($J147*TiltakstyperKostnadskalkyle!E$7)/100,
IF($F147=TiltakstyperKostnadskalkyle!$B$8,($J147*TiltakstyperKostnadskalkyle!E$8)/100,
IF($F147=TiltakstyperKostnadskalkyle!$B$9,($J147*TiltakstyperKostnadskalkyle!E$9)/100,
IF($F147=TiltakstyperKostnadskalkyle!$B$10,($J147*TiltakstyperKostnadskalkyle!E$10)/100,
IF($F147=TiltakstyperKostnadskalkyle!$B$11,($J147*TiltakstyperKostnadskalkyle!E$11)/100,
IF($F147=TiltakstyperKostnadskalkyle!$B$12,($J147*TiltakstyperKostnadskalkyle!E$12)/100,
IF($F147=TiltakstyperKostnadskalkyle!$B$13,($J147*TiltakstyperKostnadskalkyle!E$13)/100,
IF($F147=TiltakstyperKostnadskalkyle!$B$14,($J147*TiltakstyperKostnadskalkyle!E$14)/100,
IF($F147=TiltakstyperKostnadskalkyle!$B$15,($J147*TiltakstyperKostnadskalkyle!E$15)/100,
"0")))))))))))</f>
        <v>57600</v>
      </c>
      <c r="M147" s="18">
        <f>IF($F147=TiltakstyperKostnadskalkyle!$B$5,($J147*TiltakstyperKostnadskalkyle!F$5)/100,
IF($F147=TiltakstyperKostnadskalkyle!$B$6,($J147*TiltakstyperKostnadskalkyle!F$6)/100,
IF($F147=TiltakstyperKostnadskalkyle!$B$7,($J147*TiltakstyperKostnadskalkyle!F$7)/100,
IF($F147=TiltakstyperKostnadskalkyle!$B$8,($J147*TiltakstyperKostnadskalkyle!F$8)/100,
IF($F147=TiltakstyperKostnadskalkyle!$B$9,($J147*TiltakstyperKostnadskalkyle!F$9)/100,
IF($F147=TiltakstyperKostnadskalkyle!$B$10,($J147*TiltakstyperKostnadskalkyle!F$10)/100,
IF($F147=TiltakstyperKostnadskalkyle!$B$11,($J147*TiltakstyperKostnadskalkyle!F$11)/100,
IF($F147=TiltakstyperKostnadskalkyle!$B$12,($J147*TiltakstyperKostnadskalkyle!F$12)/100,
IF($F147=TiltakstyperKostnadskalkyle!$B$13,($J147*TiltakstyperKostnadskalkyle!F$13)/100,
IF($F147=TiltakstyperKostnadskalkyle!$B$14,($J147*TiltakstyperKostnadskalkyle!F$14)/100,
IF($F147=TiltakstyperKostnadskalkyle!$B$15,($J147*TiltakstyperKostnadskalkyle!F$15)/100,
"0")))))))))))</f>
        <v>302400</v>
      </c>
      <c r="N147" s="18">
        <f>IF($F147=TiltakstyperKostnadskalkyle!$B$5,($J147*TiltakstyperKostnadskalkyle!G$5)/100,
IF($F147=TiltakstyperKostnadskalkyle!$B$6,($J147*TiltakstyperKostnadskalkyle!G$6)/100,
IF($F147=TiltakstyperKostnadskalkyle!$B$7,($J147*TiltakstyperKostnadskalkyle!G$7)/100,
IF($F147=TiltakstyperKostnadskalkyle!$B$8,($J147*TiltakstyperKostnadskalkyle!G$8)/100,
IF($F147=TiltakstyperKostnadskalkyle!$B$9,($J147*TiltakstyperKostnadskalkyle!G$9)/100,
IF($F147=TiltakstyperKostnadskalkyle!$B$10,($J147*TiltakstyperKostnadskalkyle!G$10)/100,
IF($F147=TiltakstyperKostnadskalkyle!$B$11,($J147*TiltakstyperKostnadskalkyle!G$11)/100,
IF($F147=TiltakstyperKostnadskalkyle!$B$12,($J147*TiltakstyperKostnadskalkyle!G$12)/100,
IF($F147=TiltakstyperKostnadskalkyle!$B$13,($J147*TiltakstyperKostnadskalkyle!G$13)/100,
IF($F147=TiltakstyperKostnadskalkyle!$B$14,($J147*TiltakstyperKostnadskalkyle!G$14)/100,
IF($F147=TiltakstyperKostnadskalkyle!$B$15,($J147*TiltakstyperKostnadskalkyle!G$15)/100,
"0")))))))))))</f>
        <v>151200</v>
      </c>
      <c r="O147" s="18">
        <f>IF($F147=TiltakstyperKostnadskalkyle!$B$5,($J147*TiltakstyperKostnadskalkyle!H$5)/100,
IF($F147=TiltakstyperKostnadskalkyle!$B$6,($J147*TiltakstyperKostnadskalkyle!H$6)/100,
IF($F147=TiltakstyperKostnadskalkyle!$B$7,($J147*TiltakstyperKostnadskalkyle!H$7)/100,
IF($F147=TiltakstyperKostnadskalkyle!$B$8,($J147*TiltakstyperKostnadskalkyle!H$8)/100,
IF($F147=TiltakstyperKostnadskalkyle!$B$9,($J147*TiltakstyperKostnadskalkyle!H$9)/100,
IF($F147=TiltakstyperKostnadskalkyle!$B$10,($J147*TiltakstyperKostnadskalkyle!H$10)/100,
IF($F147=TiltakstyperKostnadskalkyle!$B$11,($J147*TiltakstyperKostnadskalkyle!H$11)/100,
IF($F147=TiltakstyperKostnadskalkyle!$B$12,($J147*TiltakstyperKostnadskalkyle!H$12)/100,
IF($F147=TiltakstyperKostnadskalkyle!$B$13,($J147*TiltakstyperKostnadskalkyle!H$13)/100,
IF($F147=TiltakstyperKostnadskalkyle!$B$14,($J147*TiltakstyperKostnadskalkyle!H$14)/100,
IF($F147=TiltakstyperKostnadskalkyle!$B$15,($J147*TiltakstyperKostnadskalkyle!H$15)/100,
"0")))))))))))</f>
        <v>57600</v>
      </c>
      <c r="P147" s="18">
        <f>IF($F147=TiltakstyperKostnadskalkyle!$B$5,($J147*TiltakstyperKostnadskalkyle!I$5)/100,
IF($F147=TiltakstyperKostnadskalkyle!$B$6,($J147*TiltakstyperKostnadskalkyle!I$6)/100,
IF($F147=TiltakstyperKostnadskalkyle!$B$7,($J147*TiltakstyperKostnadskalkyle!I$7)/100,
IF($F147=TiltakstyperKostnadskalkyle!$B$8,($J147*TiltakstyperKostnadskalkyle!I$8)/100,
IF($F147=TiltakstyperKostnadskalkyle!$B$9,($J147*TiltakstyperKostnadskalkyle!I$9)/100,
IF($F147=TiltakstyperKostnadskalkyle!$B$10,($J147*TiltakstyperKostnadskalkyle!I$10)/100,
IF($F147=TiltakstyperKostnadskalkyle!$B$11,($J147*TiltakstyperKostnadskalkyle!I$11)/100,
IF($F147=TiltakstyperKostnadskalkyle!$B$12,($J147*TiltakstyperKostnadskalkyle!I$12)/100,
IF($F147=TiltakstyperKostnadskalkyle!$B$13,($J147*TiltakstyperKostnadskalkyle!I$13)/100,
IF($F147=TiltakstyperKostnadskalkyle!$B$14,($J147*TiltakstyperKostnadskalkyle!I$14)/100,
IF($F147=TiltakstyperKostnadskalkyle!$B$15,($J147*TiltakstyperKostnadskalkyle!I$15)/100,
"0")))))))))))</f>
        <v>36000</v>
      </c>
      <c r="Q147" s="18">
        <f t="shared" si="8"/>
        <v>7200</v>
      </c>
      <c r="R147" s="18">
        <f>IF($F147=TiltakstyperKostnadskalkyle!$B$5,($J147*TiltakstyperKostnadskalkyle!K$5)/100,
IF($F147=TiltakstyperKostnadskalkyle!$B$6,($J147*TiltakstyperKostnadskalkyle!K$6)/100,
IF($F147=TiltakstyperKostnadskalkyle!$B$8,($J147*TiltakstyperKostnadskalkyle!K$8)/100,
IF($F147=TiltakstyperKostnadskalkyle!$B$9,($J147*TiltakstyperKostnadskalkyle!K$9)/100,
IF($F147=TiltakstyperKostnadskalkyle!$B$10,($J147*TiltakstyperKostnadskalkyle!K$10)/100,
IF($F147=TiltakstyperKostnadskalkyle!$B$11,($J147*TiltakstyperKostnadskalkyle!K$11)/100,
IF($F147=TiltakstyperKostnadskalkyle!$B$12,($J147*TiltakstyperKostnadskalkyle!K$12)/100,
IF($F147=TiltakstyperKostnadskalkyle!$B$13,($J147*TiltakstyperKostnadskalkyle!K$13)/100,
IF($F147=TiltakstyperKostnadskalkyle!$B$14,($J147*TiltakstyperKostnadskalkyle!K$14)/100,
"0")))))))))</f>
        <v>57600</v>
      </c>
      <c r="S147" s="18">
        <f t="shared" si="7"/>
        <v>14400</v>
      </c>
      <c r="T147" s="18">
        <f>IF($F147=TiltakstyperKostnadskalkyle!$B$5,($J147*TiltakstyperKostnadskalkyle!M$5)/100,
IF($F147=TiltakstyperKostnadskalkyle!$B$6,($J147*TiltakstyperKostnadskalkyle!M$6)/100,
IF($F147=TiltakstyperKostnadskalkyle!$B$7,($J147*TiltakstyperKostnadskalkyle!M$7)/100,
IF($F147=TiltakstyperKostnadskalkyle!$B$8,($J147*TiltakstyperKostnadskalkyle!M$8)/100,
IF($F147=TiltakstyperKostnadskalkyle!$B$9,($J147*TiltakstyperKostnadskalkyle!M$9)/100,
IF($F147=TiltakstyperKostnadskalkyle!$B$10,($J147*TiltakstyperKostnadskalkyle!M$10)/100,
IF($F147=TiltakstyperKostnadskalkyle!$B$11,($J147*TiltakstyperKostnadskalkyle!M$11)/100,
IF($F147=TiltakstyperKostnadskalkyle!$B$12,($J147*TiltakstyperKostnadskalkyle!M$12)/100,
IF($F147=TiltakstyperKostnadskalkyle!$B$13,($J147*TiltakstyperKostnadskalkyle!M$13)/100,
IF($F147=TiltakstyperKostnadskalkyle!$B$14,($J147*TiltakstyperKostnadskalkyle!M$14)/100,
IF($F147=TiltakstyperKostnadskalkyle!$B$15,($J147*TiltakstyperKostnadskalkyle!M$15)/100,
"0")))))))))))</f>
        <v>0</v>
      </c>
      <c r="U147" s="18"/>
      <c r="V147" s="32"/>
      <c r="W147" s="18">
        <f>IF($F147=TiltakstyperKostnadskalkyle!$B$5,($J147*TiltakstyperKostnadskalkyle!P$5)/100,
IF($F147=TiltakstyperKostnadskalkyle!$B$6,($J147*TiltakstyperKostnadskalkyle!P$6)/100,
IF($F147=TiltakstyperKostnadskalkyle!$B$7,($J147*TiltakstyperKostnadskalkyle!P$7)/100,
IF($F147=TiltakstyperKostnadskalkyle!$B$8,($J147*TiltakstyperKostnadskalkyle!P$8)/100,
IF($F147=TiltakstyperKostnadskalkyle!$B$9,($J147*TiltakstyperKostnadskalkyle!P$9)/100,
IF($F147=TiltakstyperKostnadskalkyle!$B$10,($J147*TiltakstyperKostnadskalkyle!P$10)/100,
IF($F147=TiltakstyperKostnadskalkyle!$B$11,($J147*TiltakstyperKostnadskalkyle!P$11)/100,
IF($F147=TiltakstyperKostnadskalkyle!$B$12,($J147*TiltakstyperKostnadskalkyle!P$12)/100,
IF($F147=TiltakstyperKostnadskalkyle!$B$13,($J147*TiltakstyperKostnadskalkyle!P$13)/100,
IF($F147=TiltakstyperKostnadskalkyle!$B$14,($J147*TiltakstyperKostnadskalkyle!P$14)/100,
IF($F147=TiltakstyperKostnadskalkyle!$B$15,($J147*TiltakstyperKostnadskalkyle!P$15)/100,
"0")))))))))))</f>
        <v>0</v>
      </c>
      <c r="Y147" s="151"/>
    </row>
    <row r="148" spans="2:25" ht="14.45" customHeight="1" x14ac:dyDescent="0.25">
      <c r="B148" s="20" t="s">
        <v>25</v>
      </c>
      <c r="C148" s="22" t="s">
        <v>114</v>
      </c>
      <c r="D148" s="22" t="s">
        <v>115</v>
      </c>
      <c r="E148" s="22" t="s">
        <v>116</v>
      </c>
      <c r="F148" s="39" t="s">
        <v>43</v>
      </c>
      <c r="G148" s="22">
        <v>2027</v>
      </c>
      <c r="H148" s="108">
        <v>30</v>
      </c>
      <c r="I148" s="27" t="s">
        <v>30</v>
      </c>
      <c r="J148" s="18">
        <f>IF(F148=TiltakstyperKostnadskalkyle!$B$5,TiltakstyperKostnadskalkyle!$R$5*Handlingsplan!H148,
IF(F148=TiltakstyperKostnadskalkyle!$B$6,TiltakstyperKostnadskalkyle!$R$6*Handlingsplan!H148,
IF(F148=TiltakstyperKostnadskalkyle!$B$7,TiltakstyperKostnadskalkyle!$R$7*Handlingsplan!H148,
IF(F148=TiltakstyperKostnadskalkyle!$B$8,TiltakstyperKostnadskalkyle!$R$8*Handlingsplan!H148,
IF(F148=TiltakstyperKostnadskalkyle!$B$9,TiltakstyperKostnadskalkyle!$R$9*Handlingsplan!H148,
IF(F148=TiltakstyperKostnadskalkyle!$B$10,TiltakstyperKostnadskalkyle!$R$10*Handlingsplan!H148,
IF(F148=TiltakstyperKostnadskalkyle!$B$11,TiltakstyperKostnadskalkyle!$R$11*Handlingsplan!H148,
IF(F148=TiltakstyperKostnadskalkyle!$B$12,TiltakstyperKostnadskalkyle!$R$12*Handlingsplan!H148,
IF(F148=TiltakstyperKostnadskalkyle!$B$13,TiltakstyperKostnadskalkyle!$R$13*Handlingsplan!H148,
IF(F148=TiltakstyperKostnadskalkyle!$B$14,TiltakstyperKostnadskalkyle!$R$14*Handlingsplan!H148,
IF(F148=TiltakstyperKostnadskalkyle!$B$15,TiltakstyperKostnadskalkyle!$R$15*Handlingsplan!H148,
0)))))))))))</f>
        <v>360000</v>
      </c>
      <c r="K148" s="18">
        <f>IF($F148=TiltakstyperKostnadskalkyle!$B$5,($J148*TiltakstyperKostnadskalkyle!D$5)/100,
IF($F148=TiltakstyperKostnadskalkyle!$B$6,($J148*TiltakstyperKostnadskalkyle!D$6)/100,
IF($F148=TiltakstyperKostnadskalkyle!$B$7,($J148*TiltakstyperKostnadskalkyle!D$7)/100,
IF($F148=TiltakstyperKostnadskalkyle!$B$8,($J148*TiltakstyperKostnadskalkyle!D$8)/100,
IF($F148=TiltakstyperKostnadskalkyle!$B$9,($J148*TiltakstyperKostnadskalkyle!D$9)/100,
IF($F148=TiltakstyperKostnadskalkyle!$B$10,($J148*TiltakstyperKostnadskalkyle!D$10)/100,
IF($F148=TiltakstyperKostnadskalkyle!$B$11,($J148*TiltakstyperKostnadskalkyle!D$11)/100,
IF($F148=TiltakstyperKostnadskalkyle!$B$12,($J148*TiltakstyperKostnadskalkyle!D$12)/100,
IF($F148=TiltakstyperKostnadskalkyle!$B$13,($J148*TiltakstyperKostnadskalkyle!D$13)/100,
IF($F148=TiltakstyperKostnadskalkyle!$B$14,($J148*TiltakstyperKostnadskalkyle!D$14)/100,
IF($F148=TiltakstyperKostnadskalkyle!$B$15,($J148*TiltakstyperKostnadskalkyle!D$15)/100,
"0")))))))))))</f>
        <v>28800</v>
      </c>
      <c r="L148" s="18">
        <f>IF($F148=TiltakstyperKostnadskalkyle!$B$5,($J148*TiltakstyperKostnadskalkyle!E$5)/100,
IF($F148=TiltakstyperKostnadskalkyle!$B$6,($J148*TiltakstyperKostnadskalkyle!E$6)/100,
IF($F148=TiltakstyperKostnadskalkyle!$B$7,($J148*TiltakstyperKostnadskalkyle!E$7)/100,
IF($F148=TiltakstyperKostnadskalkyle!$B$8,($J148*TiltakstyperKostnadskalkyle!E$8)/100,
IF($F148=TiltakstyperKostnadskalkyle!$B$9,($J148*TiltakstyperKostnadskalkyle!E$9)/100,
IF($F148=TiltakstyperKostnadskalkyle!$B$10,($J148*TiltakstyperKostnadskalkyle!E$10)/100,
IF($F148=TiltakstyperKostnadskalkyle!$B$11,($J148*TiltakstyperKostnadskalkyle!E$11)/100,
IF($F148=TiltakstyperKostnadskalkyle!$B$12,($J148*TiltakstyperKostnadskalkyle!E$12)/100,
IF($F148=TiltakstyperKostnadskalkyle!$B$13,($J148*TiltakstyperKostnadskalkyle!E$13)/100,
IF($F148=TiltakstyperKostnadskalkyle!$B$14,($J148*TiltakstyperKostnadskalkyle!E$14)/100,
IF($F148=TiltakstyperKostnadskalkyle!$B$15,($J148*TiltakstyperKostnadskalkyle!E$15)/100,
"0")))))))))))</f>
        <v>28800</v>
      </c>
      <c r="M148" s="18">
        <f>IF($F148=TiltakstyperKostnadskalkyle!$B$5,($J148*TiltakstyperKostnadskalkyle!F$5)/100,
IF($F148=TiltakstyperKostnadskalkyle!$B$6,($J148*TiltakstyperKostnadskalkyle!F$6)/100,
IF($F148=TiltakstyperKostnadskalkyle!$B$7,($J148*TiltakstyperKostnadskalkyle!F$7)/100,
IF($F148=TiltakstyperKostnadskalkyle!$B$8,($J148*TiltakstyperKostnadskalkyle!F$8)/100,
IF($F148=TiltakstyperKostnadskalkyle!$B$9,($J148*TiltakstyperKostnadskalkyle!F$9)/100,
IF($F148=TiltakstyperKostnadskalkyle!$B$10,($J148*TiltakstyperKostnadskalkyle!F$10)/100,
IF($F148=TiltakstyperKostnadskalkyle!$B$11,($J148*TiltakstyperKostnadskalkyle!F$11)/100,
IF($F148=TiltakstyperKostnadskalkyle!$B$12,($J148*TiltakstyperKostnadskalkyle!F$12)/100,
IF($F148=TiltakstyperKostnadskalkyle!$B$13,($J148*TiltakstyperKostnadskalkyle!F$13)/100,
IF($F148=TiltakstyperKostnadskalkyle!$B$14,($J148*TiltakstyperKostnadskalkyle!F$14)/100,
IF($F148=TiltakstyperKostnadskalkyle!$B$15,($J148*TiltakstyperKostnadskalkyle!F$15)/100,
"0")))))))))))</f>
        <v>151200</v>
      </c>
      <c r="N148" s="18">
        <f>IF($F148=TiltakstyperKostnadskalkyle!$B$5,($J148*TiltakstyperKostnadskalkyle!G$5)/100,
IF($F148=TiltakstyperKostnadskalkyle!$B$6,($J148*TiltakstyperKostnadskalkyle!G$6)/100,
IF($F148=TiltakstyperKostnadskalkyle!$B$7,($J148*TiltakstyperKostnadskalkyle!G$7)/100,
IF($F148=TiltakstyperKostnadskalkyle!$B$8,($J148*TiltakstyperKostnadskalkyle!G$8)/100,
IF($F148=TiltakstyperKostnadskalkyle!$B$9,($J148*TiltakstyperKostnadskalkyle!G$9)/100,
IF($F148=TiltakstyperKostnadskalkyle!$B$10,($J148*TiltakstyperKostnadskalkyle!G$10)/100,
IF($F148=TiltakstyperKostnadskalkyle!$B$11,($J148*TiltakstyperKostnadskalkyle!G$11)/100,
IF($F148=TiltakstyperKostnadskalkyle!$B$12,($J148*TiltakstyperKostnadskalkyle!G$12)/100,
IF($F148=TiltakstyperKostnadskalkyle!$B$13,($J148*TiltakstyperKostnadskalkyle!G$13)/100,
IF($F148=TiltakstyperKostnadskalkyle!$B$14,($J148*TiltakstyperKostnadskalkyle!G$14)/100,
IF($F148=TiltakstyperKostnadskalkyle!$B$15,($J148*TiltakstyperKostnadskalkyle!G$15)/100,
"0")))))))))))</f>
        <v>75600</v>
      </c>
      <c r="O148" s="18">
        <f>IF($F148=TiltakstyperKostnadskalkyle!$B$5,($J148*TiltakstyperKostnadskalkyle!H$5)/100,
IF($F148=TiltakstyperKostnadskalkyle!$B$6,($J148*TiltakstyperKostnadskalkyle!H$6)/100,
IF($F148=TiltakstyperKostnadskalkyle!$B$7,($J148*TiltakstyperKostnadskalkyle!H$7)/100,
IF($F148=TiltakstyperKostnadskalkyle!$B$8,($J148*TiltakstyperKostnadskalkyle!H$8)/100,
IF($F148=TiltakstyperKostnadskalkyle!$B$9,($J148*TiltakstyperKostnadskalkyle!H$9)/100,
IF($F148=TiltakstyperKostnadskalkyle!$B$10,($J148*TiltakstyperKostnadskalkyle!H$10)/100,
IF($F148=TiltakstyperKostnadskalkyle!$B$11,($J148*TiltakstyperKostnadskalkyle!H$11)/100,
IF($F148=TiltakstyperKostnadskalkyle!$B$12,($J148*TiltakstyperKostnadskalkyle!H$12)/100,
IF($F148=TiltakstyperKostnadskalkyle!$B$13,($J148*TiltakstyperKostnadskalkyle!H$13)/100,
IF($F148=TiltakstyperKostnadskalkyle!$B$14,($J148*TiltakstyperKostnadskalkyle!H$14)/100,
IF($F148=TiltakstyperKostnadskalkyle!$B$15,($J148*TiltakstyperKostnadskalkyle!H$15)/100,
"0")))))))))))</f>
        <v>28800</v>
      </c>
      <c r="P148" s="18">
        <f>IF($F148=TiltakstyperKostnadskalkyle!$B$5,($J148*TiltakstyperKostnadskalkyle!I$5)/100,
IF($F148=TiltakstyperKostnadskalkyle!$B$6,($J148*TiltakstyperKostnadskalkyle!I$6)/100,
IF($F148=TiltakstyperKostnadskalkyle!$B$7,($J148*TiltakstyperKostnadskalkyle!I$7)/100,
IF($F148=TiltakstyperKostnadskalkyle!$B$8,($J148*TiltakstyperKostnadskalkyle!I$8)/100,
IF($F148=TiltakstyperKostnadskalkyle!$B$9,($J148*TiltakstyperKostnadskalkyle!I$9)/100,
IF($F148=TiltakstyperKostnadskalkyle!$B$10,($J148*TiltakstyperKostnadskalkyle!I$10)/100,
IF($F148=TiltakstyperKostnadskalkyle!$B$11,($J148*TiltakstyperKostnadskalkyle!I$11)/100,
IF($F148=TiltakstyperKostnadskalkyle!$B$12,($J148*TiltakstyperKostnadskalkyle!I$12)/100,
IF($F148=TiltakstyperKostnadskalkyle!$B$13,($J148*TiltakstyperKostnadskalkyle!I$13)/100,
IF($F148=TiltakstyperKostnadskalkyle!$B$14,($J148*TiltakstyperKostnadskalkyle!I$14)/100,
IF($F148=TiltakstyperKostnadskalkyle!$B$15,($J148*TiltakstyperKostnadskalkyle!I$15)/100,
"0")))))))))))</f>
        <v>18000</v>
      </c>
      <c r="Q148" s="18">
        <f t="shared" si="8"/>
        <v>3600</v>
      </c>
      <c r="R148" s="18">
        <f>IF($F148=TiltakstyperKostnadskalkyle!$B$5,($J148*TiltakstyperKostnadskalkyle!K$5)/100,
IF($F148=TiltakstyperKostnadskalkyle!$B$6,($J148*TiltakstyperKostnadskalkyle!K$6)/100,
IF($F148=TiltakstyperKostnadskalkyle!$B$8,($J148*TiltakstyperKostnadskalkyle!K$8)/100,
IF($F148=TiltakstyperKostnadskalkyle!$B$9,($J148*TiltakstyperKostnadskalkyle!K$9)/100,
IF($F148=TiltakstyperKostnadskalkyle!$B$10,($J148*TiltakstyperKostnadskalkyle!K$10)/100,
IF($F148=TiltakstyperKostnadskalkyle!$B$11,($J148*TiltakstyperKostnadskalkyle!K$11)/100,
IF($F148=TiltakstyperKostnadskalkyle!$B$12,($J148*TiltakstyperKostnadskalkyle!K$12)/100,
IF($F148=TiltakstyperKostnadskalkyle!$B$13,($J148*TiltakstyperKostnadskalkyle!K$13)/100,
IF($F148=TiltakstyperKostnadskalkyle!$B$14,($J148*TiltakstyperKostnadskalkyle!K$14)/100,
"0")))))))))</f>
        <v>28800</v>
      </c>
      <c r="S148" s="18">
        <f t="shared" si="7"/>
        <v>7200</v>
      </c>
      <c r="T148" s="18">
        <f>IF($F148=TiltakstyperKostnadskalkyle!$B$5,($J148*TiltakstyperKostnadskalkyle!M$5)/100,
IF($F148=TiltakstyperKostnadskalkyle!$B$6,($J148*TiltakstyperKostnadskalkyle!M$6)/100,
IF($F148=TiltakstyperKostnadskalkyle!$B$7,($J148*TiltakstyperKostnadskalkyle!M$7)/100,
IF($F148=TiltakstyperKostnadskalkyle!$B$8,($J148*TiltakstyperKostnadskalkyle!M$8)/100,
IF($F148=TiltakstyperKostnadskalkyle!$B$9,($J148*TiltakstyperKostnadskalkyle!M$9)/100,
IF($F148=TiltakstyperKostnadskalkyle!$B$10,($J148*TiltakstyperKostnadskalkyle!M$10)/100,
IF($F148=TiltakstyperKostnadskalkyle!$B$11,($J148*TiltakstyperKostnadskalkyle!M$11)/100,
IF($F148=TiltakstyperKostnadskalkyle!$B$12,($J148*TiltakstyperKostnadskalkyle!M$12)/100,
IF($F148=TiltakstyperKostnadskalkyle!$B$13,($J148*TiltakstyperKostnadskalkyle!M$13)/100,
IF($F148=TiltakstyperKostnadskalkyle!$B$14,($J148*TiltakstyperKostnadskalkyle!M$14)/100,
IF($F148=TiltakstyperKostnadskalkyle!$B$15,($J148*TiltakstyperKostnadskalkyle!M$15)/100,
"0")))))))))))</f>
        <v>0</v>
      </c>
      <c r="U148" s="32"/>
      <c r="V148" s="32"/>
      <c r="W148" s="18">
        <f>IF($F148=TiltakstyperKostnadskalkyle!$B$5,($J148*TiltakstyperKostnadskalkyle!P$5)/100,
IF($F148=TiltakstyperKostnadskalkyle!$B$6,($J148*TiltakstyperKostnadskalkyle!P$6)/100,
IF($F148=TiltakstyperKostnadskalkyle!$B$7,($J148*TiltakstyperKostnadskalkyle!P$7)/100,
IF($F148=TiltakstyperKostnadskalkyle!$B$8,($J148*TiltakstyperKostnadskalkyle!P$8)/100,
IF($F148=TiltakstyperKostnadskalkyle!$B$9,($J148*TiltakstyperKostnadskalkyle!P$9)/100,
IF($F148=TiltakstyperKostnadskalkyle!$B$10,($J148*TiltakstyperKostnadskalkyle!P$10)/100,
IF($F148=TiltakstyperKostnadskalkyle!$B$11,($J148*TiltakstyperKostnadskalkyle!P$11)/100,
IF($F148=TiltakstyperKostnadskalkyle!$B$12,($J148*TiltakstyperKostnadskalkyle!P$12)/100,
IF($F148=TiltakstyperKostnadskalkyle!$B$13,($J148*TiltakstyperKostnadskalkyle!P$13)/100,
IF($F148=TiltakstyperKostnadskalkyle!$B$14,($J148*TiltakstyperKostnadskalkyle!P$14)/100,
IF($F148=TiltakstyperKostnadskalkyle!$B$15,($J148*TiltakstyperKostnadskalkyle!P$15)/100,
"0")))))))))))</f>
        <v>0</v>
      </c>
      <c r="Y148" s="151"/>
    </row>
    <row r="149" spans="2:25" x14ac:dyDescent="0.25">
      <c r="B149" s="20" t="s">
        <v>25</v>
      </c>
      <c r="C149" s="22" t="s">
        <v>114</v>
      </c>
      <c r="D149" s="22" t="s">
        <v>115</v>
      </c>
      <c r="E149" s="22" t="s">
        <v>117</v>
      </c>
      <c r="F149" s="39" t="s">
        <v>43</v>
      </c>
      <c r="G149" s="22">
        <v>2027</v>
      </c>
      <c r="H149" s="108">
        <v>88</v>
      </c>
      <c r="I149" s="27" t="s">
        <v>30</v>
      </c>
      <c r="J149" s="18">
        <f>IF(F149=TiltakstyperKostnadskalkyle!$B$5,TiltakstyperKostnadskalkyle!$R$5*Handlingsplan!H149,
IF(F149=TiltakstyperKostnadskalkyle!$B$6,TiltakstyperKostnadskalkyle!$R$6*Handlingsplan!H149,
IF(F149=TiltakstyperKostnadskalkyle!$B$7,TiltakstyperKostnadskalkyle!$R$7*Handlingsplan!H149,
IF(F149=TiltakstyperKostnadskalkyle!$B$8,TiltakstyperKostnadskalkyle!$R$8*Handlingsplan!H149,
IF(F149=TiltakstyperKostnadskalkyle!$B$9,TiltakstyperKostnadskalkyle!$R$9*Handlingsplan!H149,
IF(F149=TiltakstyperKostnadskalkyle!$B$10,TiltakstyperKostnadskalkyle!$R$10*Handlingsplan!H149,
IF(F149=TiltakstyperKostnadskalkyle!$B$11,TiltakstyperKostnadskalkyle!$R$11*Handlingsplan!H149,
IF(F149=TiltakstyperKostnadskalkyle!$B$12,TiltakstyperKostnadskalkyle!$R$12*Handlingsplan!H149,
IF(F149=TiltakstyperKostnadskalkyle!$B$13,TiltakstyperKostnadskalkyle!$R$13*Handlingsplan!H149,
IF(F149=TiltakstyperKostnadskalkyle!$B$14,TiltakstyperKostnadskalkyle!$R$14*Handlingsplan!H149,
IF(F149=TiltakstyperKostnadskalkyle!$B$15,TiltakstyperKostnadskalkyle!$R$15*Handlingsplan!H149,
0)))))))))))</f>
        <v>1056000</v>
      </c>
      <c r="K149" s="18">
        <f>IF($F149=TiltakstyperKostnadskalkyle!$B$5,($J149*TiltakstyperKostnadskalkyle!D$5)/100,
IF($F149=TiltakstyperKostnadskalkyle!$B$6,($J149*TiltakstyperKostnadskalkyle!D$6)/100,
IF($F149=TiltakstyperKostnadskalkyle!$B$7,($J149*TiltakstyperKostnadskalkyle!D$7)/100,
IF($F149=TiltakstyperKostnadskalkyle!$B$8,($J149*TiltakstyperKostnadskalkyle!D$8)/100,
IF($F149=TiltakstyperKostnadskalkyle!$B$9,($J149*TiltakstyperKostnadskalkyle!D$9)/100,
IF($F149=TiltakstyperKostnadskalkyle!$B$10,($J149*TiltakstyperKostnadskalkyle!D$10)/100,
IF($F149=TiltakstyperKostnadskalkyle!$B$11,($J149*TiltakstyperKostnadskalkyle!D$11)/100,
IF($F149=TiltakstyperKostnadskalkyle!$B$12,($J149*TiltakstyperKostnadskalkyle!D$12)/100,
IF($F149=TiltakstyperKostnadskalkyle!$B$13,($J149*TiltakstyperKostnadskalkyle!D$13)/100,
IF($F149=TiltakstyperKostnadskalkyle!$B$14,($J149*TiltakstyperKostnadskalkyle!D$14)/100,
IF($F149=TiltakstyperKostnadskalkyle!$B$15,($J149*TiltakstyperKostnadskalkyle!D$15)/100,
"0")))))))))))</f>
        <v>84480</v>
      </c>
      <c r="L149" s="18">
        <f>IF($F149=TiltakstyperKostnadskalkyle!$B$5,($J149*TiltakstyperKostnadskalkyle!E$5)/100,
IF($F149=TiltakstyperKostnadskalkyle!$B$6,($J149*TiltakstyperKostnadskalkyle!E$6)/100,
IF($F149=TiltakstyperKostnadskalkyle!$B$7,($J149*TiltakstyperKostnadskalkyle!E$7)/100,
IF($F149=TiltakstyperKostnadskalkyle!$B$8,($J149*TiltakstyperKostnadskalkyle!E$8)/100,
IF($F149=TiltakstyperKostnadskalkyle!$B$9,($J149*TiltakstyperKostnadskalkyle!E$9)/100,
IF($F149=TiltakstyperKostnadskalkyle!$B$10,($J149*TiltakstyperKostnadskalkyle!E$10)/100,
IF($F149=TiltakstyperKostnadskalkyle!$B$11,($J149*TiltakstyperKostnadskalkyle!E$11)/100,
IF($F149=TiltakstyperKostnadskalkyle!$B$12,($J149*TiltakstyperKostnadskalkyle!E$12)/100,
IF($F149=TiltakstyperKostnadskalkyle!$B$13,($J149*TiltakstyperKostnadskalkyle!E$13)/100,
IF($F149=TiltakstyperKostnadskalkyle!$B$14,($J149*TiltakstyperKostnadskalkyle!E$14)/100,
IF($F149=TiltakstyperKostnadskalkyle!$B$15,($J149*TiltakstyperKostnadskalkyle!E$15)/100,
"0")))))))))))</f>
        <v>84480</v>
      </c>
      <c r="M149" s="18">
        <f>IF($F149=TiltakstyperKostnadskalkyle!$B$5,($J149*TiltakstyperKostnadskalkyle!F$5)/100,
IF($F149=TiltakstyperKostnadskalkyle!$B$6,($J149*TiltakstyperKostnadskalkyle!F$6)/100,
IF($F149=TiltakstyperKostnadskalkyle!$B$7,($J149*TiltakstyperKostnadskalkyle!F$7)/100,
IF($F149=TiltakstyperKostnadskalkyle!$B$8,($J149*TiltakstyperKostnadskalkyle!F$8)/100,
IF($F149=TiltakstyperKostnadskalkyle!$B$9,($J149*TiltakstyperKostnadskalkyle!F$9)/100,
IF($F149=TiltakstyperKostnadskalkyle!$B$10,($J149*TiltakstyperKostnadskalkyle!F$10)/100,
IF($F149=TiltakstyperKostnadskalkyle!$B$11,($J149*TiltakstyperKostnadskalkyle!F$11)/100,
IF($F149=TiltakstyperKostnadskalkyle!$B$12,($J149*TiltakstyperKostnadskalkyle!F$12)/100,
IF($F149=TiltakstyperKostnadskalkyle!$B$13,($J149*TiltakstyperKostnadskalkyle!F$13)/100,
IF($F149=TiltakstyperKostnadskalkyle!$B$14,($J149*TiltakstyperKostnadskalkyle!F$14)/100,
IF($F149=TiltakstyperKostnadskalkyle!$B$15,($J149*TiltakstyperKostnadskalkyle!F$15)/100,
"0")))))))))))</f>
        <v>443520</v>
      </c>
      <c r="N149" s="18">
        <f>IF($F149=TiltakstyperKostnadskalkyle!$B$5,($J149*TiltakstyperKostnadskalkyle!G$5)/100,
IF($F149=TiltakstyperKostnadskalkyle!$B$6,($J149*TiltakstyperKostnadskalkyle!G$6)/100,
IF($F149=TiltakstyperKostnadskalkyle!$B$7,($J149*TiltakstyperKostnadskalkyle!G$7)/100,
IF($F149=TiltakstyperKostnadskalkyle!$B$8,($J149*TiltakstyperKostnadskalkyle!G$8)/100,
IF($F149=TiltakstyperKostnadskalkyle!$B$9,($J149*TiltakstyperKostnadskalkyle!G$9)/100,
IF($F149=TiltakstyperKostnadskalkyle!$B$10,($J149*TiltakstyperKostnadskalkyle!G$10)/100,
IF($F149=TiltakstyperKostnadskalkyle!$B$11,($J149*TiltakstyperKostnadskalkyle!G$11)/100,
IF($F149=TiltakstyperKostnadskalkyle!$B$12,($J149*TiltakstyperKostnadskalkyle!G$12)/100,
IF($F149=TiltakstyperKostnadskalkyle!$B$13,($J149*TiltakstyperKostnadskalkyle!G$13)/100,
IF($F149=TiltakstyperKostnadskalkyle!$B$14,($J149*TiltakstyperKostnadskalkyle!G$14)/100,
IF($F149=TiltakstyperKostnadskalkyle!$B$15,($J149*TiltakstyperKostnadskalkyle!G$15)/100,
"0")))))))))))</f>
        <v>221760</v>
      </c>
      <c r="O149" s="18">
        <f>IF($F149=TiltakstyperKostnadskalkyle!$B$5,($J149*TiltakstyperKostnadskalkyle!H$5)/100,
IF($F149=TiltakstyperKostnadskalkyle!$B$6,($J149*TiltakstyperKostnadskalkyle!H$6)/100,
IF($F149=TiltakstyperKostnadskalkyle!$B$7,($J149*TiltakstyperKostnadskalkyle!H$7)/100,
IF($F149=TiltakstyperKostnadskalkyle!$B$8,($J149*TiltakstyperKostnadskalkyle!H$8)/100,
IF($F149=TiltakstyperKostnadskalkyle!$B$9,($J149*TiltakstyperKostnadskalkyle!H$9)/100,
IF($F149=TiltakstyperKostnadskalkyle!$B$10,($J149*TiltakstyperKostnadskalkyle!H$10)/100,
IF($F149=TiltakstyperKostnadskalkyle!$B$11,($J149*TiltakstyperKostnadskalkyle!H$11)/100,
IF($F149=TiltakstyperKostnadskalkyle!$B$12,($J149*TiltakstyperKostnadskalkyle!H$12)/100,
IF($F149=TiltakstyperKostnadskalkyle!$B$13,($J149*TiltakstyperKostnadskalkyle!H$13)/100,
IF($F149=TiltakstyperKostnadskalkyle!$B$14,($J149*TiltakstyperKostnadskalkyle!H$14)/100,
IF($F149=TiltakstyperKostnadskalkyle!$B$15,($J149*TiltakstyperKostnadskalkyle!H$15)/100,
"0")))))))))))</f>
        <v>84480</v>
      </c>
      <c r="P149" s="18">
        <f>IF($F149=TiltakstyperKostnadskalkyle!$B$5,($J149*TiltakstyperKostnadskalkyle!I$5)/100,
IF($F149=TiltakstyperKostnadskalkyle!$B$6,($J149*TiltakstyperKostnadskalkyle!I$6)/100,
IF($F149=TiltakstyperKostnadskalkyle!$B$7,($J149*TiltakstyperKostnadskalkyle!I$7)/100,
IF($F149=TiltakstyperKostnadskalkyle!$B$8,($J149*TiltakstyperKostnadskalkyle!I$8)/100,
IF($F149=TiltakstyperKostnadskalkyle!$B$9,($J149*TiltakstyperKostnadskalkyle!I$9)/100,
IF($F149=TiltakstyperKostnadskalkyle!$B$10,($J149*TiltakstyperKostnadskalkyle!I$10)/100,
IF($F149=TiltakstyperKostnadskalkyle!$B$11,($J149*TiltakstyperKostnadskalkyle!I$11)/100,
IF($F149=TiltakstyperKostnadskalkyle!$B$12,($J149*TiltakstyperKostnadskalkyle!I$12)/100,
IF($F149=TiltakstyperKostnadskalkyle!$B$13,($J149*TiltakstyperKostnadskalkyle!I$13)/100,
IF($F149=TiltakstyperKostnadskalkyle!$B$14,($J149*TiltakstyperKostnadskalkyle!I$14)/100,
IF($F149=TiltakstyperKostnadskalkyle!$B$15,($J149*TiltakstyperKostnadskalkyle!I$15)/100,
"0")))))))))))</f>
        <v>52800</v>
      </c>
      <c r="Q149" s="18">
        <f t="shared" si="8"/>
        <v>10560</v>
      </c>
      <c r="R149" s="18">
        <f>IF($F149=TiltakstyperKostnadskalkyle!$B$5,($J149*TiltakstyperKostnadskalkyle!K$5)/100,
IF($F149=TiltakstyperKostnadskalkyle!$B$6,($J149*TiltakstyperKostnadskalkyle!K$6)/100,
IF($F149=TiltakstyperKostnadskalkyle!$B$8,($J149*TiltakstyperKostnadskalkyle!K$8)/100,
IF($F149=TiltakstyperKostnadskalkyle!$B$9,($J149*TiltakstyperKostnadskalkyle!K$9)/100,
IF($F149=TiltakstyperKostnadskalkyle!$B$10,($J149*TiltakstyperKostnadskalkyle!K$10)/100,
IF($F149=TiltakstyperKostnadskalkyle!$B$11,($J149*TiltakstyperKostnadskalkyle!K$11)/100,
IF($F149=TiltakstyperKostnadskalkyle!$B$12,($J149*TiltakstyperKostnadskalkyle!K$12)/100,
IF($F149=TiltakstyperKostnadskalkyle!$B$13,($J149*TiltakstyperKostnadskalkyle!K$13)/100,
IF($F149=TiltakstyperKostnadskalkyle!$B$14,($J149*TiltakstyperKostnadskalkyle!K$14)/100,
"0")))))))))</f>
        <v>84480</v>
      </c>
      <c r="S149" s="18">
        <f t="shared" si="7"/>
        <v>21120</v>
      </c>
      <c r="T149" s="18">
        <f>IF($F149=TiltakstyperKostnadskalkyle!$B$5,($J149*TiltakstyperKostnadskalkyle!M$5)/100,
IF($F149=TiltakstyperKostnadskalkyle!$B$6,($J149*TiltakstyperKostnadskalkyle!M$6)/100,
IF($F149=TiltakstyperKostnadskalkyle!$B$7,($J149*TiltakstyperKostnadskalkyle!M$7)/100,
IF($F149=TiltakstyperKostnadskalkyle!$B$8,($J149*TiltakstyperKostnadskalkyle!M$8)/100,
IF($F149=TiltakstyperKostnadskalkyle!$B$9,($J149*TiltakstyperKostnadskalkyle!M$9)/100,
IF($F149=TiltakstyperKostnadskalkyle!$B$10,($J149*TiltakstyperKostnadskalkyle!M$10)/100,
IF($F149=TiltakstyperKostnadskalkyle!$B$11,($J149*TiltakstyperKostnadskalkyle!M$11)/100,
IF($F149=TiltakstyperKostnadskalkyle!$B$12,($J149*TiltakstyperKostnadskalkyle!M$12)/100,
IF($F149=TiltakstyperKostnadskalkyle!$B$13,($J149*TiltakstyperKostnadskalkyle!M$13)/100,
IF($F149=TiltakstyperKostnadskalkyle!$B$14,($J149*TiltakstyperKostnadskalkyle!M$14)/100,
IF($F149=TiltakstyperKostnadskalkyle!$B$15,($J149*TiltakstyperKostnadskalkyle!M$15)/100,
"0")))))))))))</f>
        <v>0</v>
      </c>
      <c r="U149" s="32"/>
      <c r="V149" s="32"/>
      <c r="W149" s="18">
        <f>IF($F149=TiltakstyperKostnadskalkyle!$B$5,($J149*TiltakstyperKostnadskalkyle!P$5)/100,
IF($F149=TiltakstyperKostnadskalkyle!$B$6,($J149*TiltakstyperKostnadskalkyle!P$6)/100,
IF($F149=TiltakstyperKostnadskalkyle!$B$7,($J149*TiltakstyperKostnadskalkyle!P$7)/100,
IF($F149=TiltakstyperKostnadskalkyle!$B$8,($J149*TiltakstyperKostnadskalkyle!P$8)/100,
IF($F149=TiltakstyperKostnadskalkyle!$B$9,($J149*TiltakstyperKostnadskalkyle!P$9)/100,
IF($F149=TiltakstyperKostnadskalkyle!$B$10,($J149*TiltakstyperKostnadskalkyle!P$10)/100,
IF($F149=TiltakstyperKostnadskalkyle!$B$11,($J149*TiltakstyperKostnadskalkyle!P$11)/100,
IF($F149=TiltakstyperKostnadskalkyle!$B$12,($J149*TiltakstyperKostnadskalkyle!P$12)/100,
IF($F149=TiltakstyperKostnadskalkyle!$B$13,($J149*TiltakstyperKostnadskalkyle!P$13)/100,
IF($F149=TiltakstyperKostnadskalkyle!$B$14,($J149*TiltakstyperKostnadskalkyle!P$14)/100,
IF($F149=TiltakstyperKostnadskalkyle!$B$15,($J149*TiltakstyperKostnadskalkyle!P$15)/100,
"0")))))))))))</f>
        <v>0</v>
      </c>
      <c r="Y149" s="151"/>
    </row>
    <row r="150" spans="2:25" ht="14.45" customHeight="1" x14ac:dyDescent="0.25">
      <c r="B150" s="20" t="s">
        <v>25</v>
      </c>
      <c r="C150" s="22" t="s">
        <v>114</v>
      </c>
      <c r="D150" s="22" t="s">
        <v>115</v>
      </c>
      <c r="E150" s="22" t="s">
        <v>118</v>
      </c>
      <c r="F150" s="39" t="s">
        <v>43</v>
      </c>
      <c r="G150" s="22">
        <v>2027</v>
      </c>
      <c r="H150" s="108">
        <v>30</v>
      </c>
      <c r="I150" s="27" t="s">
        <v>30</v>
      </c>
      <c r="J150" s="18">
        <f>IF(F150=TiltakstyperKostnadskalkyle!$B$5,TiltakstyperKostnadskalkyle!$R$5*Handlingsplan!H150,
IF(F150=TiltakstyperKostnadskalkyle!$B$6,TiltakstyperKostnadskalkyle!$R$6*Handlingsplan!H150,
IF(F150=TiltakstyperKostnadskalkyle!$B$7,TiltakstyperKostnadskalkyle!$R$7*Handlingsplan!H150,
IF(F150=TiltakstyperKostnadskalkyle!$B$8,TiltakstyperKostnadskalkyle!$R$8*Handlingsplan!H150,
IF(F150=TiltakstyperKostnadskalkyle!$B$9,TiltakstyperKostnadskalkyle!$R$9*Handlingsplan!H150,
IF(F150=TiltakstyperKostnadskalkyle!$B$10,TiltakstyperKostnadskalkyle!$R$10*Handlingsplan!H150,
IF(F150=TiltakstyperKostnadskalkyle!$B$11,TiltakstyperKostnadskalkyle!$R$11*Handlingsplan!H150,
IF(F150=TiltakstyperKostnadskalkyle!$B$12,TiltakstyperKostnadskalkyle!$R$12*Handlingsplan!H150,
IF(F150=TiltakstyperKostnadskalkyle!$B$13,TiltakstyperKostnadskalkyle!$R$13*Handlingsplan!H150,
IF(F150=TiltakstyperKostnadskalkyle!$B$14,TiltakstyperKostnadskalkyle!$R$14*Handlingsplan!H150,
IF(F150=TiltakstyperKostnadskalkyle!$B$15,TiltakstyperKostnadskalkyle!$R$15*Handlingsplan!H150,
0)))))))))))</f>
        <v>360000</v>
      </c>
      <c r="K150" s="18">
        <f>IF($F150=TiltakstyperKostnadskalkyle!$B$5,($J150*TiltakstyperKostnadskalkyle!D$5)/100,
IF($F150=TiltakstyperKostnadskalkyle!$B$6,($J150*TiltakstyperKostnadskalkyle!D$6)/100,
IF($F150=TiltakstyperKostnadskalkyle!$B$7,($J150*TiltakstyperKostnadskalkyle!D$7)/100,
IF($F150=TiltakstyperKostnadskalkyle!$B$8,($J150*TiltakstyperKostnadskalkyle!D$8)/100,
IF($F150=TiltakstyperKostnadskalkyle!$B$9,($J150*TiltakstyperKostnadskalkyle!D$9)/100,
IF($F150=TiltakstyperKostnadskalkyle!$B$10,($J150*TiltakstyperKostnadskalkyle!D$10)/100,
IF($F150=TiltakstyperKostnadskalkyle!$B$11,($J150*TiltakstyperKostnadskalkyle!D$11)/100,
IF($F150=TiltakstyperKostnadskalkyle!$B$12,($J150*TiltakstyperKostnadskalkyle!D$12)/100,
IF($F150=TiltakstyperKostnadskalkyle!$B$13,($J150*TiltakstyperKostnadskalkyle!D$13)/100,
IF($F150=TiltakstyperKostnadskalkyle!$B$14,($J150*TiltakstyperKostnadskalkyle!D$14)/100,
IF($F150=TiltakstyperKostnadskalkyle!$B$15,($J150*TiltakstyperKostnadskalkyle!D$15)/100,
"0")))))))))))</f>
        <v>28800</v>
      </c>
      <c r="L150" s="18">
        <f>IF($F150=TiltakstyperKostnadskalkyle!$B$5,($J150*TiltakstyperKostnadskalkyle!E$5)/100,
IF($F150=TiltakstyperKostnadskalkyle!$B$6,($J150*TiltakstyperKostnadskalkyle!E$6)/100,
IF($F150=TiltakstyperKostnadskalkyle!$B$7,($J150*TiltakstyperKostnadskalkyle!E$7)/100,
IF($F150=TiltakstyperKostnadskalkyle!$B$8,($J150*TiltakstyperKostnadskalkyle!E$8)/100,
IF($F150=TiltakstyperKostnadskalkyle!$B$9,($J150*TiltakstyperKostnadskalkyle!E$9)/100,
IF($F150=TiltakstyperKostnadskalkyle!$B$10,($J150*TiltakstyperKostnadskalkyle!E$10)/100,
IF($F150=TiltakstyperKostnadskalkyle!$B$11,($J150*TiltakstyperKostnadskalkyle!E$11)/100,
IF($F150=TiltakstyperKostnadskalkyle!$B$12,($J150*TiltakstyperKostnadskalkyle!E$12)/100,
IF($F150=TiltakstyperKostnadskalkyle!$B$13,($J150*TiltakstyperKostnadskalkyle!E$13)/100,
IF($F150=TiltakstyperKostnadskalkyle!$B$14,($J150*TiltakstyperKostnadskalkyle!E$14)/100,
IF($F150=TiltakstyperKostnadskalkyle!$B$15,($J150*TiltakstyperKostnadskalkyle!E$15)/100,
"0")))))))))))</f>
        <v>28800</v>
      </c>
      <c r="M150" s="18">
        <f>IF($F150=TiltakstyperKostnadskalkyle!$B$5,($J150*TiltakstyperKostnadskalkyle!F$5)/100,
IF($F150=TiltakstyperKostnadskalkyle!$B$6,($J150*TiltakstyperKostnadskalkyle!F$6)/100,
IF($F150=TiltakstyperKostnadskalkyle!$B$7,($J150*TiltakstyperKostnadskalkyle!F$7)/100,
IF($F150=TiltakstyperKostnadskalkyle!$B$8,($J150*TiltakstyperKostnadskalkyle!F$8)/100,
IF($F150=TiltakstyperKostnadskalkyle!$B$9,($J150*TiltakstyperKostnadskalkyle!F$9)/100,
IF($F150=TiltakstyperKostnadskalkyle!$B$10,($J150*TiltakstyperKostnadskalkyle!F$10)/100,
IF($F150=TiltakstyperKostnadskalkyle!$B$11,($J150*TiltakstyperKostnadskalkyle!F$11)/100,
IF($F150=TiltakstyperKostnadskalkyle!$B$12,($J150*TiltakstyperKostnadskalkyle!F$12)/100,
IF($F150=TiltakstyperKostnadskalkyle!$B$13,($J150*TiltakstyperKostnadskalkyle!F$13)/100,
IF($F150=TiltakstyperKostnadskalkyle!$B$14,($J150*TiltakstyperKostnadskalkyle!F$14)/100,
IF($F150=TiltakstyperKostnadskalkyle!$B$15,($J150*TiltakstyperKostnadskalkyle!F$15)/100,
"0")))))))))))</f>
        <v>151200</v>
      </c>
      <c r="N150" s="18">
        <f>IF($F150=TiltakstyperKostnadskalkyle!$B$5,($J150*TiltakstyperKostnadskalkyle!G$5)/100,
IF($F150=TiltakstyperKostnadskalkyle!$B$6,($J150*TiltakstyperKostnadskalkyle!G$6)/100,
IF($F150=TiltakstyperKostnadskalkyle!$B$7,($J150*TiltakstyperKostnadskalkyle!G$7)/100,
IF($F150=TiltakstyperKostnadskalkyle!$B$8,($J150*TiltakstyperKostnadskalkyle!G$8)/100,
IF($F150=TiltakstyperKostnadskalkyle!$B$9,($J150*TiltakstyperKostnadskalkyle!G$9)/100,
IF($F150=TiltakstyperKostnadskalkyle!$B$10,($J150*TiltakstyperKostnadskalkyle!G$10)/100,
IF($F150=TiltakstyperKostnadskalkyle!$B$11,($J150*TiltakstyperKostnadskalkyle!G$11)/100,
IF($F150=TiltakstyperKostnadskalkyle!$B$12,($J150*TiltakstyperKostnadskalkyle!G$12)/100,
IF($F150=TiltakstyperKostnadskalkyle!$B$13,($J150*TiltakstyperKostnadskalkyle!G$13)/100,
IF($F150=TiltakstyperKostnadskalkyle!$B$14,($J150*TiltakstyperKostnadskalkyle!G$14)/100,
IF($F150=TiltakstyperKostnadskalkyle!$B$15,($J150*TiltakstyperKostnadskalkyle!G$15)/100,
"0")))))))))))</f>
        <v>75600</v>
      </c>
      <c r="O150" s="18">
        <f>IF($F150=TiltakstyperKostnadskalkyle!$B$5,($J150*TiltakstyperKostnadskalkyle!H$5)/100,
IF($F150=TiltakstyperKostnadskalkyle!$B$6,($J150*TiltakstyperKostnadskalkyle!H$6)/100,
IF($F150=TiltakstyperKostnadskalkyle!$B$7,($J150*TiltakstyperKostnadskalkyle!H$7)/100,
IF($F150=TiltakstyperKostnadskalkyle!$B$8,($J150*TiltakstyperKostnadskalkyle!H$8)/100,
IF($F150=TiltakstyperKostnadskalkyle!$B$9,($J150*TiltakstyperKostnadskalkyle!H$9)/100,
IF($F150=TiltakstyperKostnadskalkyle!$B$10,($J150*TiltakstyperKostnadskalkyle!H$10)/100,
IF($F150=TiltakstyperKostnadskalkyle!$B$11,($J150*TiltakstyperKostnadskalkyle!H$11)/100,
IF($F150=TiltakstyperKostnadskalkyle!$B$12,($J150*TiltakstyperKostnadskalkyle!H$12)/100,
IF($F150=TiltakstyperKostnadskalkyle!$B$13,($J150*TiltakstyperKostnadskalkyle!H$13)/100,
IF($F150=TiltakstyperKostnadskalkyle!$B$14,($J150*TiltakstyperKostnadskalkyle!H$14)/100,
IF($F150=TiltakstyperKostnadskalkyle!$B$15,($J150*TiltakstyperKostnadskalkyle!H$15)/100,
"0")))))))))))</f>
        <v>28800</v>
      </c>
      <c r="P150" s="18">
        <f>IF($F150=TiltakstyperKostnadskalkyle!$B$5,($J150*TiltakstyperKostnadskalkyle!I$5)/100,
IF($F150=TiltakstyperKostnadskalkyle!$B$6,($J150*TiltakstyperKostnadskalkyle!I$6)/100,
IF($F150=TiltakstyperKostnadskalkyle!$B$7,($J150*TiltakstyperKostnadskalkyle!I$7)/100,
IF($F150=TiltakstyperKostnadskalkyle!$B$8,($J150*TiltakstyperKostnadskalkyle!I$8)/100,
IF($F150=TiltakstyperKostnadskalkyle!$B$9,($J150*TiltakstyperKostnadskalkyle!I$9)/100,
IF($F150=TiltakstyperKostnadskalkyle!$B$10,($J150*TiltakstyperKostnadskalkyle!I$10)/100,
IF($F150=TiltakstyperKostnadskalkyle!$B$11,($J150*TiltakstyperKostnadskalkyle!I$11)/100,
IF($F150=TiltakstyperKostnadskalkyle!$B$12,($J150*TiltakstyperKostnadskalkyle!I$12)/100,
IF($F150=TiltakstyperKostnadskalkyle!$B$13,($J150*TiltakstyperKostnadskalkyle!I$13)/100,
IF($F150=TiltakstyperKostnadskalkyle!$B$14,($J150*TiltakstyperKostnadskalkyle!I$14)/100,
IF($F150=TiltakstyperKostnadskalkyle!$B$15,($J150*TiltakstyperKostnadskalkyle!I$15)/100,
"0")))))))))))</f>
        <v>18000</v>
      </c>
      <c r="Q150" s="18">
        <f t="shared" si="8"/>
        <v>3600</v>
      </c>
      <c r="R150" s="18">
        <f>IF($F150=TiltakstyperKostnadskalkyle!$B$5,($J150*TiltakstyperKostnadskalkyle!K$5)/100,
IF($F150=TiltakstyperKostnadskalkyle!$B$6,($J150*TiltakstyperKostnadskalkyle!K$6)/100,
IF($F150=TiltakstyperKostnadskalkyle!$B$8,($J150*TiltakstyperKostnadskalkyle!K$8)/100,
IF($F150=TiltakstyperKostnadskalkyle!$B$9,($J150*TiltakstyperKostnadskalkyle!K$9)/100,
IF($F150=TiltakstyperKostnadskalkyle!$B$10,($J150*TiltakstyperKostnadskalkyle!K$10)/100,
IF($F150=TiltakstyperKostnadskalkyle!$B$11,($J150*TiltakstyperKostnadskalkyle!K$11)/100,
IF($F150=TiltakstyperKostnadskalkyle!$B$12,($J150*TiltakstyperKostnadskalkyle!K$12)/100,
IF($F150=TiltakstyperKostnadskalkyle!$B$13,($J150*TiltakstyperKostnadskalkyle!K$13)/100,
IF($F150=TiltakstyperKostnadskalkyle!$B$14,($J150*TiltakstyperKostnadskalkyle!K$14)/100,
"0")))))))))</f>
        <v>28800</v>
      </c>
      <c r="S150" s="18">
        <f t="shared" si="7"/>
        <v>7200</v>
      </c>
      <c r="T150" s="18">
        <f>IF($F150=TiltakstyperKostnadskalkyle!$B$5,($J150*TiltakstyperKostnadskalkyle!M$5)/100,
IF($F150=TiltakstyperKostnadskalkyle!$B$6,($J150*TiltakstyperKostnadskalkyle!M$6)/100,
IF($F150=TiltakstyperKostnadskalkyle!$B$7,($J150*TiltakstyperKostnadskalkyle!M$7)/100,
IF($F150=TiltakstyperKostnadskalkyle!$B$8,($J150*TiltakstyperKostnadskalkyle!M$8)/100,
IF($F150=TiltakstyperKostnadskalkyle!$B$9,($J150*TiltakstyperKostnadskalkyle!M$9)/100,
IF($F150=TiltakstyperKostnadskalkyle!$B$10,($J150*TiltakstyperKostnadskalkyle!M$10)/100,
IF($F150=TiltakstyperKostnadskalkyle!$B$11,($J150*TiltakstyperKostnadskalkyle!M$11)/100,
IF($F150=TiltakstyperKostnadskalkyle!$B$12,($J150*TiltakstyperKostnadskalkyle!M$12)/100,
IF($F150=TiltakstyperKostnadskalkyle!$B$13,($J150*TiltakstyperKostnadskalkyle!M$13)/100,
IF($F150=TiltakstyperKostnadskalkyle!$B$14,($J150*TiltakstyperKostnadskalkyle!M$14)/100,
IF($F150=TiltakstyperKostnadskalkyle!$B$15,($J150*TiltakstyperKostnadskalkyle!M$15)/100,
"0")))))))))))</f>
        <v>0</v>
      </c>
      <c r="U150" s="32"/>
      <c r="V150" s="32"/>
      <c r="W150" s="18">
        <f>IF($F150=TiltakstyperKostnadskalkyle!$B$5,($J150*TiltakstyperKostnadskalkyle!P$5)/100,
IF($F150=TiltakstyperKostnadskalkyle!$B$6,($J150*TiltakstyperKostnadskalkyle!P$6)/100,
IF($F150=TiltakstyperKostnadskalkyle!$B$7,($J150*TiltakstyperKostnadskalkyle!P$7)/100,
IF($F150=TiltakstyperKostnadskalkyle!$B$8,($J150*TiltakstyperKostnadskalkyle!P$8)/100,
IF($F150=TiltakstyperKostnadskalkyle!$B$9,($J150*TiltakstyperKostnadskalkyle!P$9)/100,
IF($F150=TiltakstyperKostnadskalkyle!$B$10,($J150*TiltakstyperKostnadskalkyle!P$10)/100,
IF($F150=TiltakstyperKostnadskalkyle!$B$11,($J150*TiltakstyperKostnadskalkyle!P$11)/100,
IF($F150=TiltakstyperKostnadskalkyle!$B$12,($J150*TiltakstyperKostnadskalkyle!P$12)/100,
IF($F150=TiltakstyperKostnadskalkyle!$B$13,($J150*TiltakstyperKostnadskalkyle!P$13)/100,
IF($F150=TiltakstyperKostnadskalkyle!$B$14,($J150*TiltakstyperKostnadskalkyle!P$14)/100,
IF($F150=TiltakstyperKostnadskalkyle!$B$15,($J150*TiltakstyperKostnadskalkyle!P$15)/100,
"0")))))))))))</f>
        <v>0</v>
      </c>
      <c r="Y150" s="151"/>
    </row>
    <row r="151" spans="2:25" ht="14.45" customHeight="1" x14ac:dyDescent="0.25">
      <c r="B151" s="20" t="s">
        <v>25</v>
      </c>
      <c r="C151" s="22" t="s">
        <v>114</v>
      </c>
      <c r="D151" s="22" t="s">
        <v>115</v>
      </c>
      <c r="E151" s="22" t="s">
        <v>119</v>
      </c>
      <c r="F151" s="39" t="s">
        <v>43</v>
      </c>
      <c r="G151" s="22">
        <v>2027</v>
      </c>
      <c r="H151" s="108">
        <v>22</v>
      </c>
      <c r="I151" s="27" t="s">
        <v>30</v>
      </c>
      <c r="J151" s="18">
        <f>IF(F151=TiltakstyperKostnadskalkyle!$B$5,TiltakstyperKostnadskalkyle!$R$5*Handlingsplan!H151,
IF(F151=TiltakstyperKostnadskalkyle!$B$6,TiltakstyperKostnadskalkyle!$R$6*Handlingsplan!H151,
IF(F151=TiltakstyperKostnadskalkyle!$B$7,TiltakstyperKostnadskalkyle!$R$7*Handlingsplan!H151,
IF(F151=TiltakstyperKostnadskalkyle!$B$8,TiltakstyperKostnadskalkyle!$R$8*Handlingsplan!H151,
IF(F151=TiltakstyperKostnadskalkyle!$B$9,TiltakstyperKostnadskalkyle!$R$9*Handlingsplan!H151,
IF(F151=TiltakstyperKostnadskalkyle!$B$10,TiltakstyperKostnadskalkyle!$R$10*Handlingsplan!H151,
IF(F151=TiltakstyperKostnadskalkyle!$B$11,TiltakstyperKostnadskalkyle!$R$11*Handlingsplan!H151,
IF(F151=TiltakstyperKostnadskalkyle!$B$12,TiltakstyperKostnadskalkyle!$R$12*Handlingsplan!H151,
IF(F151=TiltakstyperKostnadskalkyle!$B$13,TiltakstyperKostnadskalkyle!$R$13*Handlingsplan!H151,
IF(F151=TiltakstyperKostnadskalkyle!$B$14,TiltakstyperKostnadskalkyle!$R$14*Handlingsplan!H151,
IF(F151=TiltakstyperKostnadskalkyle!$B$15,TiltakstyperKostnadskalkyle!$R$15*Handlingsplan!H151,
0)))))))))))</f>
        <v>264000</v>
      </c>
      <c r="K151" s="18">
        <f>IF($F151=TiltakstyperKostnadskalkyle!$B$5,($J151*TiltakstyperKostnadskalkyle!D$5)/100,
IF($F151=TiltakstyperKostnadskalkyle!$B$6,($J151*TiltakstyperKostnadskalkyle!D$6)/100,
IF($F151=TiltakstyperKostnadskalkyle!$B$7,($J151*TiltakstyperKostnadskalkyle!D$7)/100,
IF($F151=TiltakstyperKostnadskalkyle!$B$8,($J151*TiltakstyperKostnadskalkyle!D$8)/100,
IF($F151=TiltakstyperKostnadskalkyle!$B$9,($J151*TiltakstyperKostnadskalkyle!D$9)/100,
IF($F151=TiltakstyperKostnadskalkyle!$B$10,($J151*TiltakstyperKostnadskalkyle!D$10)/100,
IF($F151=TiltakstyperKostnadskalkyle!$B$11,($J151*TiltakstyperKostnadskalkyle!D$11)/100,
IF($F151=TiltakstyperKostnadskalkyle!$B$12,($J151*TiltakstyperKostnadskalkyle!D$12)/100,
IF($F151=TiltakstyperKostnadskalkyle!$B$13,($J151*TiltakstyperKostnadskalkyle!D$13)/100,
IF($F151=TiltakstyperKostnadskalkyle!$B$14,($J151*TiltakstyperKostnadskalkyle!D$14)/100,
IF($F151=TiltakstyperKostnadskalkyle!$B$15,($J151*TiltakstyperKostnadskalkyle!D$15)/100,
"0")))))))))))</f>
        <v>21120</v>
      </c>
      <c r="L151" s="18">
        <f>IF($F151=TiltakstyperKostnadskalkyle!$B$5,($J151*TiltakstyperKostnadskalkyle!E$5)/100,
IF($F151=TiltakstyperKostnadskalkyle!$B$6,($J151*TiltakstyperKostnadskalkyle!E$6)/100,
IF($F151=TiltakstyperKostnadskalkyle!$B$7,($J151*TiltakstyperKostnadskalkyle!E$7)/100,
IF($F151=TiltakstyperKostnadskalkyle!$B$8,($J151*TiltakstyperKostnadskalkyle!E$8)/100,
IF($F151=TiltakstyperKostnadskalkyle!$B$9,($J151*TiltakstyperKostnadskalkyle!E$9)/100,
IF($F151=TiltakstyperKostnadskalkyle!$B$10,($J151*TiltakstyperKostnadskalkyle!E$10)/100,
IF($F151=TiltakstyperKostnadskalkyle!$B$11,($J151*TiltakstyperKostnadskalkyle!E$11)/100,
IF($F151=TiltakstyperKostnadskalkyle!$B$12,($J151*TiltakstyperKostnadskalkyle!E$12)/100,
IF($F151=TiltakstyperKostnadskalkyle!$B$13,($J151*TiltakstyperKostnadskalkyle!E$13)/100,
IF($F151=TiltakstyperKostnadskalkyle!$B$14,($J151*TiltakstyperKostnadskalkyle!E$14)/100,
IF($F151=TiltakstyperKostnadskalkyle!$B$15,($J151*TiltakstyperKostnadskalkyle!E$15)/100,
"0")))))))))))</f>
        <v>21120</v>
      </c>
      <c r="M151" s="18">
        <f>IF($F151=TiltakstyperKostnadskalkyle!$B$5,($J151*TiltakstyperKostnadskalkyle!F$5)/100,
IF($F151=TiltakstyperKostnadskalkyle!$B$6,($J151*TiltakstyperKostnadskalkyle!F$6)/100,
IF($F151=TiltakstyperKostnadskalkyle!$B$7,($J151*TiltakstyperKostnadskalkyle!F$7)/100,
IF($F151=TiltakstyperKostnadskalkyle!$B$8,($J151*TiltakstyperKostnadskalkyle!F$8)/100,
IF($F151=TiltakstyperKostnadskalkyle!$B$9,($J151*TiltakstyperKostnadskalkyle!F$9)/100,
IF($F151=TiltakstyperKostnadskalkyle!$B$10,($J151*TiltakstyperKostnadskalkyle!F$10)/100,
IF($F151=TiltakstyperKostnadskalkyle!$B$11,($J151*TiltakstyperKostnadskalkyle!F$11)/100,
IF($F151=TiltakstyperKostnadskalkyle!$B$12,($J151*TiltakstyperKostnadskalkyle!F$12)/100,
IF($F151=TiltakstyperKostnadskalkyle!$B$13,($J151*TiltakstyperKostnadskalkyle!F$13)/100,
IF($F151=TiltakstyperKostnadskalkyle!$B$14,($J151*TiltakstyperKostnadskalkyle!F$14)/100,
IF($F151=TiltakstyperKostnadskalkyle!$B$15,($J151*TiltakstyperKostnadskalkyle!F$15)/100,
"0")))))))))))</f>
        <v>110880</v>
      </c>
      <c r="N151" s="18">
        <f>IF($F151=TiltakstyperKostnadskalkyle!$B$5,($J151*TiltakstyperKostnadskalkyle!G$5)/100,
IF($F151=TiltakstyperKostnadskalkyle!$B$6,($J151*TiltakstyperKostnadskalkyle!G$6)/100,
IF($F151=TiltakstyperKostnadskalkyle!$B$7,($J151*TiltakstyperKostnadskalkyle!G$7)/100,
IF($F151=TiltakstyperKostnadskalkyle!$B$8,($J151*TiltakstyperKostnadskalkyle!G$8)/100,
IF($F151=TiltakstyperKostnadskalkyle!$B$9,($J151*TiltakstyperKostnadskalkyle!G$9)/100,
IF($F151=TiltakstyperKostnadskalkyle!$B$10,($J151*TiltakstyperKostnadskalkyle!G$10)/100,
IF($F151=TiltakstyperKostnadskalkyle!$B$11,($J151*TiltakstyperKostnadskalkyle!G$11)/100,
IF($F151=TiltakstyperKostnadskalkyle!$B$12,($J151*TiltakstyperKostnadskalkyle!G$12)/100,
IF($F151=TiltakstyperKostnadskalkyle!$B$13,($J151*TiltakstyperKostnadskalkyle!G$13)/100,
IF($F151=TiltakstyperKostnadskalkyle!$B$14,($J151*TiltakstyperKostnadskalkyle!G$14)/100,
IF($F151=TiltakstyperKostnadskalkyle!$B$15,($J151*TiltakstyperKostnadskalkyle!G$15)/100,
"0")))))))))))</f>
        <v>55440</v>
      </c>
      <c r="O151" s="18">
        <f>IF($F151=TiltakstyperKostnadskalkyle!$B$5,($J151*TiltakstyperKostnadskalkyle!H$5)/100,
IF($F151=TiltakstyperKostnadskalkyle!$B$6,($J151*TiltakstyperKostnadskalkyle!H$6)/100,
IF($F151=TiltakstyperKostnadskalkyle!$B$7,($J151*TiltakstyperKostnadskalkyle!H$7)/100,
IF($F151=TiltakstyperKostnadskalkyle!$B$8,($J151*TiltakstyperKostnadskalkyle!H$8)/100,
IF($F151=TiltakstyperKostnadskalkyle!$B$9,($J151*TiltakstyperKostnadskalkyle!H$9)/100,
IF($F151=TiltakstyperKostnadskalkyle!$B$10,($J151*TiltakstyperKostnadskalkyle!H$10)/100,
IF($F151=TiltakstyperKostnadskalkyle!$B$11,($J151*TiltakstyperKostnadskalkyle!H$11)/100,
IF($F151=TiltakstyperKostnadskalkyle!$B$12,($J151*TiltakstyperKostnadskalkyle!H$12)/100,
IF($F151=TiltakstyperKostnadskalkyle!$B$13,($J151*TiltakstyperKostnadskalkyle!H$13)/100,
IF($F151=TiltakstyperKostnadskalkyle!$B$14,($J151*TiltakstyperKostnadskalkyle!H$14)/100,
IF($F151=TiltakstyperKostnadskalkyle!$B$15,($J151*TiltakstyperKostnadskalkyle!H$15)/100,
"0")))))))))))</f>
        <v>21120</v>
      </c>
      <c r="P151" s="18">
        <f>IF($F151=TiltakstyperKostnadskalkyle!$B$5,($J151*TiltakstyperKostnadskalkyle!I$5)/100,
IF($F151=TiltakstyperKostnadskalkyle!$B$6,($J151*TiltakstyperKostnadskalkyle!I$6)/100,
IF($F151=TiltakstyperKostnadskalkyle!$B$7,($J151*TiltakstyperKostnadskalkyle!I$7)/100,
IF($F151=TiltakstyperKostnadskalkyle!$B$8,($J151*TiltakstyperKostnadskalkyle!I$8)/100,
IF($F151=TiltakstyperKostnadskalkyle!$B$9,($J151*TiltakstyperKostnadskalkyle!I$9)/100,
IF($F151=TiltakstyperKostnadskalkyle!$B$10,($J151*TiltakstyperKostnadskalkyle!I$10)/100,
IF($F151=TiltakstyperKostnadskalkyle!$B$11,($J151*TiltakstyperKostnadskalkyle!I$11)/100,
IF($F151=TiltakstyperKostnadskalkyle!$B$12,($J151*TiltakstyperKostnadskalkyle!I$12)/100,
IF($F151=TiltakstyperKostnadskalkyle!$B$13,($J151*TiltakstyperKostnadskalkyle!I$13)/100,
IF($F151=TiltakstyperKostnadskalkyle!$B$14,($J151*TiltakstyperKostnadskalkyle!I$14)/100,
IF($F151=TiltakstyperKostnadskalkyle!$B$15,($J151*TiltakstyperKostnadskalkyle!I$15)/100,
"0")))))))))))</f>
        <v>13200</v>
      </c>
      <c r="Q151" s="18">
        <f t="shared" si="8"/>
        <v>2640</v>
      </c>
      <c r="R151" s="18">
        <f>IF($F151=TiltakstyperKostnadskalkyle!$B$5,($J151*TiltakstyperKostnadskalkyle!K$5)/100,
IF($F151=TiltakstyperKostnadskalkyle!$B$6,($J151*TiltakstyperKostnadskalkyle!K$6)/100,
IF($F151=TiltakstyperKostnadskalkyle!$B$8,($J151*TiltakstyperKostnadskalkyle!K$8)/100,
IF($F151=TiltakstyperKostnadskalkyle!$B$9,($J151*TiltakstyperKostnadskalkyle!K$9)/100,
IF($F151=TiltakstyperKostnadskalkyle!$B$10,($J151*TiltakstyperKostnadskalkyle!K$10)/100,
IF($F151=TiltakstyperKostnadskalkyle!$B$11,($J151*TiltakstyperKostnadskalkyle!K$11)/100,
IF($F151=TiltakstyperKostnadskalkyle!$B$12,($J151*TiltakstyperKostnadskalkyle!K$12)/100,
IF($F151=TiltakstyperKostnadskalkyle!$B$13,($J151*TiltakstyperKostnadskalkyle!K$13)/100,
IF($F151=TiltakstyperKostnadskalkyle!$B$14,($J151*TiltakstyperKostnadskalkyle!K$14)/100,
"0")))))))))</f>
        <v>21120</v>
      </c>
      <c r="S151" s="18">
        <f t="shared" si="7"/>
        <v>5280</v>
      </c>
      <c r="T151" s="18">
        <f>IF($F151=TiltakstyperKostnadskalkyle!$B$5,($J151*TiltakstyperKostnadskalkyle!M$5)/100,
IF($F151=TiltakstyperKostnadskalkyle!$B$6,($J151*TiltakstyperKostnadskalkyle!M$6)/100,
IF($F151=TiltakstyperKostnadskalkyle!$B$7,($J151*TiltakstyperKostnadskalkyle!M$7)/100,
IF($F151=TiltakstyperKostnadskalkyle!$B$8,($J151*TiltakstyperKostnadskalkyle!M$8)/100,
IF($F151=TiltakstyperKostnadskalkyle!$B$9,($J151*TiltakstyperKostnadskalkyle!M$9)/100,
IF($F151=TiltakstyperKostnadskalkyle!$B$10,($J151*TiltakstyperKostnadskalkyle!M$10)/100,
IF($F151=TiltakstyperKostnadskalkyle!$B$11,($J151*TiltakstyperKostnadskalkyle!M$11)/100,
IF($F151=TiltakstyperKostnadskalkyle!$B$12,($J151*TiltakstyperKostnadskalkyle!M$12)/100,
IF($F151=TiltakstyperKostnadskalkyle!$B$13,($J151*TiltakstyperKostnadskalkyle!M$13)/100,
IF($F151=TiltakstyperKostnadskalkyle!$B$14,($J151*TiltakstyperKostnadskalkyle!M$14)/100,
IF($F151=TiltakstyperKostnadskalkyle!$B$15,($J151*TiltakstyperKostnadskalkyle!M$15)/100,
"0")))))))))))</f>
        <v>0</v>
      </c>
      <c r="U151" s="32"/>
      <c r="V151" s="32"/>
      <c r="W151" s="18">
        <f>IF($F151=TiltakstyperKostnadskalkyle!$B$5,($J151*TiltakstyperKostnadskalkyle!P$5)/100,
IF($F151=TiltakstyperKostnadskalkyle!$B$6,($J151*TiltakstyperKostnadskalkyle!P$6)/100,
IF($F151=TiltakstyperKostnadskalkyle!$B$7,($J151*TiltakstyperKostnadskalkyle!P$7)/100,
IF($F151=TiltakstyperKostnadskalkyle!$B$8,($J151*TiltakstyperKostnadskalkyle!P$8)/100,
IF($F151=TiltakstyperKostnadskalkyle!$B$9,($J151*TiltakstyperKostnadskalkyle!P$9)/100,
IF($F151=TiltakstyperKostnadskalkyle!$B$10,($J151*TiltakstyperKostnadskalkyle!P$10)/100,
IF($F151=TiltakstyperKostnadskalkyle!$B$11,($J151*TiltakstyperKostnadskalkyle!P$11)/100,
IF($F151=TiltakstyperKostnadskalkyle!$B$12,($J151*TiltakstyperKostnadskalkyle!P$12)/100,
IF($F151=TiltakstyperKostnadskalkyle!$B$13,($J151*TiltakstyperKostnadskalkyle!P$13)/100,
IF($F151=TiltakstyperKostnadskalkyle!$B$14,($J151*TiltakstyperKostnadskalkyle!P$14)/100,
IF($F151=TiltakstyperKostnadskalkyle!$B$15,($J151*TiltakstyperKostnadskalkyle!P$15)/100,
"0")))))))))))</f>
        <v>0</v>
      </c>
      <c r="Y151" s="151"/>
    </row>
    <row r="152" spans="2:25" ht="14.45" customHeight="1" x14ac:dyDescent="0.25">
      <c r="B152" s="20" t="s">
        <v>25</v>
      </c>
      <c r="C152" s="22" t="s">
        <v>114</v>
      </c>
      <c r="D152" s="22" t="s">
        <v>120</v>
      </c>
      <c r="E152" s="22" t="s">
        <v>116</v>
      </c>
      <c r="F152" s="39" t="s">
        <v>29</v>
      </c>
      <c r="G152" s="22">
        <v>2026</v>
      </c>
      <c r="H152" s="108">
        <f>350-166</f>
        <v>184</v>
      </c>
      <c r="I152" s="27" t="s">
        <v>30</v>
      </c>
      <c r="J152" s="18">
        <f>IF(F152=TiltakstyperKostnadskalkyle!$B$5,TiltakstyperKostnadskalkyle!$R$5*Handlingsplan!H152,
IF(F152=TiltakstyperKostnadskalkyle!$B$6,TiltakstyperKostnadskalkyle!$R$6*Handlingsplan!H152,
IF(F152=TiltakstyperKostnadskalkyle!$B$7,TiltakstyperKostnadskalkyle!$R$7*Handlingsplan!H152,
IF(F152=TiltakstyperKostnadskalkyle!$B$8,TiltakstyperKostnadskalkyle!$R$8*Handlingsplan!H152,
IF(F152=TiltakstyperKostnadskalkyle!$B$9,TiltakstyperKostnadskalkyle!$R$9*Handlingsplan!H152,
IF(F152=TiltakstyperKostnadskalkyle!$B$10,TiltakstyperKostnadskalkyle!$R$10*Handlingsplan!H152,
IF(F152=TiltakstyperKostnadskalkyle!$B$11,TiltakstyperKostnadskalkyle!$R$11*Handlingsplan!H152,
IF(F152=TiltakstyperKostnadskalkyle!$B$12,TiltakstyperKostnadskalkyle!$R$12*Handlingsplan!H152,
IF(F152=TiltakstyperKostnadskalkyle!$B$13,TiltakstyperKostnadskalkyle!$R$13*Handlingsplan!H152,
IF(F152=TiltakstyperKostnadskalkyle!$B$14,TiltakstyperKostnadskalkyle!$R$14*Handlingsplan!H152,
IF(F152=TiltakstyperKostnadskalkyle!$B$15,TiltakstyperKostnadskalkyle!$R$15*Handlingsplan!H152,
0)))))))))))</f>
        <v>55200</v>
      </c>
      <c r="K152" s="18">
        <f>IF($F152=TiltakstyperKostnadskalkyle!$B$5,($J152*TiltakstyperKostnadskalkyle!D$5)/100,
IF($F152=TiltakstyperKostnadskalkyle!$B$6,($J152*TiltakstyperKostnadskalkyle!D$6)/100,
IF($F152=TiltakstyperKostnadskalkyle!$B$7,($J152*TiltakstyperKostnadskalkyle!D$7)/100,
IF($F152=TiltakstyperKostnadskalkyle!$B$8,($J152*TiltakstyperKostnadskalkyle!D$8)/100,
IF($F152=TiltakstyperKostnadskalkyle!$B$9,($J152*TiltakstyperKostnadskalkyle!D$9)/100,
IF($F152=TiltakstyperKostnadskalkyle!$B$10,($J152*TiltakstyperKostnadskalkyle!D$10)/100,
IF($F152=TiltakstyperKostnadskalkyle!$B$11,($J152*TiltakstyperKostnadskalkyle!D$11)/100,
IF($F152=TiltakstyperKostnadskalkyle!$B$12,($J152*TiltakstyperKostnadskalkyle!D$12)/100,
IF($F152=TiltakstyperKostnadskalkyle!$B$13,($J152*TiltakstyperKostnadskalkyle!D$13)/100,
IF($F152=TiltakstyperKostnadskalkyle!$B$14,($J152*TiltakstyperKostnadskalkyle!D$14)/100,
IF($F152=TiltakstyperKostnadskalkyle!$B$15,($J152*TiltakstyperKostnadskalkyle!D$15)/100,
"0")))))))))))</f>
        <v>1932</v>
      </c>
      <c r="L152" s="18">
        <f>IF($F152=TiltakstyperKostnadskalkyle!$B$5,($J152*TiltakstyperKostnadskalkyle!E$5)/100,
IF($F152=TiltakstyperKostnadskalkyle!$B$6,($J152*TiltakstyperKostnadskalkyle!E$6)/100,
IF($F152=TiltakstyperKostnadskalkyle!$B$7,($J152*TiltakstyperKostnadskalkyle!E$7)/100,
IF($F152=TiltakstyperKostnadskalkyle!$B$8,($J152*TiltakstyperKostnadskalkyle!E$8)/100,
IF($F152=TiltakstyperKostnadskalkyle!$B$9,($J152*TiltakstyperKostnadskalkyle!E$9)/100,
IF($F152=TiltakstyperKostnadskalkyle!$B$10,($J152*TiltakstyperKostnadskalkyle!E$10)/100,
IF($F152=TiltakstyperKostnadskalkyle!$B$11,($J152*TiltakstyperKostnadskalkyle!E$11)/100,
IF($F152=TiltakstyperKostnadskalkyle!$B$12,($J152*TiltakstyperKostnadskalkyle!E$12)/100,
IF($F152=TiltakstyperKostnadskalkyle!$B$13,($J152*TiltakstyperKostnadskalkyle!E$13)/100,
IF($F152=TiltakstyperKostnadskalkyle!$B$14,($J152*TiltakstyperKostnadskalkyle!E$14)/100,
IF($F152=TiltakstyperKostnadskalkyle!$B$15,($J152*TiltakstyperKostnadskalkyle!E$15)/100,
"0")))))))))))</f>
        <v>3312</v>
      </c>
      <c r="M152" s="18">
        <f>IF($F152=TiltakstyperKostnadskalkyle!$B$5,($J152*TiltakstyperKostnadskalkyle!F$5)/100,
IF($F152=TiltakstyperKostnadskalkyle!$B$6,($J152*TiltakstyperKostnadskalkyle!F$6)/100,
IF($F152=TiltakstyperKostnadskalkyle!$B$7,($J152*TiltakstyperKostnadskalkyle!F$7)/100,
IF($F152=TiltakstyperKostnadskalkyle!$B$8,($J152*TiltakstyperKostnadskalkyle!F$8)/100,
IF($F152=TiltakstyperKostnadskalkyle!$B$9,($J152*TiltakstyperKostnadskalkyle!F$9)/100,
IF($F152=TiltakstyperKostnadskalkyle!$B$10,($J152*TiltakstyperKostnadskalkyle!F$10)/100,
IF($F152=TiltakstyperKostnadskalkyle!$B$11,($J152*TiltakstyperKostnadskalkyle!F$11)/100,
IF($F152=TiltakstyperKostnadskalkyle!$B$12,($J152*TiltakstyperKostnadskalkyle!F$12)/100,
IF($F152=TiltakstyperKostnadskalkyle!$B$13,($J152*TiltakstyperKostnadskalkyle!F$13)/100,
IF($F152=TiltakstyperKostnadskalkyle!$B$14,($J152*TiltakstyperKostnadskalkyle!F$14)/100,
IF($F152=TiltakstyperKostnadskalkyle!$B$15,($J152*TiltakstyperKostnadskalkyle!F$15)/100,
"0")))))))))))</f>
        <v>17664</v>
      </c>
      <c r="N152" s="18">
        <f>IF($F152=TiltakstyperKostnadskalkyle!$B$5,($J152*TiltakstyperKostnadskalkyle!G$5)/100,
IF($F152=TiltakstyperKostnadskalkyle!$B$6,($J152*TiltakstyperKostnadskalkyle!G$6)/100,
IF($F152=TiltakstyperKostnadskalkyle!$B$7,($J152*TiltakstyperKostnadskalkyle!G$7)/100,
IF($F152=TiltakstyperKostnadskalkyle!$B$8,($J152*TiltakstyperKostnadskalkyle!G$8)/100,
IF($F152=TiltakstyperKostnadskalkyle!$B$9,($J152*TiltakstyperKostnadskalkyle!G$9)/100,
IF($F152=TiltakstyperKostnadskalkyle!$B$10,($J152*TiltakstyperKostnadskalkyle!G$10)/100,
IF($F152=TiltakstyperKostnadskalkyle!$B$11,($J152*TiltakstyperKostnadskalkyle!G$11)/100,
IF($F152=TiltakstyperKostnadskalkyle!$B$12,($J152*TiltakstyperKostnadskalkyle!G$12)/100,
IF($F152=TiltakstyperKostnadskalkyle!$B$13,($J152*TiltakstyperKostnadskalkyle!G$13)/100,
IF($F152=TiltakstyperKostnadskalkyle!$B$14,($J152*TiltakstyperKostnadskalkyle!G$14)/100,
IF($F152=TiltakstyperKostnadskalkyle!$B$15,($J152*TiltakstyperKostnadskalkyle!G$15)/100,
"0")))))))))))</f>
        <v>18216</v>
      </c>
      <c r="O152" s="18">
        <f>IF($F152=TiltakstyperKostnadskalkyle!$B$5,($J152*TiltakstyperKostnadskalkyle!H$5)/100,
IF($F152=TiltakstyperKostnadskalkyle!$B$6,($J152*TiltakstyperKostnadskalkyle!H$6)/100,
IF($F152=TiltakstyperKostnadskalkyle!$B$7,($J152*TiltakstyperKostnadskalkyle!H$7)/100,
IF($F152=TiltakstyperKostnadskalkyle!$B$8,($J152*TiltakstyperKostnadskalkyle!H$8)/100,
IF($F152=TiltakstyperKostnadskalkyle!$B$9,($J152*TiltakstyperKostnadskalkyle!H$9)/100,
IF($F152=TiltakstyperKostnadskalkyle!$B$10,($J152*TiltakstyperKostnadskalkyle!H$10)/100,
IF($F152=TiltakstyperKostnadskalkyle!$B$11,($J152*TiltakstyperKostnadskalkyle!H$11)/100,
IF($F152=TiltakstyperKostnadskalkyle!$B$12,($J152*TiltakstyperKostnadskalkyle!H$12)/100,
IF($F152=TiltakstyperKostnadskalkyle!$B$13,($J152*TiltakstyperKostnadskalkyle!H$13)/100,
IF($F152=TiltakstyperKostnadskalkyle!$B$14,($J152*TiltakstyperKostnadskalkyle!H$14)/100,
IF($F152=TiltakstyperKostnadskalkyle!$B$15,($J152*TiltakstyperKostnadskalkyle!H$15)/100,
"0")))))))))))</f>
        <v>3312</v>
      </c>
      <c r="P152" s="18">
        <f>IF($F152=TiltakstyperKostnadskalkyle!$B$5,($J152*TiltakstyperKostnadskalkyle!I$5)/100,
IF($F152=TiltakstyperKostnadskalkyle!$B$6,($J152*TiltakstyperKostnadskalkyle!I$6)/100,
IF($F152=TiltakstyperKostnadskalkyle!$B$7,($J152*TiltakstyperKostnadskalkyle!I$7)/100,
IF($F152=TiltakstyperKostnadskalkyle!$B$8,($J152*TiltakstyperKostnadskalkyle!I$8)/100,
IF($F152=TiltakstyperKostnadskalkyle!$B$9,($J152*TiltakstyperKostnadskalkyle!I$9)/100,
IF($F152=TiltakstyperKostnadskalkyle!$B$10,($J152*TiltakstyperKostnadskalkyle!I$10)/100,
IF($F152=TiltakstyperKostnadskalkyle!$B$11,($J152*TiltakstyperKostnadskalkyle!I$11)/100,
IF($F152=TiltakstyperKostnadskalkyle!$B$12,($J152*TiltakstyperKostnadskalkyle!I$12)/100,
IF($F152=TiltakstyperKostnadskalkyle!$B$13,($J152*TiltakstyperKostnadskalkyle!I$13)/100,
IF($F152=TiltakstyperKostnadskalkyle!$B$14,($J152*TiltakstyperKostnadskalkyle!I$14)/100,
IF($F152=TiltakstyperKostnadskalkyle!$B$15,($J152*TiltakstyperKostnadskalkyle!I$15)/100,
"0")))))))))))</f>
        <v>8832</v>
      </c>
      <c r="Q152" s="18">
        <f t="shared" si="8"/>
        <v>552</v>
      </c>
      <c r="R152" s="18">
        <f>IF($F152=TiltakstyperKostnadskalkyle!$B$5,($J152*TiltakstyperKostnadskalkyle!K$5)/100,
IF($F152=TiltakstyperKostnadskalkyle!$B$6,($J152*TiltakstyperKostnadskalkyle!K$6)/100,
IF($F152=TiltakstyperKostnadskalkyle!$B$8,($J152*TiltakstyperKostnadskalkyle!K$8)/100,
IF($F152=TiltakstyperKostnadskalkyle!$B$9,($J152*TiltakstyperKostnadskalkyle!K$9)/100,
IF($F152=TiltakstyperKostnadskalkyle!$B$10,($J152*TiltakstyperKostnadskalkyle!K$10)/100,
IF($F152=TiltakstyperKostnadskalkyle!$B$11,($J152*TiltakstyperKostnadskalkyle!K$11)/100,
IF($F152=TiltakstyperKostnadskalkyle!$B$12,($J152*TiltakstyperKostnadskalkyle!K$12)/100,
IF($F152=TiltakstyperKostnadskalkyle!$B$13,($J152*TiltakstyperKostnadskalkyle!K$13)/100,
IF($F152=TiltakstyperKostnadskalkyle!$B$14,($J152*TiltakstyperKostnadskalkyle!K$14)/100,
"0")))))))))</f>
        <v>1932</v>
      </c>
      <c r="S152" s="18">
        <f t="shared" si="7"/>
        <v>1104</v>
      </c>
      <c r="T152" s="18">
        <f>IF($F152=TiltakstyperKostnadskalkyle!$B$5,($J152*TiltakstyperKostnadskalkyle!M$5)/100,
IF($F152=TiltakstyperKostnadskalkyle!$B$6,($J152*TiltakstyperKostnadskalkyle!M$6)/100,
IF($F152=TiltakstyperKostnadskalkyle!$B$7,($J152*TiltakstyperKostnadskalkyle!M$7)/100,
IF($F152=TiltakstyperKostnadskalkyle!$B$8,($J152*TiltakstyperKostnadskalkyle!M$8)/100,
IF($F152=TiltakstyperKostnadskalkyle!$B$9,($J152*TiltakstyperKostnadskalkyle!M$9)/100,
IF($F152=TiltakstyperKostnadskalkyle!$B$10,($J152*TiltakstyperKostnadskalkyle!M$10)/100,
IF($F152=TiltakstyperKostnadskalkyle!$B$11,($J152*TiltakstyperKostnadskalkyle!M$11)/100,
IF($F152=TiltakstyperKostnadskalkyle!$B$12,($J152*TiltakstyperKostnadskalkyle!M$12)/100,
IF($F152=TiltakstyperKostnadskalkyle!$B$13,($J152*TiltakstyperKostnadskalkyle!M$13)/100,
IF($F152=TiltakstyperKostnadskalkyle!$B$14,($J152*TiltakstyperKostnadskalkyle!M$14)/100,
IF($F152=TiltakstyperKostnadskalkyle!$B$15,($J152*TiltakstyperKostnadskalkyle!M$15)/100,
"0")))))))))))</f>
        <v>0</v>
      </c>
      <c r="U152" s="32"/>
      <c r="V152" s="32"/>
      <c r="W152" s="18">
        <f>IF($F152=TiltakstyperKostnadskalkyle!$B$5,($J152*TiltakstyperKostnadskalkyle!P$5)/100,
IF($F152=TiltakstyperKostnadskalkyle!$B$6,($J152*TiltakstyperKostnadskalkyle!P$6)/100,
IF($F152=TiltakstyperKostnadskalkyle!$B$7,($J152*TiltakstyperKostnadskalkyle!P$7)/100,
IF($F152=TiltakstyperKostnadskalkyle!$B$8,($J152*TiltakstyperKostnadskalkyle!P$8)/100,
IF($F152=TiltakstyperKostnadskalkyle!$B$9,($J152*TiltakstyperKostnadskalkyle!P$9)/100,
IF($F152=TiltakstyperKostnadskalkyle!$B$10,($J152*TiltakstyperKostnadskalkyle!P$10)/100,
IF($F152=TiltakstyperKostnadskalkyle!$B$11,($J152*TiltakstyperKostnadskalkyle!P$11)/100,
IF($F152=TiltakstyperKostnadskalkyle!$B$12,($J152*TiltakstyperKostnadskalkyle!P$12)/100,
IF($F152=TiltakstyperKostnadskalkyle!$B$13,($J152*TiltakstyperKostnadskalkyle!P$13)/100,
IF($F152=TiltakstyperKostnadskalkyle!$B$14,($J152*TiltakstyperKostnadskalkyle!P$14)/100,
IF($F152=TiltakstyperKostnadskalkyle!$B$15,($J152*TiltakstyperKostnadskalkyle!P$15)/100,
"0")))))))))))</f>
        <v>0</v>
      </c>
      <c r="Y152" s="151"/>
    </row>
    <row r="153" spans="2:25" ht="14.45" customHeight="1" x14ac:dyDescent="0.25">
      <c r="B153" s="20" t="s">
        <v>25</v>
      </c>
      <c r="C153" s="22" t="s">
        <v>114</v>
      </c>
      <c r="D153" s="22" t="s">
        <v>120</v>
      </c>
      <c r="E153" s="22" t="s">
        <v>117</v>
      </c>
      <c r="F153" s="39" t="s">
        <v>29</v>
      </c>
      <c r="G153" s="22">
        <v>2026</v>
      </c>
      <c r="H153" s="108">
        <f>1281-675</f>
        <v>606</v>
      </c>
      <c r="I153" s="27" t="s">
        <v>30</v>
      </c>
      <c r="J153" s="18">
        <f>IF(F153=TiltakstyperKostnadskalkyle!$B$5,TiltakstyperKostnadskalkyle!$R$5*Handlingsplan!H153,
IF(F153=TiltakstyperKostnadskalkyle!$B$6,TiltakstyperKostnadskalkyle!$R$6*Handlingsplan!H153,
IF(F153=TiltakstyperKostnadskalkyle!$B$7,TiltakstyperKostnadskalkyle!$R$7*Handlingsplan!H153,
IF(F153=TiltakstyperKostnadskalkyle!$B$8,TiltakstyperKostnadskalkyle!$R$8*Handlingsplan!H153,
IF(F153=TiltakstyperKostnadskalkyle!$B$9,TiltakstyperKostnadskalkyle!$R$9*Handlingsplan!H153,
IF(F153=TiltakstyperKostnadskalkyle!$B$10,TiltakstyperKostnadskalkyle!$R$10*Handlingsplan!H153,
IF(F153=TiltakstyperKostnadskalkyle!$B$11,TiltakstyperKostnadskalkyle!$R$11*Handlingsplan!H153,
IF(F153=TiltakstyperKostnadskalkyle!$B$12,TiltakstyperKostnadskalkyle!$R$12*Handlingsplan!H153,
IF(F153=TiltakstyperKostnadskalkyle!$B$13,TiltakstyperKostnadskalkyle!$R$13*Handlingsplan!H153,
IF(F153=TiltakstyperKostnadskalkyle!$B$14,TiltakstyperKostnadskalkyle!$R$14*Handlingsplan!H153,
IF(F153=TiltakstyperKostnadskalkyle!$B$15,TiltakstyperKostnadskalkyle!$R$15*Handlingsplan!H153,
0)))))))))))</f>
        <v>181800</v>
      </c>
      <c r="K153" s="18">
        <f>IF($F153=TiltakstyperKostnadskalkyle!$B$5,($J153*TiltakstyperKostnadskalkyle!D$5)/100,
IF($F153=TiltakstyperKostnadskalkyle!$B$6,($J153*TiltakstyperKostnadskalkyle!D$6)/100,
IF($F153=TiltakstyperKostnadskalkyle!$B$7,($J153*TiltakstyperKostnadskalkyle!D$7)/100,
IF($F153=TiltakstyperKostnadskalkyle!$B$8,($J153*TiltakstyperKostnadskalkyle!D$8)/100,
IF($F153=TiltakstyperKostnadskalkyle!$B$9,($J153*TiltakstyperKostnadskalkyle!D$9)/100,
IF($F153=TiltakstyperKostnadskalkyle!$B$10,($J153*TiltakstyperKostnadskalkyle!D$10)/100,
IF($F153=TiltakstyperKostnadskalkyle!$B$11,($J153*TiltakstyperKostnadskalkyle!D$11)/100,
IF($F153=TiltakstyperKostnadskalkyle!$B$12,($J153*TiltakstyperKostnadskalkyle!D$12)/100,
IF($F153=TiltakstyperKostnadskalkyle!$B$13,($J153*TiltakstyperKostnadskalkyle!D$13)/100,
IF($F153=TiltakstyperKostnadskalkyle!$B$14,($J153*TiltakstyperKostnadskalkyle!D$14)/100,
IF($F153=TiltakstyperKostnadskalkyle!$B$15,($J153*TiltakstyperKostnadskalkyle!D$15)/100,
"0")))))))))))</f>
        <v>6363</v>
      </c>
      <c r="L153" s="18">
        <f>IF($F153=TiltakstyperKostnadskalkyle!$B$5,($J153*TiltakstyperKostnadskalkyle!E$5)/100,
IF($F153=TiltakstyperKostnadskalkyle!$B$6,($J153*TiltakstyperKostnadskalkyle!E$6)/100,
IF($F153=TiltakstyperKostnadskalkyle!$B$7,($J153*TiltakstyperKostnadskalkyle!E$7)/100,
IF($F153=TiltakstyperKostnadskalkyle!$B$8,($J153*TiltakstyperKostnadskalkyle!E$8)/100,
IF($F153=TiltakstyperKostnadskalkyle!$B$9,($J153*TiltakstyperKostnadskalkyle!E$9)/100,
IF($F153=TiltakstyperKostnadskalkyle!$B$10,($J153*TiltakstyperKostnadskalkyle!E$10)/100,
IF($F153=TiltakstyperKostnadskalkyle!$B$11,($J153*TiltakstyperKostnadskalkyle!E$11)/100,
IF($F153=TiltakstyperKostnadskalkyle!$B$12,($J153*TiltakstyperKostnadskalkyle!E$12)/100,
IF($F153=TiltakstyperKostnadskalkyle!$B$13,($J153*TiltakstyperKostnadskalkyle!E$13)/100,
IF($F153=TiltakstyperKostnadskalkyle!$B$14,($J153*TiltakstyperKostnadskalkyle!E$14)/100,
IF($F153=TiltakstyperKostnadskalkyle!$B$15,($J153*TiltakstyperKostnadskalkyle!E$15)/100,
"0")))))))))))</f>
        <v>10908</v>
      </c>
      <c r="M153" s="18">
        <f>IF($F153=TiltakstyperKostnadskalkyle!$B$5,($J153*TiltakstyperKostnadskalkyle!F$5)/100,
IF($F153=TiltakstyperKostnadskalkyle!$B$6,($J153*TiltakstyperKostnadskalkyle!F$6)/100,
IF($F153=TiltakstyperKostnadskalkyle!$B$7,($J153*TiltakstyperKostnadskalkyle!F$7)/100,
IF($F153=TiltakstyperKostnadskalkyle!$B$8,($J153*TiltakstyperKostnadskalkyle!F$8)/100,
IF($F153=TiltakstyperKostnadskalkyle!$B$9,($J153*TiltakstyperKostnadskalkyle!F$9)/100,
IF($F153=TiltakstyperKostnadskalkyle!$B$10,($J153*TiltakstyperKostnadskalkyle!F$10)/100,
IF($F153=TiltakstyperKostnadskalkyle!$B$11,($J153*TiltakstyperKostnadskalkyle!F$11)/100,
IF($F153=TiltakstyperKostnadskalkyle!$B$12,($J153*TiltakstyperKostnadskalkyle!F$12)/100,
IF($F153=TiltakstyperKostnadskalkyle!$B$13,($J153*TiltakstyperKostnadskalkyle!F$13)/100,
IF($F153=TiltakstyperKostnadskalkyle!$B$14,($J153*TiltakstyperKostnadskalkyle!F$14)/100,
IF($F153=TiltakstyperKostnadskalkyle!$B$15,($J153*TiltakstyperKostnadskalkyle!F$15)/100,
"0")))))))))))</f>
        <v>58176</v>
      </c>
      <c r="N153" s="18">
        <f>IF($F153=TiltakstyperKostnadskalkyle!$B$5,($J153*TiltakstyperKostnadskalkyle!G$5)/100,
IF($F153=TiltakstyperKostnadskalkyle!$B$6,($J153*TiltakstyperKostnadskalkyle!G$6)/100,
IF($F153=TiltakstyperKostnadskalkyle!$B$7,($J153*TiltakstyperKostnadskalkyle!G$7)/100,
IF($F153=TiltakstyperKostnadskalkyle!$B$8,($J153*TiltakstyperKostnadskalkyle!G$8)/100,
IF($F153=TiltakstyperKostnadskalkyle!$B$9,($J153*TiltakstyperKostnadskalkyle!G$9)/100,
IF($F153=TiltakstyperKostnadskalkyle!$B$10,($J153*TiltakstyperKostnadskalkyle!G$10)/100,
IF($F153=TiltakstyperKostnadskalkyle!$B$11,($J153*TiltakstyperKostnadskalkyle!G$11)/100,
IF($F153=TiltakstyperKostnadskalkyle!$B$12,($J153*TiltakstyperKostnadskalkyle!G$12)/100,
IF($F153=TiltakstyperKostnadskalkyle!$B$13,($J153*TiltakstyperKostnadskalkyle!G$13)/100,
IF($F153=TiltakstyperKostnadskalkyle!$B$14,($J153*TiltakstyperKostnadskalkyle!G$14)/100,
IF($F153=TiltakstyperKostnadskalkyle!$B$15,($J153*TiltakstyperKostnadskalkyle!G$15)/100,
"0")))))))))))</f>
        <v>59994</v>
      </c>
      <c r="O153" s="18">
        <f>IF($F153=TiltakstyperKostnadskalkyle!$B$5,($J153*TiltakstyperKostnadskalkyle!H$5)/100,
IF($F153=TiltakstyperKostnadskalkyle!$B$6,($J153*TiltakstyperKostnadskalkyle!H$6)/100,
IF($F153=TiltakstyperKostnadskalkyle!$B$7,($J153*TiltakstyperKostnadskalkyle!H$7)/100,
IF($F153=TiltakstyperKostnadskalkyle!$B$8,($J153*TiltakstyperKostnadskalkyle!H$8)/100,
IF($F153=TiltakstyperKostnadskalkyle!$B$9,($J153*TiltakstyperKostnadskalkyle!H$9)/100,
IF($F153=TiltakstyperKostnadskalkyle!$B$10,($J153*TiltakstyperKostnadskalkyle!H$10)/100,
IF($F153=TiltakstyperKostnadskalkyle!$B$11,($J153*TiltakstyperKostnadskalkyle!H$11)/100,
IF($F153=TiltakstyperKostnadskalkyle!$B$12,($J153*TiltakstyperKostnadskalkyle!H$12)/100,
IF($F153=TiltakstyperKostnadskalkyle!$B$13,($J153*TiltakstyperKostnadskalkyle!H$13)/100,
IF($F153=TiltakstyperKostnadskalkyle!$B$14,($J153*TiltakstyperKostnadskalkyle!H$14)/100,
IF($F153=TiltakstyperKostnadskalkyle!$B$15,($J153*TiltakstyperKostnadskalkyle!H$15)/100,
"0")))))))))))</f>
        <v>10908</v>
      </c>
      <c r="P153" s="18">
        <f>IF($F153=TiltakstyperKostnadskalkyle!$B$5,($J153*TiltakstyperKostnadskalkyle!I$5)/100,
IF($F153=TiltakstyperKostnadskalkyle!$B$6,($J153*TiltakstyperKostnadskalkyle!I$6)/100,
IF($F153=TiltakstyperKostnadskalkyle!$B$7,($J153*TiltakstyperKostnadskalkyle!I$7)/100,
IF($F153=TiltakstyperKostnadskalkyle!$B$8,($J153*TiltakstyperKostnadskalkyle!I$8)/100,
IF($F153=TiltakstyperKostnadskalkyle!$B$9,($J153*TiltakstyperKostnadskalkyle!I$9)/100,
IF($F153=TiltakstyperKostnadskalkyle!$B$10,($J153*TiltakstyperKostnadskalkyle!I$10)/100,
IF($F153=TiltakstyperKostnadskalkyle!$B$11,($J153*TiltakstyperKostnadskalkyle!I$11)/100,
IF($F153=TiltakstyperKostnadskalkyle!$B$12,($J153*TiltakstyperKostnadskalkyle!I$12)/100,
IF($F153=TiltakstyperKostnadskalkyle!$B$13,($J153*TiltakstyperKostnadskalkyle!I$13)/100,
IF($F153=TiltakstyperKostnadskalkyle!$B$14,($J153*TiltakstyperKostnadskalkyle!I$14)/100,
IF($F153=TiltakstyperKostnadskalkyle!$B$15,($J153*TiltakstyperKostnadskalkyle!I$15)/100,
"0")))))))))))</f>
        <v>29088</v>
      </c>
      <c r="Q153" s="18">
        <f t="shared" si="8"/>
        <v>1818</v>
      </c>
      <c r="R153" s="18">
        <f>IF($F153=TiltakstyperKostnadskalkyle!$B$5,($J153*TiltakstyperKostnadskalkyle!K$5)/100,
IF($F153=TiltakstyperKostnadskalkyle!$B$6,($J153*TiltakstyperKostnadskalkyle!K$6)/100,
IF($F153=TiltakstyperKostnadskalkyle!$B$8,($J153*TiltakstyperKostnadskalkyle!K$8)/100,
IF($F153=TiltakstyperKostnadskalkyle!$B$9,($J153*TiltakstyperKostnadskalkyle!K$9)/100,
IF($F153=TiltakstyperKostnadskalkyle!$B$10,($J153*TiltakstyperKostnadskalkyle!K$10)/100,
IF($F153=TiltakstyperKostnadskalkyle!$B$11,($J153*TiltakstyperKostnadskalkyle!K$11)/100,
IF($F153=TiltakstyperKostnadskalkyle!$B$12,($J153*TiltakstyperKostnadskalkyle!K$12)/100,
IF($F153=TiltakstyperKostnadskalkyle!$B$13,($J153*TiltakstyperKostnadskalkyle!K$13)/100,
IF($F153=TiltakstyperKostnadskalkyle!$B$14,($J153*TiltakstyperKostnadskalkyle!K$14)/100,
"0")))))))))</f>
        <v>6363</v>
      </c>
      <c r="S153" s="18">
        <f t="shared" si="7"/>
        <v>3636</v>
      </c>
      <c r="T153" s="18">
        <f>IF($F153=TiltakstyperKostnadskalkyle!$B$5,($J153*TiltakstyperKostnadskalkyle!M$5)/100,
IF($F153=TiltakstyperKostnadskalkyle!$B$6,($J153*TiltakstyperKostnadskalkyle!M$6)/100,
IF($F153=TiltakstyperKostnadskalkyle!$B$7,($J153*TiltakstyperKostnadskalkyle!M$7)/100,
IF($F153=TiltakstyperKostnadskalkyle!$B$8,($J153*TiltakstyperKostnadskalkyle!M$8)/100,
IF($F153=TiltakstyperKostnadskalkyle!$B$9,($J153*TiltakstyperKostnadskalkyle!M$9)/100,
IF($F153=TiltakstyperKostnadskalkyle!$B$10,($J153*TiltakstyperKostnadskalkyle!M$10)/100,
IF($F153=TiltakstyperKostnadskalkyle!$B$11,($J153*TiltakstyperKostnadskalkyle!M$11)/100,
IF($F153=TiltakstyperKostnadskalkyle!$B$12,($J153*TiltakstyperKostnadskalkyle!M$12)/100,
IF($F153=TiltakstyperKostnadskalkyle!$B$13,($J153*TiltakstyperKostnadskalkyle!M$13)/100,
IF($F153=TiltakstyperKostnadskalkyle!$B$14,($J153*TiltakstyperKostnadskalkyle!M$14)/100,
IF($F153=TiltakstyperKostnadskalkyle!$B$15,($J153*TiltakstyperKostnadskalkyle!M$15)/100,
"0")))))))))))</f>
        <v>0</v>
      </c>
      <c r="U153" s="32"/>
      <c r="V153" s="32"/>
      <c r="W153" s="18">
        <f>IF($F153=TiltakstyperKostnadskalkyle!$B$5,($J153*TiltakstyperKostnadskalkyle!P$5)/100,
IF($F153=TiltakstyperKostnadskalkyle!$B$6,($J153*TiltakstyperKostnadskalkyle!P$6)/100,
IF($F153=TiltakstyperKostnadskalkyle!$B$7,($J153*TiltakstyperKostnadskalkyle!P$7)/100,
IF($F153=TiltakstyperKostnadskalkyle!$B$8,($J153*TiltakstyperKostnadskalkyle!P$8)/100,
IF($F153=TiltakstyperKostnadskalkyle!$B$9,($J153*TiltakstyperKostnadskalkyle!P$9)/100,
IF($F153=TiltakstyperKostnadskalkyle!$B$10,($J153*TiltakstyperKostnadskalkyle!P$10)/100,
IF($F153=TiltakstyperKostnadskalkyle!$B$11,($J153*TiltakstyperKostnadskalkyle!P$11)/100,
IF($F153=TiltakstyperKostnadskalkyle!$B$12,($J153*TiltakstyperKostnadskalkyle!P$12)/100,
IF($F153=TiltakstyperKostnadskalkyle!$B$13,($J153*TiltakstyperKostnadskalkyle!P$13)/100,
IF($F153=TiltakstyperKostnadskalkyle!$B$14,($J153*TiltakstyperKostnadskalkyle!P$14)/100,
IF($F153=TiltakstyperKostnadskalkyle!$B$15,($J153*TiltakstyperKostnadskalkyle!P$15)/100,
"0")))))))))))</f>
        <v>0</v>
      </c>
      <c r="Y153" s="151"/>
    </row>
    <row r="154" spans="2:25" ht="14.45" customHeight="1" x14ac:dyDescent="0.25">
      <c r="B154" s="20" t="s">
        <v>25</v>
      </c>
      <c r="C154" s="22" t="s">
        <v>114</v>
      </c>
      <c r="D154" s="22" t="s">
        <v>120</v>
      </c>
      <c r="E154" s="22" t="s">
        <v>118</v>
      </c>
      <c r="F154" s="39" t="s">
        <v>29</v>
      </c>
      <c r="G154" s="22">
        <v>2026</v>
      </c>
      <c r="H154" s="108">
        <f>369-150</f>
        <v>219</v>
      </c>
      <c r="I154" s="27" t="s">
        <v>30</v>
      </c>
      <c r="J154" s="18">
        <f>IF(F154=TiltakstyperKostnadskalkyle!$B$5,TiltakstyperKostnadskalkyle!$R$5*Handlingsplan!H154,
IF(F154=TiltakstyperKostnadskalkyle!$B$6,TiltakstyperKostnadskalkyle!$R$6*Handlingsplan!H154,
IF(F154=TiltakstyperKostnadskalkyle!$B$7,TiltakstyperKostnadskalkyle!$R$7*Handlingsplan!H154,
IF(F154=TiltakstyperKostnadskalkyle!$B$8,TiltakstyperKostnadskalkyle!$R$8*Handlingsplan!H154,
IF(F154=TiltakstyperKostnadskalkyle!$B$9,TiltakstyperKostnadskalkyle!$R$9*Handlingsplan!H154,
IF(F154=TiltakstyperKostnadskalkyle!$B$10,TiltakstyperKostnadskalkyle!$R$10*Handlingsplan!H154,
IF(F154=TiltakstyperKostnadskalkyle!$B$11,TiltakstyperKostnadskalkyle!$R$11*Handlingsplan!H154,
IF(F154=TiltakstyperKostnadskalkyle!$B$12,TiltakstyperKostnadskalkyle!$R$12*Handlingsplan!H154,
IF(F154=TiltakstyperKostnadskalkyle!$B$13,TiltakstyperKostnadskalkyle!$R$13*Handlingsplan!H154,
IF(F154=TiltakstyperKostnadskalkyle!$B$14,TiltakstyperKostnadskalkyle!$R$14*Handlingsplan!H154,
IF(F154=TiltakstyperKostnadskalkyle!$B$15,TiltakstyperKostnadskalkyle!$R$15*Handlingsplan!H154,
0)))))))))))</f>
        <v>65700</v>
      </c>
      <c r="K154" s="18">
        <f>IF($F154=TiltakstyperKostnadskalkyle!$B$5,($J154*TiltakstyperKostnadskalkyle!D$5)/100,
IF($F154=TiltakstyperKostnadskalkyle!$B$6,($J154*TiltakstyperKostnadskalkyle!D$6)/100,
IF($F154=TiltakstyperKostnadskalkyle!$B$7,($J154*TiltakstyperKostnadskalkyle!D$7)/100,
IF($F154=TiltakstyperKostnadskalkyle!$B$8,($J154*TiltakstyperKostnadskalkyle!D$8)/100,
IF($F154=TiltakstyperKostnadskalkyle!$B$9,($J154*TiltakstyperKostnadskalkyle!D$9)/100,
IF($F154=TiltakstyperKostnadskalkyle!$B$10,($J154*TiltakstyperKostnadskalkyle!D$10)/100,
IF($F154=TiltakstyperKostnadskalkyle!$B$11,($J154*TiltakstyperKostnadskalkyle!D$11)/100,
IF($F154=TiltakstyperKostnadskalkyle!$B$12,($J154*TiltakstyperKostnadskalkyle!D$12)/100,
IF($F154=TiltakstyperKostnadskalkyle!$B$13,($J154*TiltakstyperKostnadskalkyle!D$13)/100,
IF($F154=TiltakstyperKostnadskalkyle!$B$14,($J154*TiltakstyperKostnadskalkyle!D$14)/100,
IF($F154=TiltakstyperKostnadskalkyle!$B$15,($J154*TiltakstyperKostnadskalkyle!D$15)/100,
"0")))))))))))</f>
        <v>2299.5</v>
      </c>
      <c r="L154" s="18">
        <f>IF($F154=TiltakstyperKostnadskalkyle!$B$5,($J154*TiltakstyperKostnadskalkyle!E$5)/100,
IF($F154=TiltakstyperKostnadskalkyle!$B$6,($J154*TiltakstyperKostnadskalkyle!E$6)/100,
IF($F154=TiltakstyperKostnadskalkyle!$B$7,($J154*TiltakstyperKostnadskalkyle!E$7)/100,
IF($F154=TiltakstyperKostnadskalkyle!$B$8,($J154*TiltakstyperKostnadskalkyle!E$8)/100,
IF($F154=TiltakstyperKostnadskalkyle!$B$9,($J154*TiltakstyperKostnadskalkyle!E$9)/100,
IF($F154=TiltakstyperKostnadskalkyle!$B$10,($J154*TiltakstyperKostnadskalkyle!E$10)/100,
IF($F154=TiltakstyperKostnadskalkyle!$B$11,($J154*TiltakstyperKostnadskalkyle!E$11)/100,
IF($F154=TiltakstyperKostnadskalkyle!$B$12,($J154*TiltakstyperKostnadskalkyle!E$12)/100,
IF($F154=TiltakstyperKostnadskalkyle!$B$13,($J154*TiltakstyperKostnadskalkyle!E$13)/100,
IF($F154=TiltakstyperKostnadskalkyle!$B$14,($J154*TiltakstyperKostnadskalkyle!E$14)/100,
IF($F154=TiltakstyperKostnadskalkyle!$B$15,($J154*TiltakstyperKostnadskalkyle!E$15)/100,
"0")))))))))))</f>
        <v>3942</v>
      </c>
      <c r="M154" s="18">
        <f>IF($F154=TiltakstyperKostnadskalkyle!$B$5,($J154*TiltakstyperKostnadskalkyle!F$5)/100,
IF($F154=TiltakstyperKostnadskalkyle!$B$6,($J154*TiltakstyperKostnadskalkyle!F$6)/100,
IF($F154=TiltakstyperKostnadskalkyle!$B$7,($J154*TiltakstyperKostnadskalkyle!F$7)/100,
IF($F154=TiltakstyperKostnadskalkyle!$B$8,($J154*TiltakstyperKostnadskalkyle!F$8)/100,
IF($F154=TiltakstyperKostnadskalkyle!$B$9,($J154*TiltakstyperKostnadskalkyle!F$9)/100,
IF($F154=TiltakstyperKostnadskalkyle!$B$10,($J154*TiltakstyperKostnadskalkyle!F$10)/100,
IF($F154=TiltakstyperKostnadskalkyle!$B$11,($J154*TiltakstyperKostnadskalkyle!F$11)/100,
IF($F154=TiltakstyperKostnadskalkyle!$B$12,($J154*TiltakstyperKostnadskalkyle!F$12)/100,
IF($F154=TiltakstyperKostnadskalkyle!$B$13,($J154*TiltakstyperKostnadskalkyle!F$13)/100,
IF($F154=TiltakstyperKostnadskalkyle!$B$14,($J154*TiltakstyperKostnadskalkyle!F$14)/100,
IF($F154=TiltakstyperKostnadskalkyle!$B$15,($J154*TiltakstyperKostnadskalkyle!F$15)/100,
"0")))))))))))</f>
        <v>21024</v>
      </c>
      <c r="N154" s="18">
        <f>IF($F154=TiltakstyperKostnadskalkyle!$B$5,($J154*TiltakstyperKostnadskalkyle!G$5)/100,
IF($F154=TiltakstyperKostnadskalkyle!$B$6,($J154*TiltakstyperKostnadskalkyle!G$6)/100,
IF($F154=TiltakstyperKostnadskalkyle!$B$7,($J154*TiltakstyperKostnadskalkyle!G$7)/100,
IF($F154=TiltakstyperKostnadskalkyle!$B$8,($J154*TiltakstyperKostnadskalkyle!G$8)/100,
IF($F154=TiltakstyperKostnadskalkyle!$B$9,($J154*TiltakstyperKostnadskalkyle!G$9)/100,
IF($F154=TiltakstyperKostnadskalkyle!$B$10,($J154*TiltakstyperKostnadskalkyle!G$10)/100,
IF($F154=TiltakstyperKostnadskalkyle!$B$11,($J154*TiltakstyperKostnadskalkyle!G$11)/100,
IF($F154=TiltakstyperKostnadskalkyle!$B$12,($J154*TiltakstyperKostnadskalkyle!G$12)/100,
IF($F154=TiltakstyperKostnadskalkyle!$B$13,($J154*TiltakstyperKostnadskalkyle!G$13)/100,
IF($F154=TiltakstyperKostnadskalkyle!$B$14,($J154*TiltakstyperKostnadskalkyle!G$14)/100,
IF($F154=TiltakstyperKostnadskalkyle!$B$15,($J154*TiltakstyperKostnadskalkyle!G$15)/100,
"0")))))))))))</f>
        <v>21681</v>
      </c>
      <c r="O154" s="18">
        <f>IF($F154=TiltakstyperKostnadskalkyle!$B$5,($J154*TiltakstyperKostnadskalkyle!H$5)/100,
IF($F154=TiltakstyperKostnadskalkyle!$B$6,($J154*TiltakstyperKostnadskalkyle!H$6)/100,
IF($F154=TiltakstyperKostnadskalkyle!$B$7,($J154*TiltakstyperKostnadskalkyle!H$7)/100,
IF($F154=TiltakstyperKostnadskalkyle!$B$8,($J154*TiltakstyperKostnadskalkyle!H$8)/100,
IF($F154=TiltakstyperKostnadskalkyle!$B$9,($J154*TiltakstyperKostnadskalkyle!H$9)/100,
IF($F154=TiltakstyperKostnadskalkyle!$B$10,($J154*TiltakstyperKostnadskalkyle!H$10)/100,
IF($F154=TiltakstyperKostnadskalkyle!$B$11,($J154*TiltakstyperKostnadskalkyle!H$11)/100,
IF($F154=TiltakstyperKostnadskalkyle!$B$12,($J154*TiltakstyperKostnadskalkyle!H$12)/100,
IF($F154=TiltakstyperKostnadskalkyle!$B$13,($J154*TiltakstyperKostnadskalkyle!H$13)/100,
IF($F154=TiltakstyperKostnadskalkyle!$B$14,($J154*TiltakstyperKostnadskalkyle!H$14)/100,
IF($F154=TiltakstyperKostnadskalkyle!$B$15,($J154*TiltakstyperKostnadskalkyle!H$15)/100,
"0")))))))))))</f>
        <v>3942</v>
      </c>
      <c r="P154" s="18">
        <f>IF($F154=TiltakstyperKostnadskalkyle!$B$5,($J154*TiltakstyperKostnadskalkyle!I$5)/100,
IF($F154=TiltakstyperKostnadskalkyle!$B$6,($J154*TiltakstyperKostnadskalkyle!I$6)/100,
IF($F154=TiltakstyperKostnadskalkyle!$B$7,($J154*TiltakstyperKostnadskalkyle!I$7)/100,
IF($F154=TiltakstyperKostnadskalkyle!$B$8,($J154*TiltakstyperKostnadskalkyle!I$8)/100,
IF($F154=TiltakstyperKostnadskalkyle!$B$9,($J154*TiltakstyperKostnadskalkyle!I$9)/100,
IF($F154=TiltakstyperKostnadskalkyle!$B$10,($J154*TiltakstyperKostnadskalkyle!I$10)/100,
IF($F154=TiltakstyperKostnadskalkyle!$B$11,($J154*TiltakstyperKostnadskalkyle!I$11)/100,
IF($F154=TiltakstyperKostnadskalkyle!$B$12,($J154*TiltakstyperKostnadskalkyle!I$12)/100,
IF($F154=TiltakstyperKostnadskalkyle!$B$13,($J154*TiltakstyperKostnadskalkyle!I$13)/100,
IF($F154=TiltakstyperKostnadskalkyle!$B$14,($J154*TiltakstyperKostnadskalkyle!I$14)/100,
IF($F154=TiltakstyperKostnadskalkyle!$B$15,($J154*TiltakstyperKostnadskalkyle!I$15)/100,
"0")))))))))))</f>
        <v>10512</v>
      </c>
      <c r="Q154" s="18">
        <f t="shared" si="8"/>
        <v>657</v>
      </c>
      <c r="R154" s="18">
        <f>IF($F154=TiltakstyperKostnadskalkyle!$B$5,($J154*TiltakstyperKostnadskalkyle!K$5)/100,
IF($F154=TiltakstyperKostnadskalkyle!$B$6,($J154*TiltakstyperKostnadskalkyle!K$6)/100,
IF($F154=TiltakstyperKostnadskalkyle!$B$8,($J154*TiltakstyperKostnadskalkyle!K$8)/100,
IF($F154=TiltakstyperKostnadskalkyle!$B$9,($J154*TiltakstyperKostnadskalkyle!K$9)/100,
IF($F154=TiltakstyperKostnadskalkyle!$B$10,($J154*TiltakstyperKostnadskalkyle!K$10)/100,
IF($F154=TiltakstyperKostnadskalkyle!$B$11,($J154*TiltakstyperKostnadskalkyle!K$11)/100,
IF($F154=TiltakstyperKostnadskalkyle!$B$12,($J154*TiltakstyperKostnadskalkyle!K$12)/100,
IF($F154=TiltakstyperKostnadskalkyle!$B$13,($J154*TiltakstyperKostnadskalkyle!K$13)/100,
IF($F154=TiltakstyperKostnadskalkyle!$B$14,($J154*TiltakstyperKostnadskalkyle!K$14)/100,
"0")))))))))</f>
        <v>2299.5</v>
      </c>
      <c r="S154" s="18">
        <f t="shared" si="7"/>
        <v>1314</v>
      </c>
      <c r="T154" s="18">
        <f>IF($F154=TiltakstyperKostnadskalkyle!$B$5,($J154*TiltakstyperKostnadskalkyle!M$5)/100,
IF($F154=TiltakstyperKostnadskalkyle!$B$6,($J154*TiltakstyperKostnadskalkyle!M$6)/100,
IF($F154=TiltakstyperKostnadskalkyle!$B$7,($J154*TiltakstyperKostnadskalkyle!M$7)/100,
IF($F154=TiltakstyperKostnadskalkyle!$B$8,($J154*TiltakstyperKostnadskalkyle!M$8)/100,
IF($F154=TiltakstyperKostnadskalkyle!$B$9,($J154*TiltakstyperKostnadskalkyle!M$9)/100,
IF($F154=TiltakstyperKostnadskalkyle!$B$10,($J154*TiltakstyperKostnadskalkyle!M$10)/100,
IF($F154=TiltakstyperKostnadskalkyle!$B$11,($J154*TiltakstyperKostnadskalkyle!M$11)/100,
IF($F154=TiltakstyperKostnadskalkyle!$B$12,($J154*TiltakstyperKostnadskalkyle!M$12)/100,
IF($F154=TiltakstyperKostnadskalkyle!$B$13,($J154*TiltakstyperKostnadskalkyle!M$13)/100,
IF($F154=TiltakstyperKostnadskalkyle!$B$14,($J154*TiltakstyperKostnadskalkyle!M$14)/100,
IF($F154=TiltakstyperKostnadskalkyle!$B$15,($J154*TiltakstyperKostnadskalkyle!M$15)/100,
"0")))))))))))</f>
        <v>0</v>
      </c>
      <c r="U154" s="32"/>
      <c r="V154" s="32"/>
      <c r="W154" s="18">
        <f>IF($F154=TiltakstyperKostnadskalkyle!$B$5,($J154*TiltakstyperKostnadskalkyle!P$5)/100,
IF($F154=TiltakstyperKostnadskalkyle!$B$6,($J154*TiltakstyperKostnadskalkyle!P$6)/100,
IF($F154=TiltakstyperKostnadskalkyle!$B$7,($J154*TiltakstyperKostnadskalkyle!P$7)/100,
IF($F154=TiltakstyperKostnadskalkyle!$B$8,($J154*TiltakstyperKostnadskalkyle!P$8)/100,
IF($F154=TiltakstyperKostnadskalkyle!$B$9,($J154*TiltakstyperKostnadskalkyle!P$9)/100,
IF($F154=TiltakstyperKostnadskalkyle!$B$10,($J154*TiltakstyperKostnadskalkyle!P$10)/100,
IF($F154=TiltakstyperKostnadskalkyle!$B$11,($J154*TiltakstyperKostnadskalkyle!P$11)/100,
IF($F154=TiltakstyperKostnadskalkyle!$B$12,($J154*TiltakstyperKostnadskalkyle!P$12)/100,
IF($F154=TiltakstyperKostnadskalkyle!$B$13,($J154*TiltakstyperKostnadskalkyle!P$13)/100,
IF($F154=TiltakstyperKostnadskalkyle!$B$14,($J154*TiltakstyperKostnadskalkyle!P$14)/100,
IF($F154=TiltakstyperKostnadskalkyle!$B$15,($J154*TiltakstyperKostnadskalkyle!P$15)/100,
"0")))))))))))</f>
        <v>0</v>
      </c>
      <c r="Y154" s="151"/>
    </row>
    <row r="155" spans="2:25" ht="14.45" customHeight="1" x14ac:dyDescent="0.25">
      <c r="B155" s="20" t="s">
        <v>25</v>
      </c>
      <c r="C155" s="22" t="s">
        <v>114</v>
      </c>
      <c r="D155" s="22" t="s">
        <v>121</v>
      </c>
      <c r="E155" s="22" t="s">
        <v>116</v>
      </c>
      <c r="F155" s="39" t="s">
        <v>37</v>
      </c>
      <c r="G155" s="22">
        <v>2026</v>
      </c>
      <c r="H155" s="108">
        <v>339</v>
      </c>
      <c r="I155" s="27" t="s">
        <v>30</v>
      </c>
      <c r="J155" s="18">
        <f>IF(F155=TiltakstyperKostnadskalkyle!$B$5,TiltakstyperKostnadskalkyle!$R$5*Handlingsplan!H155,
IF(F155=TiltakstyperKostnadskalkyle!$B$6,TiltakstyperKostnadskalkyle!$R$6*Handlingsplan!H155,
IF(F155=TiltakstyperKostnadskalkyle!$B$7,TiltakstyperKostnadskalkyle!$R$7*Handlingsplan!H155,
IF(F155=TiltakstyperKostnadskalkyle!$B$8,TiltakstyperKostnadskalkyle!$R$8*Handlingsplan!H155,
IF(F155=TiltakstyperKostnadskalkyle!$B$9,TiltakstyperKostnadskalkyle!$R$9*Handlingsplan!H155,
IF(F155=TiltakstyperKostnadskalkyle!$B$10,TiltakstyperKostnadskalkyle!$R$10*Handlingsplan!H155,
IF(F155=TiltakstyperKostnadskalkyle!$B$11,TiltakstyperKostnadskalkyle!$R$11*Handlingsplan!H155,
IF(F155=TiltakstyperKostnadskalkyle!$B$12,TiltakstyperKostnadskalkyle!$R$12*Handlingsplan!H155,
IF(F155=TiltakstyperKostnadskalkyle!$B$13,TiltakstyperKostnadskalkyle!$R$13*Handlingsplan!H155,
IF(F155=TiltakstyperKostnadskalkyle!$B$14,TiltakstyperKostnadskalkyle!$R$14*Handlingsplan!H155,
IF(F155=TiltakstyperKostnadskalkyle!$B$15,TiltakstyperKostnadskalkyle!$R$15*Handlingsplan!H155,
0)))))))))))</f>
        <v>376290</v>
      </c>
      <c r="K155" s="18">
        <f>IF($F155=TiltakstyperKostnadskalkyle!$B$5,($J155*TiltakstyperKostnadskalkyle!D$5)/100,
IF($F155=TiltakstyperKostnadskalkyle!$B$6,($J155*TiltakstyperKostnadskalkyle!D$6)/100,
IF($F155=TiltakstyperKostnadskalkyle!$B$7,($J155*TiltakstyperKostnadskalkyle!D$7)/100,
IF($F155=TiltakstyperKostnadskalkyle!$B$8,($J155*TiltakstyperKostnadskalkyle!D$8)/100,
IF($F155=TiltakstyperKostnadskalkyle!$B$9,($J155*TiltakstyperKostnadskalkyle!D$9)/100,
IF($F155=TiltakstyperKostnadskalkyle!$B$10,($J155*TiltakstyperKostnadskalkyle!D$10)/100,
IF($F155=TiltakstyperKostnadskalkyle!$B$11,($J155*TiltakstyperKostnadskalkyle!D$11)/100,
IF($F155=TiltakstyperKostnadskalkyle!$B$12,($J155*TiltakstyperKostnadskalkyle!D$12)/100,
IF($F155=TiltakstyperKostnadskalkyle!$B$13,($J155*TiltakstyperKostnadskalkyle!D$13)/100,
IF($F155=TiltakstyperKostnadskalkyle!$B$14,($J155*TiltakstyperKostnadskalkyle!D$14)/100,
IF($F155=TiltakstyperKostnadskalkyle!$B$15,($J155*TiltakstyperKostnadskalkyle!D$15)/100,
"0")))))))))))</f>
        <v>5644.35</v>
      </c>
      <c r="L155" s="18">
        <f>IF($F155=TiltakstyperKostnadskalkyle!$B$5,($J155*TiltakstyperKostnadskalkyle!E$5)/100,
IF($F155=TiltakstyperKostnadskalkyle!$B$6,($J155*TiltakstyperKostnadskalkyle!E$6)/100,
IF($F155=TiltakstyperKostnadskalkyle!$B$7,($J155*TiltakstyperKostnadskalkyle!E$7)/100,
IF($F155=TiltakstyperKostnadskalkyle!$B$8,($J155*TiltakstyperKostnadskalkyle!E$8)/100,
IF($F155=TiltakstyperKostnadskalkyle!$B$9,($J155*TiltakstyperKostnadskalkyle!E$9)/100,
IF($F155=TiltakstyperKostnadskalkyle!$B$10,($J155*TiltakstyperKostnadskalkyle!E$10)/100,
IF($F155=TiltakstyperKostnadskalkyle!$B$11,($J155*TiltakstyperKostnadskalkyle!E$11)/100,
IF($F155=TiltakstyperKostnadskalkyle!$B$12,($J155*TiltakstyperKostnadskalkyle!E$12)/100,
IF($F155=TiltakstyperKostnadskalkyle!$B$13,($J155*TiltakstyperKostnadskalkyle!E$13)/100,
IF($F155=TiltakstyperKostnadskalkyle!$B$14,($J155*TiltakstyperKostnadskalkyle!E$14)/100,
IF($F155=TiltakstyperKostnadskalkyle!$B$15,($J155*TiltakstyperKostnadskalkyle!E$15)/100,
"0")))))))))))</f>
        <v>11288.7</v>
      </c>
      <c r="M155" s="18">
        <f>IF($F155=TiltakstyperKostnadskalkyle!$B$5,($J155*TiltakstyperKostnadskalkyle!F$5)/100,
IF($F155=TiltakstyperKostnadskalkyle!$B$6,($J155*TiltakstyperKostnadskalkyle!F$6)/100,
IF($F155=TiltakstyperKostnadskalkyle!$B$7,($J155*TiltakstyperKostnadskalkyle!F$7)/100,
IF($F155=TiltakstyperKostnadskalkyle!$B$8,($J155*TiltakstyperKostnadskalkyle!F$8)/100,
IF($F155=TiltakstyperKostnadskalkyle!$B$9,($J155*TiltakstyperKostnadskalkyle!F$9)/100,
IF($F155=TiltakstyperKostnadskalkyle!$B$10,($J155*TiltakstyperKostnadskalkyle!F$10)/100,
IF($F155=TiltakstyperKostnadskalkyle!$B$11,($J155*TiltakstyperKostnadskalkyle!F$11)/100,
IF($F155=TiltakstyperKostnadskalkyle!$B$12,($J155*TiltakstyperKostnadskalkyle!F$12)/100,
IF($F155=TiltakstyperKostnadskalkyle!$B$13,($J155*TiltakstyperKostnadskalkyle!F$13)/100,
IF($F155=TiltakstyperKostnadskalkyle!$B$14,($J155*TiltakstyperKostnadskalkyle!F$14)/100,
IF($F155=TiltakstyperKostnadskalkyle!$B$15,($J155*TiltakstyperKostnadskalkyle!F$15)/100,
"0")))))))))))</f>
        <v>75258</v>
      </c>
      <c r="N155" s="18">
        <f>IF($F155=TiltakstyperKostnadskalkyle!$B$5,($J155*TiltakstyperKostnadskalkyle!G$5)/100,
IF($F155=TiltakstyperKostnadskalkyle!$B$6,($J155*TiltakstyperKostnadskalkyle!G$6)/100,
IF($F155=TiltakstyperKostnadskalkyle!$B$7,($J155*TiltakstyperKostnadskalkyle!G$7)/100,
IF($F155=TiltakstyperKostnadskalkyle!$B$8,($J155*TiltakstyperKostnadskalkyle!G$8)/100,
IF($F155=TiltakstyperKostnadskalkyle!$B$9,($J155*TiltakstyperKostnadskalkyle!G$9)/100,
IF($F155=TiltakstyperKostnadskalkyle!$B$10,($J155*TiltakstyperKostnadskalkyle!G$10)/100,
IF($F155=TiltakstyperKostnadskalkyle!$B$11,($J155*TiltakstyperKostnadskalkyle!G$11)/100,
IF($F155=TiltakstyperKostnadskalkyle!$B$12,($J155*TiltakstyperKostnadskalkyle!G$12)/100,
IF($F155=TiltakstyperKostnadskalkyle!$B$13,($J155*TiltakstyperKostnadskalkyle!G$13)/100,
IF($F155=TiltakstyperKostnadskalkyle!$B$14,($J155*TiltakstyperKostnadskalkyle!G$14)/100,
IF($F155=TiltakstyperKostnadskalkyle!$B$15,($J155*TiltakstyperKostnadskalkyle!G$15)/100,
"0")))))))))))</f>
        <v>41391.9</v>
      </c>
      <c r="O155" s="18">
        <f>IF($F155=TiltakstyperKostnadskalkyle!$B$5,($J155*TiltakstyperKostnadskalkyle!H$5)/100,
IF($F155=TiltakstyperKostnadskalkyle!$B$6,($J155*TiltakstyperKostnadskalkyle!H$6)/100,
IF($F155=TiltakstyperKostnadskalkyle!$B$7,($J155*TiltakstyperKostnadskalkyle!H$7)/100,
IF($F155=TiltakstyperKostnadskalkyle!$B$8,($J155*TiltakstyperKostnadskalkyle!H$8)/100,
IF($F155=TiltakstyperKostnadskalkyle!$B$9,($J155*TiltakstyperKostnadskalkyle!H$9)/100,
IF($F155=TiltakstyperKostnadskalkyle!$B$10,($J155*TiltakstyperKostnadskalkyle!H$10)/100,
IF($F155=TiltakstyperKostnadskalkyle!$B$11,($J155*TiltakstyperKostnadskalkyle!H$11)/100,
IF($F155=TiltakstyperKostnadskalkyle!$B$12,($J155*TiltakstyperKostnadskalkyle!H$12)/100,
IF($F155=TiltakstyperKostnadskalkyle!$B$13,($J155*TiltakstyperKostnadskalkyle!H$13)/100,
IF($F155=TiltakstyperKostnadskalkyle!$B$14,($J155*TiltakstyperKostnadskalkyle!H$14)/100,
IF($F155=TiltakstyperKostnadskalkyle!$B$15,($J155*TiltakstyperKostnadskalkyle!H$15)/100,
"0")))))))))))</f>
        <v>11288.7</v>
      </c>
      <c r="P155" s="18">
        <f>IF($F155=TiltakstyperKostnadskalkyle!$B$5,($J155*TiltakstyperKostnadskalkyle!I$5)/100,
IF($F155=TiltakstyperKostnadskalkyle!$B$6,($J155*TiltakstyperKostnadskalkyle!I$6)/100,
IF($F155=TiltakstyperKostnadskalkyle!$B$7,($J155*TiltakstyperKostnadskalkyle!I$7)/100,
IF($F155=TiltakstyperKostnadskalkyle!$B$8,($J155*TiltakstyperKostnadskalkyle!I$8)/100,
IF($F155=TiltakstyperKostnadskalkyle!$B$9,($J155*TiltakstyperKostnadskalkyle!I$9)/100,
IF($F155=TiltakstyperKostnadskalkyle!$B$10,($J155*TiltakstyperKostnadskalkyle!I$10)/100,
IF($F155=TiltakstyperKostnadskalkyle!$B$11,($J155*TiltakstyperKostnadskalkyle!I$11)/100,
IF($F155=TiltakstyperKostnadskalkyle!$B$12,($J155*TiltakstyperKostnadskalkyle!I$12)/100,
IF($F155=TiltakstyperKostnadskalkyle!$B$13,($J155*TiltakstyperKostnadskalkyle!I$13)/100,
IF($F155=TiltakstyperKostnadskalkyle!$B$14,($J155*TiltakstyperKostnadskalkyle!I$14)/100,
IF($F155=TiltakstyperKostnadskalkyle!$B$15,($J155*TiltakstyperKostnadskalkyle!I$15)/100,
"0")))))))))))</f>
        <v>225774</v>
      </c>
      <c r="Q155" s="18">
        <f t="shared" si="8"/>
        <v>3762.9</v>
      </c>
      <c r="R155" s="18">
        <f>IF($F155=TiltakstyperKostnadskalkyle!$B$5,($J155*TiltakstyperKostnadskalkyle!K$5)/100,
IF($F155=TiltakstyperKostnadskalkyle!$B$6,($J155*TiltakstyperKostnadskalkyle!K$6)/100,
IF($F155=TiltakstyperKostnadskalkyle!$B$8,($J155*TiltakstyperKostnadskalkyle!K$8)/100,
IF($F155=TiltakstyperKostnadskalkyle!$B$9,($J155*TiltakstyperKostnadskalkyle!K$9)/100,
IF($F155=TiltakstyperKostnadskalkyle!$B$10,($J155*TiltakstyperKostnadskalkyle!K$10)/100,
IF($F155=TiltakstyperKostnadskalkyle!$B$11,($J155*TiltakstyperKostnadskalkyle!K$11)/100,
IF($F155=TiltakstyperKostnadskalkyle!$B$12,($J155*TiltakstyperKostnadskalkyle!K$12)/100,
IF($F155=TiltakstyperKostnadskalkyle!$B$13,($J155*TiltakstyperKostnadskalkyle!K$13)/100,
IF($F155=TiltakstyperKostnadskalkyle!$B$14,($J155*TiltakstyperKostnadskalkyle!K$14)/100,
"0")))))))))</f>
        <v>5644.35</v>
      </c>
      <c r="S155" s="18">
        <f t="shared" si="7"/>
        <v>7525.8</v>
      </c>
      <c r="T155" s="18">
        <f>IF($F155=TiltakstyperKostnadskalkyle!$B$5,($J155*TiltakstyperKostnadskalkyle!M$5)/100,
IF($F155=TiltakstyperKostnadskalkyle!$B$6,($J155*TiltakstyperKostnadskalkyle!M$6)/100,
IF($F155=TiltakstyperKostnadskalkyle!$B$7,($J155*TiltakstyperKostnadskalkyle!M$7)/100,
IF($F155=TiltakstyperKostnadskalkyle!$B$8,($J155*TiltakstyperKostnadskalkyle!M$8)/100,
IF($F155=TiltakstyperKostnadskalkyle!$B$9,($J155*TiltakstyperKostnadskalkyle!M$9)/100,
IF($F155=TiltakstyperKostnadskalkyle!$B$10,($J155*TiltakstyperKostnadskalkyle!M$10)/100,
IF($F155=TiltakstyperKostnadskalkyle!$B$11,($J155*TiltakstyperKostnadskalkyle!M$11)/100,
IF($F155=TiltakstyperKostnadskalkyle!$B$12,($J155*TiltakstyperKostnadskalkyle!M$12)/100,
IF($F155=TiltakstyperKostnadskalkyle!$B$13,($J155*TiltakstyperKostnadskalkyle!M$13)/100,
IF($F155=TiltakstyperKostnadskalkyle!$B$14,($J155*TiltakstyperKostnadskalkyle!M$14)/100,
IF($F155=TiltakstyperKostnadskalkyle!$B$15,($J155*TiltakstyperKostnadskalkyle!M$15)/100,
"0")))))))))))</f>
        <v>0</v>
      </c>
      <c r="U155" s="32"/>
      <c r="V155" s="32"/>
      <c r="W155" s="18">
        <f>IF($F155=TiltakstyperKostnadskalkyle!$B$5,($J155*TiltakstyperKostnadskalkyle!P$5)/100,
IF($F155=TiltakstyperKostnadskalkyle!$B$6,($J155*TiltakstyperKostnadskalkyle!P$6)/100,
IF($F155=TiltakstyperKostnadskalkyle!$B$7,($J155*TiltakstyperKostnadskalkyle!P$7)/100,
IF($F155=TiltakstyperKostnadskalkyle!$B$8,($J155*TiltakstyperKostnadskalkyle!P$8)/100,
IF($F155=TiltakstyperKostnadskalkyle!$B$9,($J155*TiltakstyperKostnadskalkyle!P$9)/100,
IF($F155=TiltakstyperKostnadskalkyle!$B$10,($J155*TiltakstyperKostnadskalkyle!P$10)/100,
IF($F155=TiltakstyperKostnadskalkyle!$B$11,($J155*TiltakstyperKostnadskalkyle!P$11)/100,
IF($F155=TiltakstyperKostnadskalkyle!$B$12,($J155*TiltakstyperKostnadskalkyle!P$12)/100,
IF($F155=TiltakstyperKostnadskalkyle!$B$13,($J155*TiltakstyperKostnadskalkyle!P$13)/100,
IF($F155=TiltakstyperKostnadskalkyle!$B$14,($J155*TiltakstyperKostnadskalkyle!P$14)/100,
IF($F155=TiltakstyperKostnadskalkyle!$B$15,($J155*TiltakstyperKostnadskalkyle!P$15)/100,
"0")))))))))))</f>
        <v>0</v>
      </c>
      <c r="Y155" s="151"/>
    </row>
    <row r="156" spans="2:25" ht="14.45" customHeight="1" x14ac:dyDescent="0.25">
      <c r="B156" s="20" t="s">
        <v>25</v>
      </c>
      <c r="C156" s="22" t="s">
        <v>114</v>
      </c>
      <c r="D156" s="22" t="s">
        <v>121</v>
      </c>
      <c r="E156" s="22" t="s">
        <v>117</v>
      </c>
      <c r="F156" s="39" t="s">
        <v>37</v>
      </c>
      <c r="G156" s="22">
        <v>2026</v>
      </c>
      <c r="H156" s="108">
        <v>1120</v>
      </c>
      <c r="I156" s="27" t="s">
        <v>30</v>
      </c>
      <c r="J156" s="18">
        <f>IF(F156=TiltakstyperKostnadskalkyle!$B$5,TiltakstyperKostnadskalkyle!$R$5*Handlingsplan!H156,
IF(F156=TiltakstyperKostnadskalkyle!$B$6,TiltakstyperKostnadskalkyle!$R$6*Handlingsplan!H156,
IF(F156=TiltakstyperKostnadskalkyle!$B$7,TiltakstyperKostnadskalkyle!$R$7*Handlingsplan!H156,
IF(F156=TiltakstyperKostnadskalkyle!$B$8,TiltakstyperKostnadskalkyle!$R$8*Handlingsplan!H156,
IF(F156=TiltakstyperKostnadskalkyle!$B$9,TiltakstyperKostnadskalkyle!$R$9*Handlingsplan!H156,
IF(F156=TiltakstyperKostnadskalkyle!$B$10,TiltakstyperKostnadskalkyle!$R$10*Handlingsplan!H156,
IF(F156=TiltakstyperKostnadskalkyle!$B$11,TiltakstyperKostnadskalkyle!$R$11*Handlingsplan!H156,
IF(F156=TiltakstyperKostnadskalkyle!$B$12,TiltakstyperKostnadskalkyle!$R$12*Handlingsplan!H156,
IF(F156=TiltakstyperKostnadskalkyle!$B$13,TiltakstyperKostnadskalkyle!$R$13*Handlingsplan!H156,
IF(F156=TiltakstyperKostnadskalkyle!$B$14,TiltakstyperKostnadskalkyle!$R$14*Handlingsplan!H156,
IF(F156=TiltakstyperKostnadskalkyle!$B$15,TiltakstyperKostnadskalkyle!$R$15*Handlingsplan!H156,
0)))))))))))</f>
        <v>1243200</v>
      </c>
      <c r="K156" s="18">
        <f>IF($F156=TiltakstyperKostnadskalkyle!$B$5,($J156*TiltakstyperKostnadskalkyle!D$5)/100,
IF($F156=TiltakstyperKostnadskalkyle!$B$6,($J156*TiltakstyperKostnadskalkyle!D$6)/100,
IF($F156=TiltakstyperKostnadskalkyle!$B$7,($J156*TiltakstyperKostnadskalkyle!D$7)/100,
IF($F156=TiltakstyperKostnadskalkyle!$B$8,($J156*TiltakstyperKostnadskalkyle!D$8)/100,
IF($F156=TiltakstyperKostnadskalkyle!$B$9,($J156*TiltakstyperKostnadskalkyle!D$9)/100,
IF($F156=TiltakstyperKostnadskalkyle!$B$10,($J156*TiltakstyperKostnadskalkyle!D$10)/100,
IF($F156=TiltakstyperKostnadskalkyle!$B$11,($J156*TiltakstyperKostnadskalkyle!D$11)/100,
IF($F156=TiltakstyperKostnadskalkyle!$B$12,($J156*TiltakstyperKostnadskalkyle!D$12)/100,
IF($F156=TiltakstyperKostnadskalkyle!$B$13,($J156*TiltakstyperKostnadskalkyle!D$13)/100,
IF($F156=TiltakstyperKostnadskalkyle!$B$14,($J156*TiltakstyperKostnadskalkyle!D$14)/100,
IF($F156=TiltakstyperKostnadskalkyle!$B$15,($J156*TiltakstyperKostnadskalkyle!D$15)/100,
"0")))))))))))</f>
        <v>18648</v>
      </c>
      <c r="L156" s="18">
        <f>IF($F156=TiltakstyperKostnadskalkyle!$B$5,($J156*TiltakstyperKostnadskalkyle!E$5)/100,
IF($F156=TiltakstyperKostnadskalkyle!$B$6,($J156*TiltakstyperKostnadskalkyle!E$6)/100,
IF($F156=TiltakstyperKostnadskalkyle!$B$7,($J156*TiltakstyperKostnadskalkyle!E$7)/100,
IF($F156=TiltakstyperKostnadskalkyle!$B$8,($J156*TiltakstyperKostnadskalkyle!E$8)/100,
IF($F156=TiltakstyperKostnadskalkyle!$B$9,($J156*TiltakstyperKostnadskalkyle!E$9)/100,
IF($F156=TiltakstyperKostnadskalkyle!$B$10,($J156*TiltakstyperKostnadskalkyle!E$10)/100,
IF($F156=TiltakstyperKostnadskalkyle!$B$11,($J156*TiltakstyperKostnadskalkyle!E$11)/100,
IF($F156=TiltakstyperKostnadskalkyle!$B$12,($J156*TiltakstyperKostnadskalkyle!E$12)/100,
IF($F156=TiltakstyperKostnadskalkyle!$B$13,($J156*TiltakstyperKostnadskalkyle!E$13)/100,
IF($F156=TiltakstyperKostnadskalkyle!$B$14,($J156*TiltakstyperKostnadskalkyle!E$14)/100,
IF($F156=TiltakstyperKostnadskalkyle!$B$15,($J156*TiltakstyperKostnadskalkyle!E$15)/100,
"0")))))))))))</f>
        <v>37296</v>
      </c>
      <c r="M156" s="18">
        <f>IF($F156=TiltakstyperKostnadskalkyle!$B$5,($J156*TiltakstyperKostnadskalkyle!F$5)/100,
IF($F156=TiltakstyperKostnadskalkyle!$B$6,($J156*TiltakstyperKostnadskalkyle!F$6)/100,
IF($F156=TiltakstyperKostnadskalkyle!$B$7,($J156*TiltakstyperKostnadskalkyle!F$7)/100,
IF($F156=TiltakstyperKostnadskalkyle!$B$8,($J156*TiltakstyperKostnadskalkyle!F$8)/100,
IF($F156=TiltakstyperKostnadskalkyle!$B$9,($J156*TiltakstyperKostnadskalkyle!F$9)/100,
IF($F156=TiltakstyperKostnadskalkyle!$B$10,($J156*TiltakstyperKostnadskalkyle!F$10)/100,
IF($F156=TiltakstyperKostnadskalkyle!$B$11,($J156*TiltakstyperKostnadskalkyle!F$11)/100,
IF($F156=TiltakstyperKostnadskalkyle!$B$12,($J156*TiltakstyperKostnadskalkyle!F$12)/100,
IF($F156=TiltakstyperKostnadskalkyle!$B$13,($J156*TiltakstyperKostnadskalkyle!F$13)/100,
IF($F156=TiltakstyperKostnadskalkyle!$B$14,($J156*TiltakstyperKostnadskalkyle!F$14)/100,
IF($F156=TiltakstyperKostnadskalkyle!$B$15,($J156*TiltakstyperKostnadskalkyle!F$15)/100,
"0")))))))))))</f>
        <v>248640</v>
      </c>
      <c r="N156" s="18">
        <f>IF($F156=TiltakstyperKostnadskalkyle!$B$5,($J156*TiltakstyperKostnadskalkyle!G$5)/100,
IF($F156=TiltakstyperKostnadskalkyle!$B$6,($J156*TiltakstyperKostnadskalkyle!G$6)/100,
IF($F156=TiltakstyperKostnadskalkyle!$B$7,($J156*TiltakstyperKostnadskalkyle!G$7)/100,
IF($F156=TiltakstyperKostnadskalkyle!$B$8,($J156*TiltakstyperKostnadskalkyle!G$8)/100,
IF($F156=TiltakstyperKostnadskalkyle!$B$9,($J156*TiltakstyperKostnadskalkyle!G$9)/100,
IF($F156=TiltakstyperKostnadskalkyle!$B$10,($J156*TiltakstyperKostnadskalkyle!G$10)/100,
IF($F156=TiltakstyperKostnadskalkyle!$B$11,($J156*TiltakstyperKostnadskalkyle!G$11)/100,
IF($F156=TiltakstyperKostnadskalkyle!$B$12,($J156*TiltakstyperKostnadskalkyle!G$12)/100,
IF($F156=TiltakstyperKostnadskalkyle!$B$13,($J156*TiltakstyperKostnadskalkyle!G$13)/100,
IF($F156=TiltakstyperKostnadskalkyle!$B$14,($J156*TiltakstyperKostnadskalkyle!G$14)/100,
IF($F156=TiltakstyperKostnadskalkyle!$B$15,($J156*TiltakstyperKostnadskalkyle!G$15)/100,
"0")))))))))))</f>
        <v>136752</v>
      </c>
      <c r="O156" s="18">
        <f>IF($F156=TiltakstyperKostnadskalkyle!$B$5,($J156*TiltakstyperKostnadskalkyle!H$5)/100,
IF($F156=TiltakstyperKostnadskalkyle!$B$6,($J156*TiltakstyperKostnadskalkyle!H$6)/100,
IF($F156=TiltakstyperKostnadskalkyle!$B$7,($J156*TiltakstyperKostnadskalkyle!H$7)/100,
IF($F156=TiltakstyperKostnadskalkyle!$B$8,($J156*TiltakstyperKostnadskalkyle!H$8)/100,
IF($F156=TiltakstyperKostnadskalkyle!$B$9,($J156*TiltakstyperKostnadskalkyle!H$9)/100,
IF($F156=TiltakstyperKostnadskalkyle!$B$10,($J156*TiltakstyperKostnadskalkyle!H$10)/100,
IF($F156=TiltakstyperKostnadskalkyle!$B$11,($J156*TiltakstyperKostnadskalkyle!H$11)/100,
IF($F156=TiltakstyperKostnadskalkyle!$B$12,($J156*TiltakstyperKostnadskalkyle!H$12)/100,
IF($F156=TiltakstyperKostnadskalkyle!$B$13,($J156*TiltakstyperKostnadskalkyle!H$13)/100,
IF($F156=TiltakstyperKostnadskalkyle!$B$14,($J156*TiltakstyperKostnadskalkyle!H$14)/100,
IF($F156=TiltakstyperKostnadskalkyle!$B$15,($J156*TiltakstyperKostnadskalkyle!H$15)/100,
"0")))))))))))</f>
        <v>37296</v>
      </c>
      <c r="P156" s="18">
        <f>IF($F156=TiltakstyperKostnadskalkyle!$B$5,($J156*TiltakstyperKostnadskalkyle!I$5)/100,
IF($F156=TiltakstyperKostnadskalkyle!$B$6,($J156*TiltakstyperKostnadskalkyle!I$6)/100,
IF($F156=TiltakstyperKostnadskalkyle!$B$7,($J156*TiltakstyperKostnadskalkyle!I$7)/100,
IF($F156=TiltakstyperKostnadskalkyle!$B$8,($J156*TiltakstyperKostnadskalkyle!I$8)/100,
IF($F156=TiltakstyperKostnadskalkyle!$B$9,($J156*TiltakstyperKostnadskalkyle!I$9)/100,
IF($F156=TiltakstyperKostnadskalkyle!$B$10,($J156*TiltakstyperKostnadskalkyle!I$10)/100,
IF($F156=TiltakstyperKostnadskalkyle!$B$11,($J156*TiltakstyperKostnadskalkyle!I$11)/100,
IF($F156=TiltakstyperKostnadskalkyle!$B$12,($J156*TiltakstyperKostnadskalkyle!I$12)/100,
IF($F156=TiltakstyperKostnadskalkyle!$B$13,($J156*TiltakstyperKostnadskalkyle!I$13)/100,
IF($F156=TiltakstyperKostnadskalkyle!$B$14,($J156*TiltakstyperKostnadskalkyle!I$14)/100,
IF($F156=TiltakstyperKostnadskalkyle!$B$15,($J156*TiltakstyperKostnadskalkyle!I$15)/100,
"0")))))))))))</f>
        <v>745920</v>
      </c>
      <c r="Q156" s="18">
        <f t="shared" si="8"/>
        <v>12432</v>
      </c>
      <c r="R156" s="18">
        <f>IF($F156=TiltakstyperKostnadskalkyle!$B$5,($J156*TiltakstyperKostnadskalkyle!K$5)/100,
IF($F156=TiltakstyperKostnadskalkyle!$B$6,($J156*TiltakstyperKostnadskalkyle!K$6)/100,
IF($F156=TiltakstyperKostnadskalkyle!$B$8,($J156*TiltakstyperKostnadskalkyle!K$8)/100,
IF($F156=TiltakstyperKostnadskalkyle!$B$9,($J156*TiltakstyperKostnadskalkyle!K$9)/100,
IF($F156=TiltakstyperKostnadskalkyle!$B$10,($J156*TiltakstyperKostnadskalkyle!K$10)/100,
IF($F156=TiltakstyperKostnadskalkyle!$B$11,($J156*TiltakstyperKostnadskalkyle!K$11)/100,
IF($F156=TiltakstyperKostnadskalkyle!$B$12,($J156*TiltakstyperKostnadskalkyle!K$12)/100,
IF($F156=TiltakstyperKostnadskalkyle!$B$13,($J156*TiltakstyperKostnadskalkyle!K$13)/100,
IF($F156=TiltakstyperKostnadskalkyle!$B$14,($J156*TiltakstyperKostnadskalkyle!K$14)/100,
"0")))))))))</f>
        <v>18648</v>
      </c>
      <c r="S156" s="18">
        <f t="shared" ref="S156:S186" si="9">(2*$J156)/100</f>
        <v>24864</v>
      </c>
      <c r="T156" s="18">
        <f>IF($F156=TiltakstyperKostnadskalkyle!$B$5,($J156*TiltakstyperKostnadskalkyle!M$5)/100,
IF($F156=TiltakstyperKostnadskalkyle!$B$6,($J156*TiltakstyperKostnadskalkyle!M$6)/100,
IF($F156=TiltakstyperKostnadskalkyle!$B$7,($J156*TiltakstyperKostnadskalkyle!M$7)/100,
IF($F156=TiltakstyperKostnadskalkyle!$B$8,($J156*TiltakstyperKostnadskalkyle!M$8)/100,
IF($F156=TiltakstyperKostnadskalkyle!$B$9,($J156*TiltakstyperKostnadskalkyle!M$9)/100,
IF($F156=TiltakstyperKostnadskalkyle!$B$10,($J156*TiltakstyperKostnadskalkyle!M$10)/100,
IF($F156=TiltakstyperKostnadskalkyle!$B$11,($J156*TiltakstyperKostnadskalkyle!M$11)/100,
IF($F156=TiltakstyperKostnadskalkyle!$B$12,($J156*TiltakstyperKostnadskalkyle!M$12)/100,
IF($F156=TiltakstyperKostnadskalkyle!$B$13,($J156*TiltakstyperKostnadskalkyle!M$13)/100,
IF($F156=TiltakstyperKostnadskalkyle!$B$14,($J156*TiltakstyperKostnadskalkyle!M$14)/100,
IF($F156=TiltakstyperKostnadskalkyle!$B$15,($J156*TiltakstyperKostnadskalkyle!M$15)/100,
"0")))))))))))</f>
        <v>0</v>
      </c>
      <c r="U156" s="32"/>
      <c r="V156" s="32"/>
      <c r="W156" s="18">
        <f>IF($F156=TiltakstyperKostnadskalkyle!$B$5,($J156*TiltakstyperKostnadskalkyle!P$5)/100,
IF($F156=TiltakstyperKostnadskalkyle!$B$6,($J156*TiltakstyperKostnadskalkyle!P$6)/100,
IF($F156=TiltakstyperKostnadskalkyle!$B$7,($J156*TiltakstyperKostnadskalkyle!P$7)/100,
IF($F156=TiltakstyperKostnadskalkyle!$B$8,($J156*TiltakstyperKostnadskalkyle!P$8)/100,
IF($F156=TiltakstyperKostnadskalkyle!$B$9,($J156*TiltakstyperKostnadskalkyle!P$9)/100,
IF($F156=TiltakstyperKostnadskalkyle!$B$10,($J156*TiltakstyperKostnadskalkyle!P$10)/100,
IF($F156=TiltakstyperKostnadskalkyle!$B$11,($J156*TiltakstyperKostnadskalkyle!P$11)/100,
IF($F156=TiltakstyperKostnadskalkyle!$B$12,($J156*TiltakstyperKostnadskalkyle!P$12)/100,
IF($F156=TiltakstyperKostnadskalkyle!$B$13,($J156*TiltakstyperKostnadskalkyle!P$13)/100,
IF($F156=TiltakstyperKostnadskalkyle!$B$14,($J156*TiltakstyperKostnadskalkyle!P$14)/100,
IF($F156=TiltakstyperKostnadskalkyle!$B$15,($J156*TiltakstyperKostnadskalkyle!P$15)/100,
"0")))))))))))</f>
        <v>0</v>
      </c>
      <c r="Y156" s="151"/>
    </row>
    <row r="157" spans="2:25" ht="14.45" customHeight="1" x14ac:dyDescent="0.25">
      <c r="B157" s="20" t="s">
        <v>25</v>
      </c>
      <c r="C157" s="22" t="s">
        <v>114</v>
      </c>
      <c r="D157" s="22" t="s">
        <v>121</v>
      </c>
      <c r="E157" s="22" t="s">
        <v>118</v>
      </c>
      <c r="F157" s="39" t="s">
        <v>37</v>
      </c>
      <c r="G157" s="22">
        <v>2026</v>
      </c>
      <c r="H157" s="108">
        <v>370</v>
      </c>
      <c r="I157" s="27" t="s">
        <v>30</v>
      </c>
      <c r="J157" s="18">
        <f>IF(F157=TiltakstyperKostnadskalkyle!$B$5,TiltakstyperKostnadskalkyle!$R$5*Handlingsplan!H157,
IF(F157=TiltakstyperKostnadskalkyle!$B$6,TiltakstyperKostnadskalkyle!$R$6*Handlingsplan!H157,
IF(F157=TiltakstyperKostnadskalkyle!$B$7,TiltakstyperKostnadskalkyle!$R$7*Handlingsplan!H157,
IF(F157=TiltakstyperKostnadskalkyle!$B$8,TiltakstyperKostnadskalkyle!$R$8*Handlingsplan!H157,
IF(F157=TiltakstyperKostnadskalkyle!$B$9,TiltakstyperKostnadskalkyle!$R$9*Handlingsplan!H157,
IF(F157=TiltakstyperKostnadskalkyle!$B$10,TiltakstyperKostnadskalkyle!$R$10*Handlingsplan!H157,
IF(F157=TiltakstyperKostnadskalkyle!$B$11,TiltakstyperKostnadskalkyle!$R$11*Handlingsplan!H157,
IF(F157=TiltakstyperKostnadskalkyle!$B$12,TiltakstyperKostnadskalkyle!$R$12*Handlingsplan!H157,
IF(F157=TiltakstyperKostnadskalkyle!$B$13,TiltakstyperKostnadskalkyle!$R$13*Handlingsplan!H157,
IF(F157=TiltakstyperKostnadskalkyle!$B$14,TiltakstyperKostnadskalkyle!$R$14*Handlingsplan!H157,
IF(F157=TiltakstyperKostnadskalkyle!$B$15,TiltakstyperKostnadskalkyle!$R$15*Handlingsplan!H157,
0)))))))))))</f>
        <v>410700</v>
      </c>
      <c r="K157" s="18">
        <f>IF($F157=TiltakstyperKostnadskalkyle!$B$5,($J157*TiltakstyperKostnadskalkyle!D$5)/100,
IF($F157=TiltakstyperKostnadskalkyle!$B$6,($J157*TiltakstyperKostnadskalkyle!D$6)/100,
IF($F157=TiltakstyperKostnadskalkyle!$B$7,($J157*TiltakstyperKostnadskalkyle!D$7)/100,
IF($F157=TiltakstyperKostnadskalkyle!$B$8,($J157*TiltakstyperKostnadskalkyle!D$8)/100,
IF($F157=TiltakstyperKostnadskalkyle!$B$9,($J157*TiltakstyperKostnadskalkyle!D$9)/100,
IF($F157=TiltakstyperKostnadskalkyle!$B$10,($J157*TiltakstyperKostnadskalkyle!D$10)/100,
IF($F157=TiltakstyperKostnadskalkyle!$B$11,($J157*TiltakstyperKostnadskalkyle!D$11)/100,
IF($F157=TiltakstyperKostnadskalkyle!$B$12,($J157*TiltakstyperKostnadskalkyle!D$12)/100,
IF($F157=TiltakstyperKostnadskalkyle!$B$13,($J157*TiltakstyperKostnadskalkyle!D$13)/100,
IF($F157=TiltakstyperKostnadskalkyle!$B$14,($J157*TiltakstyperKostnadskalkyle!D$14)/100,
IF($F157=TiltakstyperKostnadskalkyle!$B$15,($J157*TiltakstyperKostnadskalkyle!D$15)/100,
"0")))))))))))</f>
        <v>6160.5</v>
      </c>
      <c r="L157" s="18">
        <f>IF($F157=TiltakstyperKostnadskalkyle!$B$5,($J157*TiltakstyperKostnadskalkyle!E$5)/100,
IF($F157=TiltakstyperKostnadskalkyle!$B$6,($J157*TiltakstyperKostnadskalkyle!E$6)/100,
IF($F157=TiltakstyperKostnadskalkyle!$B$7,($J157*TiltakstyperKostnadskalkyle!E$7)/100,
IF($F157=TiltakstyperKostnadskalkyle!$B$8,($J157*TiltakstyperKostnadskalkyle!E$8)/100,
IF($F157=TiltakstyperKostnadskalkyle!$B$9,($J157*TiltakstyperKostnadskalkyle!E$9)/100,
IF($F157=TiltakstyperKostnadskalkyle!$B$10,($J157*TiltakstyperKostnadskalkyle!E$10)/100,
IF($F157=TiltakstyperKostnadskalkyle!$B$11,($J157*TiltakstyperKostnadskalkyle!E$11)/100,
IF($F157=TiltakstyperKostnadskalkyle!$B$12,($J157*TiltakstyperKostnadskalkyle!E$12)/100,
IF($F157=TiltakstyperKostnadskalkyle!$B$13,($J157*TiltakstyperKostnadskalkyle!E$13)/100,
IF($F157=TiltakstyperKostnadskalkyle!$B$14,($J157*TiltakstyperKostnadskalkyle!E$14)/100,
IF($F157=TiltakstyperKostnadskalkyle!$B$15,($J157*TiltakstyperKostnadskalkyle!E$15)/100,
"0")))))))))))</f>
        <v>12321</v>
      </c>
      <c r="M157" s="18">
        <f>IF($F157=TiltakstyperKostnadskalkyle!$B$5,($J157*TiltakstyperKostnadskalkyle!F$5)/100,
IF($F157=TiltakstyperKostnadskalkyle!$B$6,($J157*TiltakstyperKostnadskalkyle!F$6)/100,
IF($F157=TiltakstyperKostnadskalkyle!$B$7,($J157*TiltakstyperKostnadskalkyle!F$7)/100,
IF($F157=TiltakstyperKostnadskalkyle!$B$8,($J157*TiltakstyperKostnadskalkyle!F$8)/100,
IF($F157=TiltakstyperKostnadskalkyle!$B$9,($J157*TiltakstyperKostnadskalkyle!F$9)/100,
IF($F157=TiltakstyperKostnadskalkyle!$B$10,($J157*TiltakstyperKostnadskalkyle!F$10)/100,
IF($F157=TiltakstyperKostnadskalkyle!$B$11,($J157*TiltakstyperKostnadskalkyle!F$11)/100,
IF($F157=TiltakstyperKostnadskalkyle!$B$12,($J157*TiltakstyperKostnadskalkyle!F$12)/100,
IF($F157=TiltakstyperKostnadskalkyle!$B$13,($J157*TiltakstyperKostnadskalkyle!F$13)/100,
IF($F157=TiltakstyperKostnadskalkyle!$B$14,($J157*TiltakstyperKostnadskalkyle!F$14)/100,
IF($F157=TiltakstyperKostnadskalkyle!$B$15,($J157*TiltakstyperKostnadskalkyle!F$15)/100,
"0")))))))))))</f>
        <v>82140</v>
      </c>
      <c r="N157" s="18">
        <f>IF($F157=TiltakstyperKostnadskalkyle!$B$5,($J157*TiltakstyperKostnadskalkyle!G$5)/100,
IF($F157=TiltakstyperKostnadskalkyle!$B$6,($J157*TiltakstyperKostnadskalkyle!G$6)/100,
IF($F157=TiltakstyperKostnadskalkyle!$B$7,($J157*TiltakstyperKostnadskalkyle!G$7)/100,
IF($F157=TiltakstyperKostnadskalkyle!$B$8,($J157*TiltakstyperKostnadskalkyle!G$8)/100,
IF($F157=TiltakstyperKostnadskalkyle!$B$9,($J157*TiltakstyperKostnadskalkyle!G$9)/100,
IF($F157=TiltakstyperKostnadskalkyle!$B$10,($J157*TiltakstyperKostnadskalkyle!G$10)/100,
IF($F157=TiltakstyperKostnadskalkyle!$B$11,($J157*TiltakstyperKostnadskalkyle!G$11)/100,
IF($F157=TiltakstyperKostnadskalkyle!$B$12,($J157*TiltakstyperKostnadskalkyle!G$12)/100,
IF($F157=TiltakstyperKostnadskalkyle!$B$13,($J157*TiltakstyperKostnadskalkyle!G$13)/100,
IF($F157=TiltakstyperKostnadskalkyle!$B$14,($J157*TiltakstyperKostnadskalkyle!G$14)/100,
IF($F157=TiltakstyperKostnadskalkyle!$B$15,($J157*TiltakstyperKostnadskalkyle!G$15)/100,
"0")))))))))))</f>
        <v>45177</v>
      </c>
      <c r="O157" s="18">
        <f>IF($F157=TiltakstyperKostnadskalkyle!$B$5,($J157*TiltakstyperKostnadskalkyle!H$5)/100,
IF($F157=TiltakstyperKostnadskalkyle!$B$6,($J157*TiltakstyperKostnadskalkyle!H$6)/100,
IF($F157=TiltakstyperKostnadskalkyle!$B$7,($J157*TiltakstyperKostnadskalkyle!H$7)/100,
IF($F157=TiltakstyperKostnadskalkyle!$B$8,($J157*TiltakstyperKostnadskalkyle!H$8)/100,
IF($F157=TiltakstyperKostnadskalkyle!$B$9,($J157*TiltakstyperKostnadskalkyle!H$9)/100,
IF($F157=TiltakstyperKostnadskalkyle!$B$10,($J157*TiltakstyperKostnadskalkyle!H$10)/100,
IF($F157=TiltakstyperKostnadskalkyle!$B$11,($J157*TiltakstyperKostnadskalkyle!H$11)/100,
IF($F157=TiltakstyperKostnadskalkyle!$B$12,($J157*TiltakstyperKostnadskalkyle!H$12)/100,
IF($F157=TiltakstyperKostnadskalkyle!$B$13,($J157*TiltakstyperKostnadskalkyle!H$13)/100,
IF($F157=TiltakstyperKostnadskalkyle!$B$14,($J157*TiltakstyperKostnadskalkyle!H$14)/100,
IF($F157=TiltakstyperKostnadskalkyle!$B$15,($J157*TiltakstyperKostnadskalkyle!H$15)/100,
"0")))))))))))</f>
        <v>12321</v>
      </c>
      <c r="P157" s="18">
        <f>IF($F157=TiltakstyperKostnadskalkyle!$B$5,($J157*TiltakstyperKostnadskalkyle!I$5)/100,
IF($F157=TiltakstyperKostnadskalkyle!$B$6,($J157*TiltakstyperKostnadskalkyle!I$6)/100,
IF($F157=TiltakstyperKostnadskalkyle!$B$7,($J157*TiltakstyperKostnadskalkyle!I$7)/100,
IF($F157=TiltakstyperKostnadskalkyle!$B$8,($J157*TiltakstyperKostnadskalkyle!I$8)/100,
IF($F157=TiltakstyperKostnadskalkyle!$B$9,($J157*TiltakstyperKostnadskalkyle!I$9)/100,
IF($F157=TiltakstyperKostnadskalkyle!$B$10,($J157*TiltakstyperKostnadskalkyle!I$10)/100,
IF($F157=TiltakstyperKostnadskalkyle!$B$11,($J157*TiltakstyperKostnadskalkyle!I$11)/100,
IF($F157=TiltakstyperKostnadskalkyle!$B$12,($J157*TiltakstyperKostnadskalkyle!I$12)/100,
IF($F157=TiltakstyperKostnadskalkyle!$B$13,($J157*TiltakstyperKostnadskalkyle!I$13)/100,
IF($F157=TiltakstyperKostnadskalkyle!$B$14,($J157*TiltakstyperKostnadskalkyle!I$14)/100,
IF($F157=TiltakstyperKostnadskalkyle!$B$15,($J157*TiltakstyperKostnadskalkyle!I$15)/100,
"0")))))))))))</f>
        <v>246420</v>
      </c>
      <c r="Q157" s="18">
        <f t="shared" si="8"/>
        <v>4107</v>
      </c>
      <c r="R157" s="18">
        <f>IF($F157=TiltakstyperKostnadskalkyle!$B$5,($J157*TiltakstyperKostnadskalkyle!K$5)/100,
IF($F157=TiltakstyperKostnadskalkyle!$B$6,($J157*TiltakstyperKostnadskalkyle!K$6)/100,
IF($F157=TiltakstyperKostnadskalkyle!$B$8,($J157*TiltakstyperKostnadskalkyle!K$8)/100,
IF($F157=TiltakstyperKostnadskalkyle!$B$9,($J157*TiltakstyperKostnadskalkyle!K$9)/100,
IF($F157=TiltakstyperKostnadskalkyle!$B$10,($J157*TiltakstyperKostnadskalkyle!K$10)/100,
IF($F157=TiltakstyperKostnadskalkyle!$B$11,($J157*TiltakstyperKostnadskalkyle!K$11)/100,
IF($F157=TiltakstyperKostnadskalkyle!$B$12,($J157*TiltakstyperKostnadskalkyle!K$12)/100,
IF($F157=TiltakstyperKostnadskalkyle!$B$13,($J157*TiltakstyperKostnadskalkyle!K$13)/100,
IF($F157=TiltakstyperKostnadskalkyle!$B$14,($J157*TiltakstyperKostnadskalkyle!K$14)/100,
"0")))))))))</f>
        <v>6160.5</v>
      </c>
      <c r="S157" s="18">
        <f t="shared" si="9"/>
        <v>8214</v>
      </c>
      <c r="T157" s="18">
        <f>IF($F157=TiltakstyperKostnadskalkyle!$B$5,($J157*TiltakstyperKostnadskalkyle!M$5)/100,
IF($F157=TiltakstyperKostnadskalkyle!$B$6,($J157*TiltakstyperKostnadskalkyle!M$6)/100,
IF($F157=TiltakstyperKostnadskalkyle!$B$7,($J157*TiltakstyperKostnadskalkyle!M$7)/100,
IF($F157=TiltakstyperKostnadskalkyle!$B$8,($J157*TiltakstyperKostnadskalkyle!M$8)/100,
IF($F157=TiltakstyperKostnadskalkyle!$B$9,($J157*TiltakstyperKostnadskalkyle!M$9)/100,
IF($F157=TiltakstyperKostnadskalkyle!$B$10,($J157*TiltakstyperKostnadskalkyle!M$10)/100,
IF($F157=TiltakstyperKostnadskalkyle!$B$11,($J157*TiltakstyperKostnadskalkyle!M$11)/100,
IF($F157=TiltakstyperKostnadskalkyle!$B$12,($J157*TiltakstyperKostnadskalkyle!M$12)/100,
IF($F157=TiltakstyperKostnadskalkyle!$B$13,($J157*TiltakstyperKostnadskalkyle!M$13)/100,
IF($F157=TiltakstyperKostnadskalkyle!$B$14,($J157*TiltakstyperKostnadskalkyle!M$14)/100,
IF($F157=TiltakstyperKostnadskalkyle!$B$15,($J157*TiltakstyperKostnadskalkyle!M$15)/100,
"0")))))))))))</f>
        <v>0</v>
      </c>
      <c r="U157" s="32"/>
      <c r="V157" s="32"/>
      <c r="W157" s="18">
        <f>IF($F157=TiltakstyperKostnadskalkyle!$B$5,($J157*TiltakstyperKostnadskalkyle!P$5)/100,
IF($F157=TiltakstyperKostnadskalkyle!$B$6,($J157*TiltakstyperKostnadskalkyle!P$6)/100,
IF($F157=TiltakstyperKostnadskalkyle!$B$7,($J157*TiltakstyperKostnadskalkyle!P$7)/100,
IF($F157=TiltakstyperKostnadskalkyle!$B$8,($J157*TiltakstyperKostnadskalkyle!P$8)/100,
IF($F157=TiltakstyperKostnadskalkyle!$B$9,($J157*TiltakstyperKostnadskalkyle!P$9)/100,
IF($F157=TiltakstyperKostnadskalkyle!$B$10,($J157*TiltakstyperKostnadskalkyle!P$10)/100,
IF($F157=TiltakstyperKostnadskalkyle!$B$11,($J157*TiltakstyperKostnadskalkyle!P$11)/100,
IF($F157=TiltakstyperKostnadskalkyle!$B$12,($J157*TiltakstyperKostnadskalkyle!P$12)/100,
IF($F157=TiltakstyperKostnadskalkyle!$B$13,($J157*TiltakstyperKostnadskalkyle!P$13)/100,
IF($F157=TiltakstyperKostnadskalkyle!$B$14,($J157*TiltakstyperKostnadskalkyle!P$14)/100,
IF($F157=TiltakstyperKostnadskalkyle!$B$15,($J157*TiltakstyperKostnadskalkyle!P$15)/100,
"0")))))))))))</f>
        <v>0</v>
      </c>
      <c r="Y157" s="151"/>
    </row>
    <row r="158" spans="2:25" ht="14.45" customHeight="1" x14ac:dyDescent="0.25">
      <c r="B158" s="20" t="s">
        <v>25</v>
      </c>
      <c r="C158" s="22" t="s">
        <v>114</v>
      </c>
      <c r="D158" s="22" t="s">
        <v>122</v>
      </c>
      <c r="E158" s="22" t="s">
        <v>116</v>
      </c>
      <c r="F158" s="39" t="s">
        <v>39</v>
      </c>
      <c r="G158" s="22">
        <v>2027</v>
      </c>
      <c r="H158" s="108">
        <v>166</v>
      </c>
      <c r="I158" s="27" t="s">
        <v>30</v>
      </c>
      <c r="J158" s="18">
        <f>IF(F158=TiltakstyperKostnadskalkyle!$B$5,TiltakstyperKostnadskalkyle!$R$5*Handlingsplan!H158,
IF(F158=TiltakstyperKostnadskalkyle!$B$6,TiltakstyperKostnadskalkyle!$R$6*Handlingsplan!H158,
IF(F158=TiltakstyperKostnadskalkyle!$B$7,TiltakstyperKostnadskalkyle!$R$7*Handlingsplan!H158,
IF(F158=TiltakstyperKostnadskalkyle!$B$8,TiltakstyperKostnadskalkyle!$R$8*Handlingsplan!H158,
IF(F158=TiltakstyperKostnadskalkyle!$B$9,TiltakstyperKostnadskalkyle!$R$9*Handlingsplan!H158,
IF(F158=TiltakstyperKostnadskalkyle!$B$10,TiltakstyperKostnadskalkyle!$R$10*Handlingsplan!H158,
IF(F158=TiltakstyperKostnadskalkyle!$B$11,TiltakstyperKostnadskalkyle!$R$11*Handlingsplan!H158,
IF(F158=TiltakstyperKostnadskalkyle!$B$12,TiltakstyperKostnadskalkyle!$R$12*Handlingsplan!H158,
IF(F158=TiltakstyperKostnadskalkyle!$B$13,TiltakstyperKostnadskalkyle!$R$13*Handlingsplan!H158,
IF(F158=TiltakstyperKostnadskalkyle!$B$14,TiltakstyperKostnadskalkyle!$R$14*Handlingsplan!H158,
IF(F158=TiltakstyperKostnadskalkyle!$B$15,TiltakstyperKostnadskalkyle!$R$15*Handlingsplan!H158,
0)))))))))))</f>
        <v>664000</v>
      </c>
      <c r="K158" s="18">
        <f>IF($F158=TiltakstyperKostnadskalkyle!$B$5,($J158*TiltakstyperKostnadskalkyle!D$5)/100,
IF($F158=TiltakstyperKostnadskalkyle!$B$6,($J158*TiltakstyperKostnadskalkyle!D$6)/100,
IF($F158=TiltakstyperKostnadskalkyle!$B$7,($J158*TiltakstyperKostnadskalkyle!D$7)/100,
IF($F158=TiltakstyperKostnadskalkyle!$B$8,($J158*TiltakstyperKostnadskalkyle!D$8)/100,
IF($F158=TiltakstyperKostnadskalkyle!$B$9,($J158*TiltakstyperKostnadskalkyle!D$9)/100,
IF($F158=TiltakstyperKostnadskalkyle!$B$10,($J158*TiltakstyperKostnadskalkyle!D$10)/100,
IF($F158=TiltakstyperKostnadskalkyle!$B$11,($J158*TiltakstyperKostnadskalkyle!D$11)/100,
IF($F158=TiltakstyperKostnadskalkyle!$B$12,($J158*TiltakstyperKostnadskalkyle!D$12)/100,
IF($F158=TiltakstyperKostnadskalkyle!$B$13,($J158*TiltakstyperKostnadskalkyle!D$13)/100,
IF($F158=TiltakstyperKostnadskalkyle!$B$14,($J158*TiltakstyperKostnadskalkyle!D$14)/100,
IF($F158=TiltakstyperKostnadskalkyle!$B$15,($J158*TiltakstyperKostnadskalkyle!D$15)/100,
"0")))))))))))</f>
        <v>53120</v>
      </c>
      <c r="L158" s="18">
        <f>IF($F158=TiltakstyperKostnadskalkyle!$B$5,($J158*TiltakstyperKostnadskalkyle!E$5)/100,
IF($F158=TiltakstyperKostnadskalkyle!$B$6,($J158*TiltakstyperKostnadskalkyle!E$6)/100,
IF($F158=TiltakstyperKostnadskalkyle!$B$7,($J158*TiltakstyperKostnadskalkyle!E$7)/100,
IF($F158=TiltakstyperKostnadskalkyle!$B$8,($J158*TiltakstyperKostnadskalkyle!E$8)/100,
IF($F158=TiltakstyperKostnadskalkyle!$B$9,($J158*TiltakstyperKostnadskalkyle!E$9)/100,
IF($F158=TiltakstyperKostnadskalkyle!$B$10,($J158*TiltakstyperKostnadskalkyle!E$10)/100,
IF($F158=TiltakstyperKostnadskalkyle!$B$11,($J158*TiltakstyperKostnadskalkyle!E$11)/100,
IF($F158=TiltakstyperKostnadskalkyle!$B$12,($J158*TiltakstyperKostnadskalkyle!E$12)/100,
IF($F158=TiltakstyperKostnadskalkyle!$B$13,($J158*TiltakstyperKostnadskalkyle!E$13)/100,
IF($F158=TiltakstyperKostnadskalkyle!$B$14,($J158*TiltakstyperKostnadskalkyle!E$14)/100,
IF($F158=TiltakstyperKostnadskalkyle!$B$15,($J158*TiltakstyperKostnadskalkyle!E$15)/100,
"0")))))))))))</f>
        <v>53120</v>
      </c>
      <c r="M158" s="18">
        <f>IF($F158=TiltakstyperKostnadskalkyle!$B$5,($J158*TiltakstyperKostnadskalkyle!F$5)/100,
IF($F158=TiltakstyperKostnadskalkyle!$B$6,($J158*TiltakstyperKostnadskalkyle!F$6)/100,
IF($F158=TiltakstyperKostnadskalkyle!$B$7,($J158*TiltakstyperKostnadskalkyle!F$7)/100,
IF($F158=TiltakstyperKostnadskalkyle!$B$8,($J158*TiltakstyperKostnadskalkyle!F$8)/100,
IF($F158=TiltakstyperKostnadskalkyle!$B$9,($J158*TiltakstyperKostnadskalkyle!F$9)/100,
IF($F158=TiltakstyperKostnadskalkyle!$B$10,($J158*TiltakstyperKostnadskalkyle!F$10)/100,
IF($F158=TiltakstyperKostnadskalkyle!$B$11,($J158*TiltakstyperKostnadskalkyle!F$11)/100,
IF($F158=TiltakstyperKostnadskalkyle!$B$12,($J158*TiltakstyperKostnadskalkyle!F$12)/100,
IF($F158=TiltakstyperKostnadskalkyle!$B$13,($J158*TiltakstyperKostnadskalkyle!F$13)/100,
IF($F158=TiltakstyperKostnadskalkyle!$B$14,($J158*TiltakstyperKostnadskalkyle!F$14)/100,
IF($F158=TiltakstyperKostnadskalkyle!$B$15,($J158*TiltakstyperKostnadskalkyle!F$15)/100,
"0")))))))))))</f>
        <v>278880</v>
      </c>
      <c r="N158" s="18">
        <f>IF($F158=TiltakstyperKostnadskalkyle!$B$5,($J158*TiltakstyperKostnadskalkyle!G$5)/100,
IF($F158=TiltakstyperKostnadskalkyle!$B$6,($J158*TiltakstyperKostnadskalkyle!G$6)/100,
IF($F158=TiltakstyperKostnadskalkyle!$B$7,($J158*TiltakstyperKostnadskalkyle!G$7)/100,
IF($F158=TiltakstyperKostnadskalkyle!$B$8,($J158*TiltakstyperKostnadskalkyle!G$8)/100,
IF($F158=TiltakstyperKostnadskalkyle!$B$9,($J158*TiltakstyperKostnadskalkyle!G$9)/100,
IF($F158=TiltakstyperKostnadskalkyle!$B$10,($J158*TiltakstyperKostnadskalkyle!G$10)/100,
IF($F158=TiltakstyperKostnadskalkyle!$B$11,($J158*TiltakstyperKostnadskalkyle!G$11)/100,
IF($F158=TiltakstyperKostnadskalkyle!$B$12,($J158*TiltakstyperKostnadskalkyle!G$12)/100,
IF($F158=TiltakstyperKostnadskalkyle!$B$13,($J158*TiltakstyperKostnadskalkyle!G$13)/100,
IF($F158=TiltakstyperKostnadskalkyle!$B$14,($J158*TiltakstyperKostnadskalkyle!G$14)/100,
IF($F158=TiltakstyperKostnadskalkyle!$B$15,($J158*TiltakstyperKostnadskalkyle!G$15)/100,
"0")))))))))))</f>
        <v>139440</v>
      </c>
      <c r="O158" s="18">
        <f>IF($F158=TiltakstyperKostnadskalkyle!$B$5,($J158*TiltakstyperKostnadskalkyle!H$5)/100,
IF($F158=TiltakstyperKostnadskalkyle!$B$6,($J158*TiltakstyperKostnadskalkyle!H$6)/100,
IF($F158=TiltakstyperKostnadskalkyle!$B$7,($J158*TiltakstyperKostnadskalkyle!H$7)/100,
IF($F158=TiltakstyperKostnadskalkyle!$B$8,($J158*TiltakstyperKostnadskalkyle!H$8)/100,
IF($F158=TiltakstyperKostnadskalkyle!$B$9,($J158*TiltakstyperKostnadskalkyle!H$9)/100,
IF($F158=TiltakstyperKostnadskalkyle!$B$10,($J158*TiltakstyperKostnadskalkyle!H$10)/100,
IF($F158=TiltakstyperKostnadskalkyle!$B$11,($J158*TiltakstyperKostnadskalkyle!H$11)/100,
IF($F158=TiltakstyperKostnadskalkyle!$B$12,($J158*TiltakstyperKostnadskalkyle!H$12)/100,
IF($F158=TiltakstyperKostnadskalkyle!$B$13,($J158*TiltakstyperKostnadskalkyle!H$13)/100,
IF($F158=TiltakstyperKostnadskalkyle!$B$14,($J158*TiltakstyperKostnadskalkyle!H$14)/100,
IF($F158=TiltakstyperKostnadskalkyle!$B$15,($J158*TiltakstyperKostnadskalkyle!H$15)/100,
"0")))))))))))</f>
        <v>53120</v>
      </c>
      <c r="P158" s="18">
        <f>IF($F158=TiltakstyperKostnadskalkyle!$B$5,($J158*TiltakstyperKostnadskalkyle!I$5)/100,
IF($F158=TiltakstyperKostnadskalkyle!$B$6,($J158*TiltakstyperKostnadskalkyle!I$6)/100,
IF($F158=TiltakstyperKostnadskalkyle!$B$7,($J158*TiltakstyperKostnadskalkyle!I$7)/100,
IF($F158=TiltakstyperKostnadskalkyle!$B$8,($J158*TiltakstyperKostnadskalkyle!I$8)/100,
IF($F158=TiltakstyperKostnadskalkyle!$B$9,($J158*TiltakstyperKostnadskalkyle!I$9)/100,
IF($F158=TiltakstyperKostnadskalkyle!$B$10,($J158*TiltakstyperKostnadskalkyle!I$10)/100,
IF($F158=TiltakstyperKostnadskalkyle!$B$11,($J158*TiltakstyperKostnadskalkyle!I$11)/100,
IF($F158=TiltakstyperKostnadskalkyle!$B$12,($J158*TiltakstyperKostnadskalkyle!I$12)/100,
IF($F158=TiltakstyperKostnadskalkyle!$B$13,($J158*TiltakstyperKostnadskalkyle!I$13)/100,
IF($F158=TiltakstyperKostnadskalkyle!$B$14,($J158*TiltakstyperKostnadskalkyle!I$14)/100,
IF($F158=TiltakstyperKostnadskalkyle!$B$15,($J158*TiltakstyperKostnadskalkyle!I$15)/100,
"0")))))))))))</f>
        <v>33200</v>
      </c>
      <c r="Q158" s="18">
        <f t="shared" si="8"/>
        <v>6640</v>
      </c>
      <c r="R158" s="18">
        <f>IF($F158=TiltakstyperKostnadskalkyle!$B$5,($J158*TiltakstyperKostnadskalkyle!K$5)/100,
IF($F158=TiltakstyperKostnadskalkyle!$B$6,($J158*TiltakstyperKostnadskalkyle!K$6)/100,
IF($F158=TiltakstyperKostnadskalkyle!$B$7,($J158*TiltakstyperKostnadskalkyle!K$7)/100,
IF($F158=TiltakstyperKostnadskalkyle!$B$8,($J158*TiltakstyperKostnadskalkyle!K$8)/100,
IF($F158=TiltakstyperKostnadskalkyle!$B$9,($J158*TiltakstyperKostnadskalkyle!K$9)/100,
IF($F158=TiltakstyperKostnadskalkyle!$B$10,($J158*TiltakstyperKostnadskalkyle!K$10)/100,
IF($F158=TiltakstyperKostnadskalkyle!$B$11,($J158*TiltakstyperKostnadskalkyle!K$11)/100,
IF($F158=TiltakstyperKostnadskalkyle!$B$12,($J158*TiltakstyperKostnadskalkyle!K$12)/100,
IF($F158=TiltakstyperKostnadskalkyle!$B$13,($J158*TiltakstyperKostnadskalkyle!K$13)/100,
IF($F158=TiltakstyperKostnadskalkyle!$B$14,($J158*TiltakstyperKostnadskalkyle!K$14)/100,
IF($F158=TiltakstyperKostnadskalkyle!$B$15,($J158*TiltakstyperKostnadskalkyle!K$15)/100,
"0")))))))))))</f>
        <v>53120</v>
      </c>
      <c r="S158" s="18">
        <f t="shared" si="9"/>
        <v>13280</v>
      </c>
      <c r="T158" s="18">
        <f>IF($F158=TiltakstyperKostnadskalkyle!$B$5,($J158*TiltakstyperKostnadskalkyle!M$5)/100,
IF($F158=TiltakstyperKostnadskalkyle!$B$6,($J158*TiltakstyperKostnadskalkyle!M$6)/100,
IF($F158=TiltakstyperKostnadskalkyle!$B$7,($J158*TiltakstyperKostnadskalkyle!M$7)/100,
IF($F158=TiltakstyperKostnadskalkyle!$B$8,($J158*TiltakstyperKostnadskalkyle!M$8)/100,
IF($F158=TiltakstyperKostnadskalkyle!$B$9,($J158*TiltakstyperKostnadskalkyle!M$9)/100,
IF($F158=TiltakstyperKostnadskalkyle!$B$10,($J158*TiltakstyperKostnadskalkyle!M$10)/100,
IF($F158=TiltakstyperKostnadskalkyle!$B$11,($J158*TiltakstyperKostnadskalkyle!M$11)/100,
IF($F158=TiltakstyperKostnadskalkyle!$B$12,($J158*TiltakstyperKostnadskalkyle!M$12)/100,
IF($F158=TiltakstyperKostnadskalkyle!$B$13,($J158*TiltakstyperKostnadskalkyle!M$13)/100,
IF($F158=TiltakstyperKostnadskalkyle!$B$14,($J158*TiltakstyperKostnadskalkyle!M$14)/100,
IF($F158=TiltakstyperKostnadskalkyle!$B$15,($J158*TiltakstyperKostnadskalkyle!M$15)/100,
"0")))))))))))</f>
        <v>0</v>
      </c>
      <c r="U158" s="32"/>
      <c r="V158" s="32"/>
      <c r="W158" s="18">
        <f>IF($F158=TiltakstyperKostnadskalkyle!$B$5,($J158*TiltakstyperKostnadskalkyle!P$5)/100,
IF($F158=TiltakstyperKostnadskalkyle!$B$6,($J158*TiltakstyperKostnadskalkyle!P$6)/100,
IF($F158=TiltakstyperKostnadskalkyle!$B$7,($J158*TiltakstyperKostnadskalkyle!P$7)/100,
IF($F158=TiltakstyperKostnadskalkyle!$B$8,($J158*TiltakstyperKostnadskalkyle!P$8)/100,
IF($F158=TiltakstyperKostnadskalkyle!$B$9,($J158*TiltakstyperKostnadskalkyle!P$9)/100,
IF($F158=TiltakstyperKostnadskalkyle!$B$10,($J158*TiltakstyperKostnadskalkyle!P$10)/100,
IF($F158=TiltakstyperKostnadskalkyle!$B$11,($J158*TiltakstyperKostnadskalkyle!P$11)/100,
IF($F158=TiltakstyperKostnadskalkyle!$B$12,($J158*TiltakstyperKostnadskalkyle!P$12)/100,
IF($F158=TiltakstyperKostnadskalkyle!$B$13,($J158*TiltakstyperKostnadskalkyle!P$13)/100,
IF($F158=TiltakstyperKostnadskalkyle!$B$14,($J158*TiltakstyperKostnadskalkyle!P$14)/100,
IF($F158=TiltakstyperKostnadskalkyle!$B$15,($J158*TiltakstyperKostnadskalkyle!P$15)/100,
"0")))))))))))</f>
        <v>0</v>
      </c>
      <c r="Y158" s="151"/>
    </row>
    <row r="159" spans="2:25" ht="14.45" customHeight="1" x14ac:dyDescent="0.25">
      <c r="B159" s="20" t="s">
        <v>25</v>
      </c>
      <c r="C159" s="22" t="s">
        <v>114</v>
      </c>
      <c r="D159" s="22" t="s">
        <v>122</v>
      </c>
      <c r="E159" s="22" t="s">
        <v>117</v>
      </c>
      <c r="F159" s="39" t="s">
        <v>39</v>
      </c>
      <c r="G159" s="22">
        <v>2027</v>
      </c>
      <c r="H159" s="108">
        <v>675</v>
      </c>
      <c r="I159" s="27" t="s">
        <v>30</v>
      </c>
      <c r="J159" s="18">
        <f>IF(F159=TiltakstyperKostnadskalkyle!$B$5,TiltakstyperKostnadskalkyle!$R$5*Handlingsplan!H159,
IF(F159=TiltakstyperKostnadskalkyle!$B$6,TiltakstyperKostnadskalkyle!$R$6*Handlingsplan!H159,
IF(F159=TiltakstyperKostnadskalkyle!$B$7,TiltakstyperKostnadskalkyle!$R$7*Handlingsplan!H159,
IF(F159=TiltakstyperKostnadskalkyle!$B$8,TiltakstyperKostnadskalkyle!$R$8*Handlingsplan!H159,
IF(F159=TiltakstyperKostnadskalkyle!$B$9,TiltakstyperKostnadskalkyle!$R$9*Handlingsplan!H159,
IF(F159=TiltakstyperKostnadskalkyle!$B$10,TiltakstyperKostnadskalkyle!$R$10*Handlingsplan!H159,
IF(F159=TiltakstyperKostnadskalkyle!$B$11,TiltakstyperKostnadskalkyle!$R$11*Handlingsplan!H159,
IF(F159=TiltakstyperKostnadskalkyle!$B$12,TiltakstyperKostnadskalkyle!$R$12*Handlingsplan!H159,
IF(F159=TiltakstyperKostnadskalkyle!$B$13,TiltakstyperKostnadskalkyle!$R$13*Handlingsplan!H159,
IF(F159=TiltakstyperKostnadskalkyle!$B$14,TiltakstyperKostnadskalkyle!$R$14*Handlingsplan!H159,
IF(F159=TiltakstyperKostnadskalkyle!$B$15,TiltakstyperKostnadskalkyle!$R$15*Handlingsplan!H159,
0)))))))))))</f>
        <v>2700000</v>
      </c>
      <c r="K159" s="18">
        <f>IF($F159=TiltakstyperKostnadskalkyle!$B$5,($J159*TiltakstyperKostnadskalkyle!D$5)/100,
IF($F159=TiltakstyperKostnadskalkyle!$B$6,($J159*TiltakstyperKostnadskalkyle!D$6)/100,
IF($F159=TiltakstyperKostnadskalkyle!$B$7,($J159*TiltakstyperKostnadskalkyle!D$7)/100,
IF($F159=TiltakstyperKostnadskalkyle!$B$8,($J159*TiltakstyperKostnadskalkyle!D$8)/100,
IF($F159=TiltakstyperKostnadskalkyle!$B$9,($J159*TiltakstyperKostnadskalkyle!D$9)/100,
IF($F159=TiltakstyperKostnadskalkyle!$B$10,($J159*TiltakstyperKostnadskalkyle!D$10)/100,
IF($F159=TiltakstyperKostnadskalkyle!$B$11,($J159*TiltakstyperKostnadskalkyle!D$11)/100,
IF($F159=TiltakstyperKostnadskalkyle!$B$12,($J159*TiltakstyperKostnadskalkyle!D$12)/100,
IF($F159=TiltakstyperKostnadskalkyle!$B$13,($J159*TiltakstyperKostnadskalkyle!D$13)/100,
IF($F159=TiltakstyperKostnadskalkyle!$B$14,($J159*TiltakstyperKostnadskalkyle!D$14)/100,
IF($F159=TiltakstyperKostnadskalkyle!$B$15,($J159*TiltakstyperKostnadskalkyle!D$15)/100,
"0")))))))))))</f>
        <v>216000</v>
      </c>
      <c r="L159" s="18">
        <f>IF($F159=TiltakstyperKostnadskalkyle!$B$5,($J159*TiltakstyperKostnadskalkyle!E$5)/100,
IF($F159=TiltakstyperKostnadskalkyle!$B$6,($J159*TiltakstyperKostnadskalkyle!E$6)/100,
IF($F159=TiltakstyperKostnadskalkyle!$B$7,($J159*TiltakstyperKostnadskalkyle!E$7)/100,
IF($F159=TiltakstyperKostnadskalkyle!$B$8,($J159*TiltakstyperKostnadskalkyle!E$8)/100,
IF($F159=TiltakstyperKostnadskalkyle!$B$9,($J159*TiltakstyperKostnadskalkyle!E$9)/100,
IF($F159=TiltakstyperKostnadskalkyle!$B$10,($J159*TiltakstyperKostnadskalkyle!E$10)/100,
IF($F159=TiltakstyperKostnadskalkyle!$B$11,($J159*TiltakstyperKostnadskalkyle!E$11)/100,
IF($F159=TiltakstyperKostnadskalkyle!$B$12,($J159*TiltakstyperKostnadskalkyle!E$12)/100,
IF($F159=TiltakstyperKostnadskalkyle!$B$13,($J159*TiltakstyperKostnadskalkyle!E$13)/100,
IF($F159=TiltakstyperKostnadskalkyle!$B$14,($J159*TiltakstyperKostnadskalkyle!E$14)/100,
IF($F159=TiltakstyperKostnadskalkyle!$B$15,($J159*TiltakstyperKostnadskalkyle!E$15)/100,
"0")))))))))))</f>
        <v>216000</v>
      </c>
      <c r="M159" s="18">
        <f>IF($F159=TiltakstyperKostnadskalkyle!$B$5,($J159*TiltakstyperKostnadskalkyle!F$5)/100,
IF($F159=TiltakstyperKostnadskalkyle!$B$6,($J159*TiltakstyperKostnadskalkyle!F$6)/100,
IF($F159=TiltakstyperKostnadskalkyle!$B$7,($J159*TiltakstyperKostnadskalkyle!F$7)/100,
IF($F159=TiltakstyperKostnadskalkyle!$B$8,($J159*TiltakstyperKostnadskalkyle!F$8)/100,
IF($F159=TiltakstyperKostnadskalkyle!$B$9,($J159*TiltakstyperKostnadskalkyle!F$9)/100,
IF($F159=TiltakstyperKostnadskalkyle!$B$10,($J159*TiltakstyperKostnadskalkyle!F$10)/100,
IF($F159=TiltakstyperKostnadskalkyle!$B$11,($J159*TiltakstyperKostnadskalkyle!F$11)/100,
IF($F159=TiltakstyperKostnadskalkyle!$B$12,($J159*TiltakstyperKostnadskalkyle!F$12)/100,
IF($F159=TiltakstyperKostnadskalkyle!$B$13,($J159*TiltakstyperKostnadskalkyle!F$13)/100,
IF($F159=TiltakstyperKostnadskalkyle!$B$14,($J159*TiltakstyperKostnadskalkyle!F$14)/100,
IF($F159=TiltakstyperKostnadskalkyle!$B$15,($J159*TiltakstyperKostnadskalkyle!F$15)/100,
"0")))))))))))</f>
        <v>1134000</v>
      </c>
      <c r="N159" s="18">
        <f>IF($F159=TiltakstyperKostnadskalkyle!$B$5,($J159*TiltakstyperKostnadskalkyle!G$5)/100,
IF($F159=TiltakstyperKostnadskalkyle!$B$6,($J159*TiltakstyperKostnadskalkyle!G$6)/100,
IF($F159=TiltakstyperKostnadskalkyle!$B$7,($J159*TiltakstyperKostnadskalkyle!G$7)/100,
IF($F159=TiltakstyperKostnadskalkyle!$B$8,($J159*TiltakstyperKostnadskalkyle!G$8)/100,
IF($F159=TiltakstyperKostnadskalkyle!$B$9,($J159*TiltakstyperKostnadskalkyle!G$9)/100,
IF($F159=TiltakstyperKostnadskalkyle!$B$10,($J159*TiltakstyperKostnadskalkyle!G$10)/100,
IF($F159=TiltakstyperKostnadskalkyle!$B$11,($J159*TiltakstyperKostnadskalkyle!G$11)/100,
IF($F159=TiltakstyperKostnadskalkyle!$B$12,($J159*TiltakstyperKostnadskalkyle!G$12)/100,
IF($F159=TiltakstyperKostnadskalkyle!$B$13,($J159*TiltakstyperKostnadskalkyle!G$13)/100,
IF($F159=TiltakstyperKostnadskalkyle!$B$14,($J159*TiltakstyperKostnadskalkyle!G$14)/100,
IF($F159=TiltakstyperKostnadskalkyle!$B$15,($J159*TiltakstyperKostnadskalkyle!G$15)/100,
"0")))))))))))</f>
        <v>567000</v>
      </c>
      <c r="O159" s="18">
        <f>IF($F159=TiltakstyperKostnadskalkyle!$B$5,($J159*TiltakstyperKostnadskalkyle!H$5)/100,
IF($F159=TiltakstyperKostnadskalkyle!$B$6,($J159*TiltakstyperKostnadskalkyle!H$6)/100,
IF($F159=TiltakstyperKostnadskalkyle!$B$7,($J159*TiltakstyperKostnadskalkyle!H$7)/100,
IF($F159=TiltakstyperKostnadskalkyle!$B$8,($J159*TiltakstyperKostnadskalkyle!H$8)/100,
IF($F159=TiltakstyperKostnadskalkyle!$B$9,($J159*TiltakstyperKostnadskalkyle!H$9)/100,
IF($F159=TiltakstyperKostnadskalkyle!$B$10,($J159*TiltakstyperKostnadskalkyle!H$10)/100,
IF($F159=TiltakstyperKostnadskalkyle!$B$11,($J159*TiltakstyperKostnadskalkyle!H$11)/100,
IF($F159=TiltakstyperKostnadskalkyle!$B$12,($J159*TiltakstyperKostnadskalkyle!H$12)/100,
IF($F159=TiltakstyperKostnadskalkyle!$B$13,($J159*TiltakstyperKostnadskalkyle!H$13)/100,
IF($F159=TiltakstyperKostnadskalkyle!$B$14,($J159*TiltakstyperKostnadskalkyle!H$14)/100,
IF($F159=TiltakstyperKostnadskalkyle!$B$15,($J159*TiltakstyperKostnadskalkyle!H$15)/100,
"0")))))))))))</f>
        <v>216000</v>
      </c>
      <c r="P159" s="18">
        <f>IF($F159=TiltakstyperKostnadskalkyle!$B$5,($J159*TiltakstyperKostnadskalkyle!I$5)/100,
IF($F159=TiltakstyperKostnadskalkyle!$B$6,($J159*TiltakstyperKostnadskalkyle!I$6)/100,
IF($F159=TiltakstyperKostnadskalkyle!$B$7,($J159*TiltakstyperKostnadskalkyle!I$7)/100,
IF($F159=TiltakstyperKostnadskalkyle!$B$8,($J159*TiltakstyperKostnadskalkyle!I$8)/100,
IF($F159=TiltakstyperKostnadskalkyle!$B$9,($J159*TiltakstyperKostnadskalkyle!I$9)/100,
IF($F159=TiltakstyperKostnadskalkyle!$B$10,($J159*TiltakstyperKostnadskalkyle!I$10)/100,
IF($F159=TiltakstyperKostnadskalkyle!$B$11,($J159*TiltakstyperKostnadskalkyle!I$11)/100,
IF($F159=TiltakstyperKostnadskalkyle!$B$12,($J159*TiltakstyperKostnadskalkyle!I$12)/100,
IF($F159=TiltakstyperKostnadskalkyle!$B$13,($J159*TiltakstyperKostnadskalkyle!I$13)/100,
IF($F159=TiltakstyperKostnadskalkyle!$B$14,($J159*TiltakstyperKostnadskalkyle!I$14)/100,
IF($F159=TiltakstyperKostnadskalkyle!$B$15,($J159*TiltakstyperKostnadskalkyle!I$15)/100,
"0")))))))))))</f>
        <v>135000</v>
      </c>
      <c r="Q159" s="18">
        <f t="shared" si="8"/>
        <v>27000</v>
      </c>
      <c r="R159" s="18">
        <f>IF($F159=TiltakstyperKostnadskalkyle!$B$5,($J159*TiltakstyperKostnadskalkyle!K$5)/100,
IF($F159=TiltakstyperKostnadskalkyle!$B$6,($J159*TiltakstyperKostnadskalkyle!K$6)/100,
IF($F159=TiltakstyperKostnadskalkyle!$B$7,($J159*TiltakstyperKostnadskalkyle!K$7)/100,
IF($F159=TiltakstyperKostnadskalkyle!$B$8,($J159*TiltakstyperKostnadskalkyle!K$8)/100,
IF($F159=TiltakstyperKostnadskalkyle!$B$9,($J159*TiltakstyperKostnadskalkyle!K$9)/100,
IF($F159=TiltakstyperKostnadskalkyle!$B$10,($J159*TiltakstyperKostnadskalkyle!K$10)/100,
IF($F159=TiltakstyperKostnadskalkyle!$B$11,($J159*TiltakstyperKostnadskalkyle!K$11)/100,
IF($F159=TiltakstyperKostnadskalkyle!$B$12,($J159*TiltakstyperKostnadskalkyle!K$12)/100,
IF($F159=TiltakstyperKostnadskalkyle!$B$13,($J159*TiltakstyperKostnadskalkyle!K$13)/100,
IF($F159=TiltakstyperKostnadskalkyle!$B$14,($J159*TiltakstyperKostnadskalkyle!K$14)/100,
IF($F159=TiltakstyperKostnadskalkyle!$B$15,($J159*TiltakstyperKostnadskalkyle!K$15)/100,
"0")))))))))))</f>
        <v>216000</v>
      </c>
      <c r="S159" s="18">
        <f t="shared" si="9"/>
        <v>54000</v>
      </c>
      <c r="T159" s="18">
        <f>IF($F159=TiltakstyperKostnadskalkyle!$B$5,($J159*TiltakstyperKostnadskalkyle!M$5)/100,
IF($F159=TiltakstyperKostnadskalkyle!$B$6,($J159*TiltakstyperKostnadskalkyle!M$6)/100,
IF($F159=TiltakstyperKostnadskalkyle!$B$7,($J159*TiltakstyperKostnadskalkyle!M$7)/100,
IF($F159=TiltakstyperKostnadskalkyle!$B$8,($J159*TiltakstyperKostnadskalkyle!M$8)/100,
IF($F159=TiltakstyperKostnadskalkyle!$B$9,($J159*TiltakstyperKostnadskalkyle!M$9)/100,
IF($F159=TiltakstyperKostnadskalkyle!$B$10,($J159*TiltakstyperKostnadskalkyle!M$10)/100,
IF($F159=TiltakstyperKostnadskalkyle!$B$11,($J159*TiltakstyperKostnadskalkyle!M$11)/100,
IF($F159=TiltakstyperKostnadskalkyle!$B$12,($J159*TiltakstyperKostnadskalkyle!M$12)/100,
IF($F159=TiltakstyperKostnadskalkyle!$B$13,($J159*TiltakstyperKostnadskalkyle!M$13)/100,
IF($F159=TiltakstyperKostnadskalkyle!$B$14,($J159*TiltakstyperKostnadskalkyle!M$14)/100,
IF($F159=TiltakstyperKostnadskalkyle!$B$15,($J159*TiltakstyperKostnadskalkyle!M$15)/100,
"0")))))))))))</f>
        <v>0</v>
      </c>
      <c r="U159" s="32"/>
      <c r="V159" s="32"/>
      <c r="W159" s="18">
        <f>IF($F159=TiltakstyperKostnadskalkyle!$B$5,($J159*TiltakstyperKostnadskalkyle!P$5)/100,
IF($F159=TiltakstyperKostnadskalkyle!$B$6,($J159*TiltakstyperKostnadskalkyle!P$6)/100,
IF($F159=TiltakstyperKostnadskalkyle!$B$7,($J159*TiltakstyperKostnadskalkyle!P$7)/100,
IF($F159=TiltakstyperKostnadskalkyle!$B$8,($J159*TiltakstyperKostnadskalkyle!P$8)/100,
IF($F159=TiltakstyperKostnadskalkyle!$B$9,($J159*TiltakstyperKostnadskalkyle!P$9)/100,
IF($F159=TiltakstyperKostnadskalkyle!$B$10,($J159*TiltakstyperKostnadskalkyle!P$10)/100,
IF($F159=TiltakstyperKostnadskalkyle!$B$11,($J159*TiltakstyperKostnadskalkyle!P$11)/100,
IF($F159=TiltakstyperKostnadskalkyle!$B$12,($J159*TiltakstyperKostnadskalkyle!P$12)/100,
IF($F159=TiltakstyperKostnadskalkyle!$B$13,($J159*TiltakstyperKostnadskalkyle!P$13)/100,
IF($F159=TiltakstyperKostnadskalkyle!$B$14,($J159*TiltakstyperKostnadskalkyle!P$14)/100,
IF($F159=TiltakstyperKostnadskalkyle!$B$15,($J159*TiltakstyperKostnadskalkyle!P$15)/100,
"0")))))))))))</f>
        <v>0</v>
      </c>
      <c r="Y159" s="151"/>
    </row>
    <row r="160" spans="2:25" ht="14.45" customHeight="1" x14ac:dyDescent="0.25">
      <c r="B160" s="20" t="s">
        <v>25</v>
      </c>
      <c r="C160" s="22" t="s">
        <v>114</v>
      </c>
      <c r="D160" s="22" t="s">
        <v>122</v>
      </c>
      <c r="E160" s="22" t="s">
        <v>118</v>
      </c>
      <c r="F160" s="39" t="s">
        <v>39</v>
      </c>
      <c r="G160" s="22">
        <v>2027</v>
      </c>
      <c r="H160" s="108">
        <v>152</v>
      </c>
      <c r="I160" s="27" t="s">
        <v>30</v>
      </c>
      <c r="J160" s="18">
        <f>IF(F160=TiltakstyperKostnadskalkyle!$B$5,TiltakstyperKostnadskalkyle!$R$5*Handlingsplan!H160,
IF(F160=TiltakstyperKostnadskalkyle!$B$6,TiltakstyperKostnadskalkyle!$R$6*Handlingsplan!H160,
IF(F160=TiltakstyperKostnadskalkyle!$B$7,TiltakstyperKostnadskalkyle!$R$7*Handlingsplan!H160,
IF(F160=TiltakstyperKostnadskalkyle!$B$8,TiltakstyperKostnadskalkyle!$R$8*Handlingsplan!H160,
IF(F160=TiltakstyperKostnadskalkyle!$B$9,TiltakstyperKostnadskalkyle!$R$9*Handlingsplan!H160,
IF(F160=TiltakstyperKostnadskalkyle!$B$10,TiltakstyperKostnadskalkyle!$R$10*Handlingsplan!H160,
IF(F160=TiltakstyperKostnadskalkyle!$B$11,TiltakstyperKostnadskalkyle!$R$11*Handlingsplan!H160,
IF(F160=TiltakstyperKostnadskalkyle!$B$12,TiltakstyperKostnadskalkyle!$R$12*Handlingsplan!H160,
IF(F160=TiltakstyperKostnadskalkyle!$B$13,TiltakstyperKostnadskalkyle!$R$13*Handlingsplan!H160,
IF(F160=TiltakstyperKostnadskalkyle!$B$14,TiltakstyperKostnadskalkyle!$R$14*Handlingsplan!H160,
IF(F160=TiltakstyperKostnadskalkyle!$B$15,TiltakstyperKostnadskalkyle!$R$15*Handlingsplan!H160,
0)))))))))))</f>
        <v>608000</v>
      </c>
      <c r="K160" s="18">
        <f>IF($F160=TiltakstyperKostnadskalkyle!$B$5,($J160*TiltakstyperKostnadskalkyle!D$5)/100,
IF($F160=TiltakstyperKostnadskalkyle!$B$6,($J160*TiltakstyperKostnadskalkyle!D$6)/100,
IF($F160=TiltakstyperKostnadskalkyle!$B$7,($J160*TiltakstyperKostnadskalkyle!D$7)/100,
IF($F160=TiltakstyperKostnadskalkyle!$B$8,($J160*TiltakstyperKostnadskalkyle!D$8)/100,
IF($F160=TiltakstyperKostnadskalkyle!$B$9,($J160*TiltakstyperKostnadskalkyle!D$9)/100,
IF($F160=TiltakstyperKostnadskalkyle!$B$10,($J160*TiltakstyperKostnadskalkyle!D$10)/100,
IF($F160=TiltakstyperKostnadskalkyle!$B$11,($J160*TiltakstyperKostnadskalkyle!D$11)/100,
IF($F160=TiltakstyperKostnadskalkyle!$B$12,($J160*TiltakstyperKostnadskalkyle!D$12)/100,
IF($F160=TiltakstyperKostnadskalkyle!$B$13,($J160*TiltakstyperKostnadskalkyle!D$13)/100,
IF($F160=TiltakstyperKostnadskalkyle!$B$14,($J160*TiltakstyperKostnadskalkyle!D$14)/100,
IF($F160=TiltakstyperKostnadskalkyle!$B$15,($J160*TiltakstyperKostnadskalkyle!D$15)/100,
"0")))))))))))</f>
        <v>48640</v>
      </c>
      <c r="L160" s="18">
        <f>IF($F160=TiltakstyperKostnadskalkyle!$B$5,($J160*TiltakstyperKostnadskalkyle!E$5)/100,
IF($F160=TiltakstyperKostnadskalkyle!$B$6,($J160*TiltakstyperKostnadskalkyle!E$6)/100,
IF($F160=TiltakstyperKostnadskalkyle!$B$7,($J160*TiltakstyperKostnadskalkyle!E$7)/100,
IF($F160=TiltakstyperKostnadskalkyle!$B$8,($J160*TiltakstyperKostnadskalkyle!E$8)/100,
IF($F160=TiltakstyperKostnadskalkyle!$B$9,($J160*TiltakstyperKostnadskalkyle!E$9)/100,
IF($F160=TiltakstyperKostnadskalkyle!$B$10,($J160*TiltakstyperKostnadskalkyle!E$10)/100,
IF($F160=TiltakstyperKostnadskalkyle!$B$11,($J160*TiltakstyperKostnadskalkyle!E$11)/100,
IF($F160=TiltakstyperKostnadskalkyle!$B$12,($J160*TiltakstyperKostnadskalkyle!E$12)/100,
IF($F160=TiltakstyperKostnadskalkyle!$B$13,($J160*TiltakstyperKostnadskalkyle!E$13)/100,
IF($F160=TiltakstyperKostnadskalkyle!$B$14,($J160*TiltakstyperKostnadskalkyle!E$14)/100,
IF($F160=TiltakstyperKostnadskalkyle!$B$15,($J160*TiltakstyperKostnadskalkyle!E$15)/100,
"0")))))))))))</f>
        <v>48640</v>
      </c>
      <c r="M160" s="18">
        <f>IF($F160=TiltakstyperKostnadskalkyle!$B$5,($J160*TiltakstyperKostnadskalkyle!F$5)/100,
IF($F160=TiltakstyperKostnadskalkyle!$B$6,($J160*TiltakstyperKostnadskalkyle!F$6)/100,
IF($F160=TiltakstyperKostnadskalkyle!$B$7,($J160*TiltakstyperKostnadskalkyle!F$7)/100,
IF($F160=TiltakstyperKostnadskalkyle!$B$8,($J160*TiltakstyperKostnadskalkyle!F$8)/100,
IF($F160=TiltakstyperKostnadskalkyle!$B$9,($J160*TiltakstyperKostnadskalkyle!F$9)/100,
IF($F160=TiltakstyperKostnadskalkyle!$B$10,($J160*TiltakstyperKostnadskalkyle!F$10)/100,
IF($F160=TiltakstyperKostnadskalkyle!$B$11,($J160*TiltakstyperKostnadskalkyle!F$11)/100,
IF($F160=TiltakstyperKostnadskalkyle!$B$12,($J160*TiltakstyperKostnadskalkyle!F$12)/100,
IF($F160=TiltakstyperKostnadskalkyle!$B$13,($J160*TiltakstyperKostnadskalkyle!F$13)/100,
IF($F160=TiltakstyperKostnadskalkyle!$B$14,($J160*TiltakstyperKostnadskalkyle!F$14)/100,
IF($F160=TiltakstyperKostnadskalkyle!$B$15,($J160*TiltakstyperKostnadskalkyle!F$15)/100,
"0")))))))))))</f>
        <v>255360</v>
      </c>
      <c r="N160" s="18">
        <f>IF($F160=TiltakstyperKostnadskalkyle!$B$5,($J160*TiltakstyperKostnadskalkyle!G$5)/100,
IF($F160=TiltakstyperKostnadskalkyle!$B$6,($J160*TiltakstyperKostnadskalkyle!G$6)/100,
IF($F160=TiltakstyperKostnadskalkyle!$B$7,($J160*TiltakstyperKostnadskalkyle!G$7)/100,
IF($F160=TiltakstyperKostnadskalkyle!$B$8,($J160*TiltakstyperKostnadskalkyle!G$8)/100,
IF($F160=TiltakstyperKostnadskalkyle!$B$9,($J160*TiltakstyperKostnadskalkyle!G$9)/100,
IF($F160=TiltakstyperKostnadskalkyle!$B$10,($J160*TiltakstyperKostnadskalkyle!G$10)/100,
IF($F160=TiltakstyperKostnadskalkyle!$B$11,($J160*TiltakstyperKostnadskalkyle!G$11)/100,
IF($F160=TiltakstyperKostnadskalkyle!$B$12,($J160*TiltakstyperKostnadskalkyle!G$12)/100,
IF($F160=TiltakstyperKostnadskalkyle!$B$13,($J160*TiltakstyperKostnadskalkyle!G$13)/100,
IF($F160=TiltakstyperKostnadskalkyle!$B$14,($J160*TiltakstyperKostnadskalkyle!G$14)/100,
IF($F160=TiltakstyperKostnadskalkyle!$B$15,($J160*TiltakstyperKostnadskalkyle!G$15)/100,
"0")))))))))))</f>
        <v>127680</v>
      </c>
      <c r="O160" s="18">
        <f>IF($F160=TiltakstyperKostnadskalkyle!$B$5,($J160*TiltakstyperKostnadskalkyle!H$5)/100,
IF($F160=TiltakstyperKostnadskalkyle!$B$6,($J160*TiltakstyperKostnadskalkyle!H$6)/100,
IF($F160=TiltakstyperKostnadskalkyle!$B$7,($J160*TiltakstyperKostnadskalkyle!H$7)/100,
IF($F160=TiltakstyperKostnadskalkyle!$B$8,($J160*TiltakstyperKostnadskalkyle!H$8)/100,
IF($F160=TiltakstyperKostnadskalkyle!$B$9,($J160*TiltakstyperKostnadskalkyle!H$9)/100,
IF($F160=TiltakstyperKostnadskalkyle!$B$10,($J160*TiltakstyperKostnadskalkyle!H$10)/100,
IF($F160=TiltakstyperKostnadskalkyle!$B$11,($J160*TiltakstyperKostnadskalkyle!H$11)/100,
IF($F160=TiltakstyperKostnadskalkyle!$B$12,($J160*TiltakstyperKostnadskalkyle!H$12)/100,
IF($F160=TiltakstyperKostnadskalkyle!$B$13,($J160*TiltakstyperKostnadskalkyle!H$13)/100,
IF($F160=TiltakstyperKostnadskalkyle!$B$14,($J160*TiltakstyperKostnadskalkyle!H$14)/100,
IF($F160=TiltakstyperKostnadskalkyle!$B$15,($J160*TiltakstyperKostnadskalkyle!H$15)/100,
"0")))))))))))</f>
        <v>48640</v>
      </c>
      <c r="P160" s="18">
        <f>IF($F160=TiltakstyperKostnadskalkyle!$B$5,($J160*TiltakstyperKostnadskalkyle!I$5)/100,
IF($F160=TiltakstyperKostnadskalkyle!$B$6,($J160*TiltakstyperKostnadskalkyle!I$6)/100,
IF($F160=TiltakstyperKostnadskalkyle!$B$7,($J160*TiltakstyperKostnadskalkyle!I$7)/100,
IF($F160=TiltakstyperKostnadskalkyle!$B$8,($J160*TiltakstyperKostnadskalkyle!I$8)/100,
IF($F160=TiltakstyperKostnadskalkyle!$B$9,($J160*TiltakstyperKostnadskalkyle!I$9)/100,
IF($F160=TiltakstyperKostnadskalkyle!$B$10,($J160*TiltakstyperKostnadskalkyle!I$10)/100,
IF($F160=TiltakstyperKostnadskalkyle!$B$11,($J160*TiltakstyperKostnadskalkyle!I$11)/100,
IF($F160=TiltakstyperKostnadskalkyle!$B$12,($J160*TiltakstyperKostnadskalkyle!I$12)/100,
IF($F160=TiltakstyperKostnadskalkyle!$B$13,($J160*TiltakstyperKostnadskalkyle!I$13)/100,
IF($F160=TiltakstyperKostnadskalkyle!$B$14,($J160*TiltakstyperKostnadskalkyle!I$14)/100,
IF($F160=TiltakstyperKostnadskalkyle!$B$15,($J160*TiltakstyperKostnadskalkyle!I$15)/100,
"0")))))))))))</f>
        <v>30400</v>
      </c>
      <c r="Q160" s="18">
        <f t="shared" si="8"/>
        <v>6080</v>
      </c>
      <c r="R160" s="18">
        <f>IF($F160=TiltakstyperKostnadskalkyle!$B$5,($J160*TiltakstyperKostnadskalkyle!K$5)/100,
IF($F160=TiltakstyperKostnadskalkyle!$B$6,($J160*TiltakstyperKostnadskalkyle!K$6)/100,
IF($F160=TiltakstyperKostnadskalkyle!$B$7,($J160*TiltakstyperKostnadskalkyle!K$7)/100,
IF($F160=TiltakstyperKostnadskalkyle!$B$8,($J160*TiltakstyperKostnadskalkyle!K$8)/100,
IF($F160=TiltakstyperKostnadskalkyle!$B$9,($J160*TiltakstyperKostnadskalkyle!K$9)/100,
IF($F160=TiltakstyperKostnadskalkyle!$B$10,($J160*TiltakstyperKostnadskalkyle!K$10)/100,
IF($F160=TiltakstyperKostnadskalkyle!$B$11,($J160*TiltakstyperKostnadskalkyle!K$11)/100,
IF($F160=TiltakstyperKostnadskalkyle!$B$12,($J160*TiltakstyperKostnadskalkyle!K$12)/100,
IF($F160=TiltakstyperKostnadskalkyle!$B$13,($J160*TiltakstyperKostnadskalkyle!K$13)/100,
IF($F160=TiltakstyperKostnadskalkyle!$B$14,($J160*TiltakstyperKostnadskalkyle!K$14)/100,
IF($F160=TiltakstyperKostnadskalkyle!$B$15,($J160*TiltakstyperKostnadskalkyle!K$15)/100,
"0")))))))))))</f>
        <v>48640</v>
      </c>
      <c r="S160" s="18">
        <f t="shared" si="9"/>
        <v>12160</v>
      </c>
      <c r="T160" s="18">
        <f>IF($F160=TiltakstyperKostnadskalkyle!$B$5,($J160*TiltakstyperKostnadskalkyle!M$5)/100,
IF($F160=TiltakstyperKostnadskalkyle!$B$6,($J160*TiltakstyperKostnadskalkyle!M$6)/100,
IF($F160=TiltakstyperKostnadskalkyle!$B$7,($J160*TiltakstyperKostnadskalkyle!M$7)/100,
IF($F160=TiltakstyperKostnadskalkyle!$B$8,($J160*TiltakstyperKostnadskalkyle!M$8)/100,
IF($F160=TiltakstyperKostnadskalkyle!$B$9,($J160*TiltakstyperKostnadskalkyle!M$9)/100,
IF($F160=TiltakstyperKostnadskalkyle!$B$10,($J160*TiltakstyperKostnadskalkyle!M$10)/100,
IF($F160=TiltakstyperKostnadskalkyle!$B$11,($J160*TiltakstyperKostnadskalkyle!M$11)/100,
IF($F160=TiltakstyperKostnadskalkyle!$B$12,($J160*TiltakstyperKostnadskalkyle!M$12)/100,
IF($F160=TiltakstyperKostnadskalkyle!$B$13,($J160*TiltakstyperKostnadskalkyle!M$13)/100,
IF($F160=TiltakstyperKostnadskalkyle!$B$14,($J160*TiltakstyperKostnadskalkyle!M$14)/100,
IF($F160=TiltakstyperKostnadskalkyle!$B$15,($J160*TiltakstyperKostnadskalkyle!M$15)/100,
"0")))))))))))</f>
        <v>0</v>
      </c>
      <c r="U160" s="32"/>
      <c r="V160" s="32"/>
      <c r="W160" s="18">
        <f>IF($F160=TiltakstyperKostnadskalkyle!$B$5,($J160*TiltakstyperKostnadskalkyle!P$5)/100,
IF($F160=TiltakstyperKostnadskalkyle!$B$6,($J160*TiltakstyperKostnadskalkyle!P$6)/100,
IF($F160=TiltakstyperKostnadskalkyle!$B$7,($J160*TiltakstyperKostnadskalkyle!P$7)/100,
IF($F160=TiltakstyperKostnadskalkyle!$B$8,($J160*TiltakstyperKostnadskalkyle!P$8)/100,
IF($F160=TiltakstyperKostnadskalkyle!$B$9,($J160*TiltakstyperKostnadskalkyle!P$9)/100,
IF($F160=TiltakstyperKostnadskalkyle!$B$10,($J160*TiltakstyperKostnadskalkyle!P$10)/100,
IF($F160=TiltakstyperKostnadskalkyle!$B$11,($J160*TiltakstyperKostnadskalkyle!P$11)/100,
IF($F160=TiltakstyperKostnadskalkyle!$B$12,($J160*TiltakstyperKostnadskalkyle!P$12)/100,
IF($F160=TiltakstyperKostnadskalkyle!$B$13,($J160*TiltakstyperKostnadskalkyle!P$13)/100,
IF($F160=TiltakstyperKostnadskalkyle!$B$14,($J160*TiltakstyperKostnadskalkyle!P$14)/100,
IF($F160=TiltakstyperKostnadskalkyle!$B$15,($J160*TiltakstyperKostnadskalkyle!P$15)/100,
"0")))))))))))</f>
        <v>0</v>
      </c>
      <c r="Y160" s="151"/>
    </row>
    <row r="161" spans="2:25" ht="14.45" customHeight="1" x14ac:dyDescent="0.25">
      <c r="B161" s="20" t="s">
        <v>25</v>
      </c>
      <c r="C161" s="22" t="s">
        <v>114</v>
      </c>
      <c r="D161" s="22" t="s">
        <v>122</v>
      </c>
      <c r="E161" s="22" t="s">
        <v>119</v>
      </c>
      <c r="F161" s="39" t="s">
        <v>39</v>
      </c>
      <c r="G161" s="22">
        <v>2027</v>
      </c>
      <c r="H161" s="108">
        <v>397</v>
      </c>
      <c r="I161" s="27" t="s">
        <v>30</v>
      </c>
      <c r="J161" s="18">
        <f>IF(F161=TiltakstyperKostnadskalkyle!$B$5,TiltakstyperKostnadskalkyle!$R$5*Handlingsplan!H161,
IF(F161=TiltakstyperKostnadskalkyle!$B$6,TiltakstyperKostnadskalkyle!$R$6*Handlingsplan!H161,
IF(F161=TiltakstyperKostnadskalkyle!$B$7,TiltakstyperKostnadskalkyle!$R$7*Handlingsplan!H161,
IF(F161=TiltakstyperKostnadskalkyle!$B$8,TiltakstyperKostnadskalkyle!$R$8*Handlingsplan!H161,
IF(F161=TiltakstyperKostnadskalkyle!$B$9,TiltakstyperKostnadskalkyle!$R$9*Handlingsplan!H161,
IF(F161=TiltakstyperKostnadskalkyle!$B$10,TiltakstyperKostnadskalkyle!$R$10*Handlingsplan!H161,
IF(F161=TiltakstyperKostnadskalkyle!$B$11,TiltakstyperKostnadskalkyle!$R$11*Handlingsplan!H161,
IF(F161=TiltakstyperKostnadskalkyle!$B$12,TiltakstyperKostnadskalkyle!$R$12*Handlingsplan!H161,
IF(F161=TiltakstyperKostnadskalkyle!$B$13,TiltakstyperKostnadskalkyle!$R$13*Handlingsplan!H161,
IF(F161=TiltakstyperKostnadskalkyle!$B$14,TiltakstyperKostnadskalkyle!$R$14*Handlingsplan!H161,
IF(F161=TiltakstyperKostnadskalkyle!$B$15,TiltakstyperKostnadskalkyle!$R$15*Handlingsplan!H161,
0)))))))))))</f>
        <v>1588000</v>
      </c>
      <c r="K161" s="18">
        <f>IF($F161=TiltakstyperKostnadskalkyle!$B$5,($J161*TiltakstyperKostnadskalkyle!D$5)/100,
IF($F161=TiltakstyperKostnadskalkyle!$B$6,($J161*TiltakstyperKostnadskalkyle!D$6)/100,
IF($F161=TiltakstyperKostnadskalkyle!$B$7,($J161*TiltakstyperKostnadskalkyle!D$7)/100,
IF($F161=TiltakstyperKostnadskalkyle!$B$8,($J161*TiltakstyperKostnadskalkyle!D$8)/100,
IF($F161=TiltakstyperKostnadskalkyle!$B$9,($J161*TiltakstyperKostnadskalkyle!D$9)/100,
IF($F161=TiltakstyperKostnadskalkyle!$B$10,($J161*TiltakstyperKostnadskalkyle!D$10)/100,
IF($F161=TiltakstyperKostnadskalkyle!$B$11,($J161*TiltakstyperKostnadskalkyle!D$11)/100,
IF($F161=TiltakstyperKostnadskalkyle!$B$12,($J161*TiltakstyperKostnadskalkyle!D$12)/100,
IF($F161=TiltakstyperKostnadskalkyle!$B$13,($J161*TiltakstyperKostnadskalkyle!D$13)/100,
IF($F161=TiltakstyperKostnadskalkyle!$B$14,($J161*TiltakstyperKostnadskalkyle!D$14)/100,
IF($F161=TiltakstyperKostnadskalkyle!$B$15,($J161*TiltakstyperKostnadskalkyle!D$15)/100,
"0")))))))))))</f>
        <v>127040</v>
      </c>
      <c r="L161" s="18">
        <f>IF($F161=TiltakstyperKostnadskalkyle!$B$5,($J161*TiltakstyperKostnadskalkyle!E$5)/100,
IF($F161=TiltakstyperKostnadskalkyle!$B$6,($J161*TiltakstyperKostnadskalkyle!E$6)/100,
IF($F161=TiltakstyperKostnadskalkyle!$B$7,($J161*TiltakstyperKostnadskalkyle!E$7)/100,
IF($F161=TiltakstyperKostnadskalkyle!$B$8,($J161*TiltakstyperKostnadskalkyle!E$8)/100,
IF($F161=TiltakstyperKostnadskalkyle!$B$9,($J161*TiltakstyperKostnadskalkyle!E$9)/100,
IF($F161=TiltakstyperKostnadskalkyle!$B$10,($J161*TiltakstyperKostnadskalkyle!E$10)/100,
IF($F161=TiltakstyperKostnadskalkyle!$B$11,($J161*TiltakstyperKostnadskalkyle!E$11)/100,
IF($F161=TiltakstyperKostnadskalkyle!$B$12,($J161*TiltakstyperKostnadskalkyle!E$12)/100,
IF($F161=TiltakstyperKostnadskalkyle!$B$13,($J161*TiltakstyperKostnadskalkyle!E$13)/100,
IF($F161=TiltakstyperKostnadskalkyle!$B$14,($J161*TiltakstyperKostnadskalkyle!E$14)/100,
IF($F161=TiltakstyperKostnadskalkyle!$B$15,($J161*TiltakstyperKostnadskalkyle!E$15)/100,
"0")))))))))))</f>
        <v>127040</v>
      </c>
      <c r="M161" s="18">
        <f>IF($F161=TiltakstyperKostnadskalkyle!$B$5,($J161*TiltakstyperKostnadskalkyle!F$5)/100,
IF($F161=TiltakstyperKostnadskalkyle!$B$6,($J161*TiltakstyperKostnadskalkyle!F$6)/100,
IF($F161=TiltakstyperKostnadskalkyle!$B$7,($J161*TiltakstyperKostnadskalkyle!F$7)/100,
IF($F161=TiltakstyperKostnadskalkyle!$B$8,($J161*TiltakstyperKostnadskalkyle!F$8)/100,
IF($F161=TiltakstyperKostnadskalkyle!$B$9,($J161*TiltakstyperKostnadskalkyle!F$9)/100,
IF($F161=TiltakstyperKostnadskalkyle!$B$10,($J161*TiltakstyperKostnadskalkyle!F$10)/100,
IF($F161=TiltakstyperKostnadskalkyle!$B$11,($J161*TiltakstyperKostnadskalkyle!F$11)/100,
IF($F161=TiltakstyperKostnadskalkyle!$B$12,($J161*TiltakstyperKostnadskalkyle!F$12)/100,
IF($F161=TiltakstyperKostnadskalkyle!$B$13,($J161*TiltakstyperKostnadskalkyle!F$13)/100,
IF($F161=TiltakstyperKostnadskalkyle!$B$14,($J161*TiltakstyperKostnadskalkyle!F$14)/100,
IF($F161=TiltakstyperKostnadskalkyle!$B$15,($J161*TiltakstyperKostnadskalkyle!F$15)/100,
"0")))))))))))</f>
        <v>666960</v>
      </c>
      <c r="N161" s="18">
        <f>IF($F161=TiltakstyperKostnadskalkyle!$B$5,($J161*TiltakstyperKostnadskalkyle!G$5)/100,
IF($F161=TiltakstyperKostnadskalkyle!$B$6,($J161*TiltakstyperKostnadskalkyle!G$6)/100,
IF($F161=TiltakstyperKostnadskalkyle!$B$7,($J161*TiltakstyperKostnadskalkyle!G$7)/100,
IF($F161=TiltakstyperKostnadskalkyle!$B$8,($J161*TiltakstyperKostnadskalkyle!G$8)/100,
IF($F161=TiltakstyperKostnadskalkyle!$B$9,($J161*TiltakstyperKostnadskalkyle!G$9)/100,
IF($F161=TiltakstyperKostnadskalkyle!$B$10,($J161*TiltakstyperKostnadskalkyle!G$10)/100,
IF($F161=TiltakstyperKostnadskalkyle!$B$11,($J161*TiltakstyperKostnadskalkyle!G$11)/100,
IF($F161=TiltakstyperKostnadskalkyle!$B$12,($J161*TiltakstyperKostnadskalkyle!G$12)/100,
IF($F161=TiltakstyperKostnadskalkyle!$B$13,($J161*TiltakstyperKostnadskalkyle!G$13)/100,
IF($F161=TiltakstyperKostnadskalkyle!$B$14,($J161*TiltakstyperKostnadskalkyle!G$14)/100,
IF($F161=TiltakstyperKostnadskalkyle!$B$15,($J161*TiltakstyperKostnadskalkyle!G$15)/100,
"0")))))))))))</f>
        <v>333480</v>
      </c>
      <c r="O161" s="18">
        <f>IF($F161=TiltakstyperKostnadskalkyle!$B$5,($J161*TiltakstyperKostnadskalkyle!H$5)/100,
IF($F161=TiltakstyperKostnadskalkyle!$B$6,($J161*TiltakstyperKostnadskalkyle!H$6)/100,
IF($F161=TiltakstyperKostnadskalkyle!$B$7,($J161*TiltakstyperKostnadskalkyle!H$7)/100,
IF($F161=TiltakstyperKostnadskalkyle!$B$8,($J161*TiltakstyperKostnadskalkyle!H$8)/100,
IF($F161=TiltakstyperKostnadskalkyle!$B$9,($J161*TiltakstyperKostnadskalkyle!H$9)/100,
IF($F161=TiltakstyperKostnadskalkyle!$B$10,($J161*TiltakstyperKostnadskalkyle!H$10)/100,
IF($F161=TiltakstyperKostnadskalkyle!$B$11,($J161*TiltakstyperKostnadskalkyle!H$11)/100,
IF($F161=TiltakstyperKostnadskalkyle!$B$12,($J161*TiltakstyperKostnadskalkyle!H$12)/100,
IF($F161=TiltakstyperKostnadskalkyle!$B$13,($J161*TiltakstyperKostnadskalkyle!H$13)/100,
IF($F161=TiltakstyperKostnadskalkyle!$B$14,($J161*TiltakstyperKostnadskalkyle!H$14)/100,
IF($F161=TiltakstyperKostnadskalkyle!$B$15,($J161*TiltakstyperKostnadskalkyle!H$15)/100,
"0")))))))))))</f>
        <v>127040</v>
      </c>
      <c r="P161" s="18">
        <f>IF($F161=TiltakstyperKostnadskalkyle!$B$5,($J161*TiltakstyperKostnadskalkyle!I$5)/100,
IF($F161=TiltakstyperKostnadskalkyle!$B$6,($J161*TiltakstyperKostnadskalkyle!I$6)/100,
IF($F161=TiltakstyperKostnadskalkyle!$B$7,($J161*TiltakstyperKostnadskalkyle!I$7)/100,
IF($F161=TiltakstyperKostnadskalkyle!$B$8,($J161*TiltakstyperKostnadskalkyle!I$8)/100,
IF($F161=TiltakstyperKostnadskalkyle!$B$9,($J161*TiltakstyperKostnadskalkyle!I$9)/100,
IF($F161=TiltakstyperKostnadskalkyle!$B$10,($J161*TiltakstyperKostnadskalkyle!I$10)/100,
IF($F161=TiltakstyperKostnadskalkyle!$B$11,($J161*TiltakstyperKostnadskalkyle!I$11)/100,
IF($F161=TiltakstyperKostnadskalkyle!$B$12,($J161*TiltakstyperKostnadskalkyle!I$12)/100,
IF($F161=TiltakstyperKostnadskalkyle!$B$13,($J161*TiltakstyperKostnadskalkyle!I$13)/100,
IF($F161=TiltakstyperKostnadskalkyle!$B$14,($J161*TiltakstyperKostnadskalkyle!I$14)/100,
IF($F161=TiltakstyperKostnadskalkyle!$B$15,($J161*TiltakstyperKostnadskalkyle!I$15)/100,
"0")))))))))))</f>
        <v>79400</v>
      </c>
      <c r="Q161" s="18">
        <f t="shared" si="8"/>
        <v>15880</v>
      </c>
      <c r="R161" s="18">
        <f>IF($F161=TiltakstyperKostnadskalkyle!$B$5,($J161*TiltakstyperKostnadskalkyle!K$5)/100,
IF($F161=TiltakstyperKostnadskalkyle!$B$6,($J161*TiltakstyperKostnadskalkyle!K$6)/100,
IF($F161=TiltakstyperKostnadskalkyle!$B$7,($J161*TiltakstyperKostnadskalkyle!K$7)/100,
IF($F161=TiltakstyperKostnadskalkyle!$B$8,($J161*TiltakstyperKostnadskalkyle!K$8)/100,
IF($F161=TiltakstyperKostnadskalkyle!$B$9,($J161*TiltakstyperKostnadskalkyle!K$9)/100,
IF($F161=TiltakstyperKostnadskalkyle!$B$10,($J161*TiltakstyperKostnadskalkyle!K$10)/100,
IF($F161=TiltakstyperKostnadskalkyle!$B$11,($J161*TiltakstyperKostnadskalkyle!K$11)/100,
IF($F161=TiltakstyperKostnadskalkyle!$B$12,($J161*TiltakstyperKostnadskalkyle!K$12)/100,
IF($F161=TiltakstyperKostnadskalkyle!$B$13,($J161*TiltakstyperKostnadskalkyle!K$13)/100,
IF($F161=TiltakstyperKostnadskalkyle!$B$14,($J161*TiltakstyperKostnadskalkyle!K$14)/100,
IF($F161=TiltakstyperKostnadskalkyle!$B$15,($J161*TiltakstyperKostnadskalkyle!K$15)/100,
"0")))))))))))</f>
        <v>127040</v>
      </c>
      <c r="S161" s="18">
        <f t="shared" si="9"/>
        <v>31760</v>
      </c>
      <c r="T161" s="18">
        <f>IF($F161=TiltakstyperKostnadskalkyle!$B$5,($J161*TiltakstyperKostnadskalkyle!M$5)/100,
IF($F161=TiltakstyperKostnadskalkyle!$B$6,($J161*TiltakstyperKostnadskalkyle!M$6)/100,
IF($F161=TiltakstyperKostnadskalkyle!$B$7,($J161*TiltakstyperKostnadskalkyle!M$7)/100,
IF($F161=TiltakstyperKostnadskalkyle!$B$8,($J161*TiltakstyperKostnadskalkyle!M$8)/100,
IF($F161=TiltakstyperKostnadskalkyle!$B$9,($J161*TiltakstyperKostnadskalkyle!M$9)/100,
IF($F161=TiltakstyperKostnadskalkyle!$B$10,($J161*TiltakstyperKostnadskalkyle!M$10)/100,
IF($F161=TiltakstyperKostnadskalkyle!$B$11,($J161*TiltakstyperKostnadskalkyle!M$11)/100,
IF($F161=TiltakstyperKostnadskalkyle!$B$12,($J161*TiltakstyperKostnadskalkyle!M$12)/100,
IF($F161=TiltakstyperKostnadskalkyle!$B$13,($J161*TiltakstyperKostnadskalkyle!M$13)/100,
IF($F161=TiltakstyperKostnadskalkyle!$B$14,($J161*TiltakstyperKostnadskalkyle!M$14)/100,
IF($F161=TiltakstyperKostnadskalkyle!$B$15,($J161*TiltakstyperKostnadskalkyle!M$15)/100,
"0")))))))))))</f>
        <v>0</v>
      </c>
      <c r="U161" s="32"/>
      <c r="V161" s="32"/>
      <c r="W161" s="18">
        <f>IF($F161=TiltakstyperKostnadskalkyle!$B$5,($J161*TiltakstyperKostnadskalkyle!P$5)/100,
IF($F161=TiltakstyperKostnadskalkyle!$B$6,($J161*TiltakstyperKostnadskalkyle!P$6)/100,
IF($F161=TiltakstyperKostnadskalkyle!$B$7,($J161*TiltakstyperKostnadskalkyle!P$7)/100,
IF($F161=TiltakstyperKostnadskalkyle!$B$8,($J161*TiltakstyperKostnadskalkyle!P$8)/100,
IF($F161=TiltakstyperKostnadskalkyle!$B$9,($J161*TiltakstyperKostnadskalkyle!P$9)/100,
IF($F161=TiltakstyperKostnadskalkyle!$B$10,($J161*TiltakstyperKostnadskalkyle!P$10)/100,
IF($F161=TiltakstyperKostnadskalkyle!$B$11,($J161*TiltakstyperKostnadskalkyle!P$11)/100,
IF($F161=TiltakstyperKostnadskalkyle!$B$12,($J161*TiltakstyperKostnadskalkyle!P$12)/100,
IF($F161=TiltakstyperKostnadskalkyle!$B$13,($J161*TiltakstyperKostnadskalkyle!P$13)/100,
IF($F161=TiltakstyperKostnadskalkyle!$B$14,($J161*TiltakstyperKostnadskalkyle!P$14)/100,
IF($F161=TiltakstyperKostnadskalkyle!$B$15,($J161*TiltakstyperKostnadskalkyle!P$15)/100,
"0")))))))))))</f>
        <v>0</v>
      </c>
      <c r="Y161" s="151"/>
    </row>
    <row r="162" spans="2:25" ht="14.45" customHeight="1" x14ac:dyDescent="0.25">
      <c r="B162" s="20" t="s">
        <v>25</v>
      </c>
      <c r="C162" s="22" t="s">
        <v>123</v>
      </c>
      <c r="D162" s="22" t="s">
        <v>124</v>
      </c>
      <c r="E162" s="22" t="s">
        <v>125</v>
      </c>
      <c r="F162" s="39" t="s">
        <v>43</v>
      </c>
      <c r="G162" s="22">
        <v>2025</v>
      </c>
      <c r="H162" s="23">
        <v>180</v>
      </c>
      <c r="I162" s="27" t="s">
        <v>30</v>
      </c>
      <c r="J162" s="18">
        <f>IF(F162=TiltakstyperKostnadskalkyle!$B$5,TiltakstyperKostnadskalkyle!$R$5*Handlingsplan!H162,
IF(F162=TiltakstyperKostnadskalkyle!$B$6,TiltakstyperKostnadskalkyle!$R$6*Handlingsplan!H162,
IF(F162=TiltakstyperKostnadskalkyle!$B$7,TiltakstyperKostnadskalkyle!$R$7*Handlingsplan!H162,
IF(F162=TiltakstyperKostnadskalkyle!$B$8,TiltakstyperKostnadskalkyle!$R$8*Handlingsplan!H162,
IF(F162=TiltakstyperKostnadskalkyle!$B$9,TiltakstyperKostnadskalkyle!$R$9*Handlingsplan!H162,
IF(F162=TiltakstyperKostnadskalkyle!$B$10,TiltakstyperKostnadskalkyle!$R$10*Handlingsplan!H162,
IF(F162=TiltakstyperKostnadskalkyle!$B$11,TiltakstyperKostnadskalkyle!$R$11*Handlingsplan!H162,
IF(F162=TiltakstyperKostnadskalkyle!$B$12,TiltakstyperKostnadskalkyle!$R$12*Handlingsplan!H162,
IF(F162=TiltakstyperKostnadskalkyle!$B$13,TiltakstyperKostnadskalkyle!$R$13*Handlingsplan!H162,
IF(F162=TiltakstyperKostnadskalkyle!$B$14,TiltakstyperKostnadskalkyle!$R$14*Handlingsplan!H162,
IF(F162=TiltakstyperKostnadskalkyle!$B$15,TiltakstyperKostnadskalkyle!$R$15*Handlingsplan!H162,
0)))))))))))</f>
        <v>2160000</v>
      </c>
      <c r="K162" s="18">
        <f>IF($F162=TiltakstyperKostnadskalkyle!$B$5,($J162*TiltakstyperKostnadskalkyle!D$5)/100,
IF($F162=TiltakstyperKostnadskalkyle!$B$6,($J162*TiltakstyperKostnadskalkyle!D$6)/100,
IF($F162=TiltakstyperKostnadskalkyle!$B$7,($J162*TiltakstyperKostnadskalkyle!D$7)/100,
IF($F162=TiltakstyperKostnadskalkyle!$B$8,($J162*TiltakstyperKostnadskalkyle!D$8)/100,
IF($F162=TiltakstyperKostnadskalkyle!$B$9,($J162*TiltakstyperKostnadskalkyle!D$9)/100,
IF($F162=TiltakstyperKostnadskalkyle!$B$10,($J162*TiltakstyperKostnadskalkyle!D$10)/100,
IF($F162=TiltakstyperKostnadskalkyle!$B$11,($J162*TiltakstyperKostnadskalkyle!D$11)/100,
IF($F162=TiltakstyperKostnadskalkyle!$B$12,($J162*TiltakstyperKostnadskalkyle!D$12)/100,
IF($F162=TiltakstyperKostnadskalkyle!$B$13,($J162*TiltakstyperKostnadskalkyle!D$13)/100,
IF($F162=TiltakstyperKostnadskalkyle!$B$14,($J162*TiltakstyperKostnadskalkyle!D$14)/100,
IF($F162=TiltakstyperKostnadskalkyle!$B$15,($J162*TiltakstyperKostnadskalkyle!D$15)/100,
"0")))))))))))</f>
        <v>172800</v>
      </c>
      <c r="L162" s="18">
        <f>IF($F162=TiltakstyperKostnadskalkyle!$B$5,($J162*TiltakstyperKostnadskalkyle!E$5)/100,
IF($F162=TiltakstyperKostnadskalkyle!$B$6,($J162*TiltakstyperKostnadskalkyle!E$6)/100,
IF($F162=TiltakstyperKostnadskalkyle!$B$7,($J162*TiltakstyperKostnadskalkyle!E$7)/100,
IF($F162=TiltakstyperKostnadskalkyle!$B$8,($J162*TiltakstyperKostnadskalkyle!E$8)/100,
IF($F162=TiltakstyperKostnadskalkyle!$B$9,($J162*TiltakstyperKostnadskalkyle!E$9)/100,
IF($F162=TiltakstyperKostnadskalkyle!$B$10,($J162*TiltakstyperKostnadskalkyle!E$10)/100,
IF($F162=TiltakstyperKostnadskalkyle!$B$11,($J162*TiltakstyperKostnadskalkyle!E$11)/100,
IF($F162=TiltakstyperKostnadskalkyle!$B$12,($J162*TiltakstyperKostnadskalkyle!E$12)/100,
IF($F162=TiltakstyperKostnadskalkyle!$B$13,($J162*TiltakstyperKostnadskalkyle!E$13)/100,
IF($F162=TiltakstyperKostnadskalkyle!$B$14,($J162*TiltakstyperKostnadskalkyle!E$14)/100,
IF($F162=TiltakstyperKostnadskalkyle!$B$15,($J162*TiltakstyperKostnadskalkyle!E$15)/100,
"0")))))))))))</f>
        <v>172800</v>
      </c>
      <c r="M162" s="18">
        <f>IF($F162=TiltakstyperKostnadskalkyle!$B$5,($J162*TiltakstyperKostnadskalkyle!F$5)/100,
IF($F162=TiltakstyperKostnadskalkyle!$B$6,($J162*TiltakstyperKostnadskalkyle!F$6)/100,
IF($F162=TiltakstyperKostnadskalkyle!$B$7,($J162*TiltakstyperKostnadskalkyle!F$7)/100,
IF($F162=TiltakstyperKostnadskalkyle!$B$8,($J162*TiltakstyperKostnadskalkyle!F$8)/100,
IF($F162=TiltakstyperKostnadskalkyle!$B$9,($J162*TiltakstyperKostnadskalkyle!F$9)/100,
IF($F162=TiltakstyperKostnadskalkyle!$B$10,($J162*TiltakstyperKostnadskalkyle!F$10)/100,
IF($F162=TiltakstyperKostnadskalkyle!$B$11,($J162*TiltakstyperKostnadskalkyle!F$11)/100,
IF($F162=TiltakstyperKostnadskalkyle!$B$12,($J162*TiltakstyperKostnadskalkyle!F$12)/100,
IF($F162=TiltakstyperKostnadskalkyle!$B$13,($J162*TiltakstyperKostnadskalkyle!F$13)/100,
IF($F162=TiltakstyperKostnadskalkyle!$B$14,($J162*TiltakstyperKostnadskalkyle!F$14)/100,
IF($F162=TiltakstyperKostnadskalkyle!$B$15,($J162*TiltakstyperKostnadskalkyle!F$15)/100,
"0")))))))))))</f>
        <v>907200</v>
      </c>
      <c r="N162" s="18">
        <f>IF($F162=TiltakstyperKostnadskalkyle!$B$5,($J162*TiltakstyperKostnadskalkyle!G$5)/100,
IF($F162=TiltakstyperKostnadskalkyle!$B$6,($J162*TiltakstyperKostnadskalkyle!G$6)/100,
IF($F162=TiltakstyperKostnadskalkyle!$B$7,($J162*TiltakstyperKostnadskalkyle!G$7)/100,
IF($F162=TiltakstyperKostnadskalkyle!$B$8,($J162*TiltakstyperKostnadskalkyle!G$8)/100,
IF($F162=TiltakstyperKostnadskalkyle!$B$9,($J162*TiltakstyperKostnadskalkyle!G$9)/100,
IF($F162=TiltakstyperKostnadskalkyle!$B$10,($J162*TiltakstyperKostnadskalkyle!G$10)/100,
IF($F162=TiltakstyperKostnadskalkyle!$B$11,($J162*TiltakstyperKostnadskalkyle!G$11)/100,
IF($F162=TiltakstyperKostnadskalkyle!$B$12,($J162*TiltakstyperKostnadskalkyle!G$12)/100,
IF($F162=TiltakstyperKostnadskalkyle!$B$13,($J162*TiltakstyperKostnadskalkyle!G$13)/100,
IF($F162=TiltakstyperKostnadskalkyle!$B$14,($J162*TiltakstyperKostnadskalkyle!G$14)/100,
IF($F162=TiltakstyperKostnadskalkyle!$B$15,($J162*TiltakstyperKostnadskalkyle!G$15)/100,
"0")))))))))))</f>
        <v>453600</v>
      </c>
      <c r="O162" s="18">
        <f>IF($F162=TiltakstyperKostnadskalkyle!$B$5,($J162*TiltakstyperKostnadskalkyle!H$5)/100,
IF($F162=TiltakstyperKostnadskalkyle!$B$6,($J162*TiltakstyperKostnadskalkyle!H$6)/100,
IF($F162=TiltakstyperKostnadskalkyle!$B$7,($J162*TiltakstyperKostnadskalkyle!H$7)/100,
IF($F162=TiltakstyperKostnadskalkyle!$B$8,($J162*TiltakstyperKostnadskalkyle!H$8)/100,
IF($F162=TiltakstyperKostnadskalkyle!$B$9,($J162*TiltakstyperKostnadskalkyle!H$9)/100,
IF($F162=TiltakstyperKostnadskalkyle!$B$10,($J162*TiltakstyperKostnadskalkyle!H$10)/100,
IF($F162=TiltakstyperKostnadskalkyle!$B$11,($J162*TiltakstyperKostnadskalkyle!H$11)/100,
IF($F162=TiltakstyperKostnadskalkyle!$B$12,($J162*TiltakstyperKostnadskalkyle!H$12)/100,
IF($F162=TiltakstyperKostnadskalkyle!$B$13,($J162*TiltakstyperKostnadskalkyle!H$13)/100,
IF($F162=TiltakstyperKostnadskalkyle!$B$14,($J162*TiltakstyperKostnadskalkyle!H$14)/100,
IF($F162=TiltakstyperKostnadskalkyle!$B$15,($J162*TiltakstyperKostnadskalkyle!H$15)/100,
"0")))))))))))</f>
        <v>172800</v>
      </c>
      <c r="P162" s="18">
        <f>IF($F162=TiltakstyperKostnadskalkyle!$B$5,($J162*TiltakstyperKostnadskalkyle!I$5)/100,
IF($F162=TiltakstyperKostnadskalkyle!$B$6,($J162*TiltakstyperKostnadskalkyle!I$6)/100,
IF($F162=TiltakstyperKostnadskalkyle!$B$7,($J162*TiltakstyperKostnadskalkyle!I$7)/100,
IF($F162=TiltakstyperKostnadskalkyle!$B$8,($J162*TiltakstyperKostnadskalkyle!I$8)/100,
IF($F162=TiltakstyperKostnadskalkyle!$B$9,($J162*TiltakstyperKostnadskalkyle!I$9)/100,
IF($F162=TiltakstyperKostnadskalkyle!$B$10,($J162*TiltakstyperKostnadskalkyle!I$10)/100,
IF($F162=TiltakstyperKostnadskalkyle!$B$11,($J162*TiltakstyperKostnadskalkyle!I$11)/100,
IF($F162=TiltakstyperKostnadskalkyle!$B$12,($J162*TiltakstyperKostnadskalkyle!I$12)/100,
IF($F162=TiltakstyperKostnadskalkyle!$B$13,($J162*TiltakstyperKostnadskalkyle!I$13)/100,
IF($F162=TiltakstyperKostnadskalkyle!$B$14,($J162*TiltakstyperKostnadskalkyle!I$14)/100,
IF($F162=TiltakstyperKostnadskalkyle!$B$15,($J162*TiltakstyperKostnadskalkyle!I$15)/100,
"0")))))))))))</f>
        <v>108000</v>
      </c>
      <c r="Q162" s="18">
        <f t="shared" ref="Q162:Q191" si="10">(1*$J162)/100</f>
        <v>21600</v>
      </c>
      <c r="R162" s="18">
        <f>IF($F162=TiltakstyperKostnadskalkyle!$B$5,($J162*TiltakstyperKostnadskalkyle!K$5)/100,
IF($F162=TiltakstyperKostnadskalkyle!$B$6,($J162*TiltakstyperKostnadskalkyle!K$6)/100,
IF($F162=TiltakstyperKostnadskalkyle!$B$8,($J162*TiltakstyperKostnadskalkyle!K$8)/100,
IF($F162=TiltakstyperKostnadskalkyle!$B$9,($J162*TiltakstyperKostnadskalkyle!K$9)/100,
IF($F162=TiltakstyperKostnadskalkyle!$B$10,($J162*TiltakstyperKostnadskalkyle!K$10)/100,
IF($F162=TiltakstyperKostnadskalkyle!$B$11,($J162*TiltakstyperKostnadskalkyle!K$11)/100,
IF($F162=TiltakstyperKostnadskalkyle!$B$12,($J162*TiltakstyperKostnadskalkyle!K$12)/100,
IF($F162=TiltakstyperKostnadskalkyle!$B$13,($J162*TiltakstyperKostnadskalkyle!K$13)/100,
IF($F162=TiltakstyperKostnadskalkyle!$B$14,($J162*TiltakstyperKostnadskalkyle!K$14)/100,
"0")))))))))</f>
        <v>172800</v>
      </c>
      <c r="S162" s="18">
        <f t="shared" si="9"/>
        <v>43200</v>
      </c>
      <c r="T162" s="18">
        <f>IF($F162=TiltakstyperKostnadskalkyle!$B$5,($J162*TiltakstyperKostnadskalkyle!M$5)/100,
IF($F162=TiltakstyperKostnadskalkyle!$B$6,($J162*TiltakstyperKostnadskalkyle!M$6)/100,
IF($F162=TiltakstyperKostnadskalkyle!$B$7,($J162*TiltakstyperKostnadskalkyle!M$7)/100,
IF($F162=TiltakstyperKostnadskalkyle!$B$8,($J162*TiltakstyperKostnadskalkyle!M$8)/100,
IF($F162=TiltakstyperKostnadskalkyle!$B$9,($J162*TiltakstyperKostnadskalkyle!M$9)/100,
IF($F162=TiltakstyperKostnadskalkyle!$B$10,($J162*TiltakstyperKostnadskalkyle!M$10)/100,
IF($F162=TiltakstyperKostnadskalkyle!$B$11,($J162*TiltakstyperKostnadskalkyle!M$11)/100,
IF($F162=TiltakstyperKostnadskalkyle!$B$12,($J162*TiltakstyperKostnadskalkyle!M$12)/100,
IF($F162=TiltakstyperKostnadskalkyle!$B$13,($J162*TiltakstyperKostnadskalkyle!M$13)/100,
IF($F162=TiltakstyperKostnadskalkyle!$B$14,($J162*TiltakstyperKostnadskalkyle!M$14)/100,
IF($F162=TiltakstyperKostnadskalkyle!$B$15,($J162*TiltakstyperKostnadskalkyle!M$15)/100,
"0")))))))))))</f>
        <v>0</v>
      </c>
      <c r="U162" s="32"/>
      <c r="V162" s="32"/>
      <c r="W162" s="18">
        <f>IF($F162=TiltakstyperKostnadskalkyle!$B$5,($J162*TiltakstyperKostnadskalkyle!P$5)/100,
IF($F162=TiltakstyperKostnadskalkyle!$B$6,($J162*TiltakstyperKostnadskalkyle!P$6)/100,
IF($F162=TiltakstyperKostnadskalkyle!$B$7,($J162*TiltakstyperKostnadskalkyle!P$7)/100,
IF($F162=TiltakstyperKostnadskalkyle!$B$8,($J162*TiltakstyperKostnadskalkyle!P$8)/100,
IF($F162=TiltakstyperKostnadskalkyle!$B$9,($J162*TiltakstyperKostnadskalkyle!P$9)/100,
IF($F162=TiltakstyperKostnadskalkyle!$B$10,($J162*TiltakstyperKostnadskalkyle!P$10)/100,
IF($F162=TiltakstyperKostnadskalkyle!$B$11,($J162*TiltakstyperKostnadskalkyle!P$11)/100,
IF($F162=TiltakstyperKostnadskalkyle!$B$12,($J162*TiltakstyperKostnadskalkyle!P$12)/100,
IF($F162=TiltakstyperKostnadskalkyle!$B$13,($J162*TiltakstyperKostnadskalkyle!P$13)/100,
IF($F162=TiltakstyperKostnadskalkyle!$B$14,($J162*TiltakstyperKostnadskalkyle!P$14)/100,
IF($F162=TiltakstyperKostnadskalkyle!$B$15,($J162*TiltakstyperKostnadskalkyle!P$15)/100,
"0")))))))))))</f>
        <v>0</v>
      </c>
      <c r="Y162" s="151"/>
    </row>
    <row r="163" spans="2:25" ht="14.45" customHeight="1" x14ac:dyDescent="0.25">
      <c r="B163" s="20" t="s">
        <v>25</v>
      </c>
      <c r="C163" s="22" t="s">
        <v>123</v>
      </c>
      <c r="D163" s="22" t="s">
        <v>126</v>
      </c>
      <c r="E163" s="22" t="s">
        <v>125</v>
      </c>
      <c r="F163" s="39" t="s">
        <v>29</v>
      </c>
      <c r="G163" s="22">
        <v>2029</v>
      </c>
      <c r="H163" s="23">
        <v>757</v>
      </c>
      <c r="I163" s="27" t="s">
        <v>30</v>
      </c>
      <c r="J163" s="18">
        <f>IF(F163=TiltakstyperKostnadskalkyle!$B$5,TiltakstyperKostnadskalkyle!$R$5*Handlingsplan!H163,
IF(F163=TiltakstyperKostnadskalkyle!$B$6,TiltakstyperKostnadskalkyle!$R$6*Handlingsplan!H163,
IF(F163=TiltakstyperKostnadskalkyle!$B$7,TiltakstyperKostnadskalkyle!$R$7*Handlingsplan!H163,
IF(F163=TiltakstyperKostnadskalkyle!$B$8,TiltakstyperKostnadskalkyle!$R$8*Handlingsplan!H163,
IF(F163=TiltakstyperKostnadskalkyle!$B$9,TiltakstyperKostnadskalkyle!$R$9*Handlingsplan!H163,
IF(F163=TiltakstyperKostnadskalkyle!$B$10,TiltakstyperKostnadskalkyle!$R$10*Handlingsplan!H163,
IF(F163=TiltakstyperKostnadskalkyle!$B$11,TiltakstyperKostnadskalkyle!$R$11*Handlingsplan!H163,
IF(F163=TiltakstyperKostnadskalkyle!$B$12,TiltakstyperKostnadskalkyle!$R$12*Handlingsplan!H163,
IF(F163=TiltakstyperKostnadskalkyle!$B$13,TiltakstyperKostnadskalkyle!$R$13*Handlingsplan!H163,
IF(F163=TiltakstyperKostnadskalkyle!$B$14,TiltakstyperKostnadskalkyle!$R$14*Handlingsplan!H163,
IF(F163=TiltakstyperKostnadskalkyle!$B$15,TiltakstyperKostnadskalkyle!$R$15*Handlingsplan!H163,
0)))))))))))</f>
        <v>227100</v>
      </c>
      <c r="K163" s="18">
        <f>IF($F163=TiltakstyperKostnadskalkyle!$B$5,($J163*TiltakstyperKostnadskalkyle!D$5)/100,
IF($F163=TiltakstyperKostnadskalkyle!$B$6,($J163*TiltakstyperKostnadskalkyle!D$6)/100,
IF($F163=TiltakstyperKostnadskalkyle!$B$7,($J163*TiltakstyperKostnadskalkyle!D$7)/100,
IF($F163=TiltakstyperKostnadskalkyle!$B$8,($J163*TiltakstyperKostnadskalkyle!D$8)/100,
IF($F163=TiltakstyperKostnadskalkyle!$B$9,($J163*TiltakstyperKostnadskalkyle!D$9)/100,
IF($F163=TiltakstyperKostnadskalkyle!$B$10,($J163*TiltakstyperKostnadskalkyle!D$10)/100,
IF($F163=TiltakstyperKostnadskalkyle!$B$11,($J163*TiltakstyperKostnadskalkyle!D$11)/100,
IF($F163=TiltakstyperKostnadskalkyle!$B$12,($J163*TiltakstyperKostnadskalkyle!D$12)/100,
IF($F163=TiltakstyperKostnadskalkyle!$B$13,($J163*TiltakstyperKostnadskalkyle!D$13)/100,
IF($F163=TiltakstyperKostnadskalkyle!$B$14,($J163*TiltakstyperKostnadskalkyle!D$14)/100,
IF($F163=TiltakstyperKostnadskalkyle!$B$15,($J163*TiltakstyperKostnadskalkyle!D$15)/100,
"0")))))))))))</f>
        <v>7948.5</v>
      </c>
      <c r="L163" s="18">
        <f>IF($F163=TiltakstyperKostnadskalkyle!$B$5,($J163*TiltakstyperKostnadskalkyle!E$5)/100,
IF($F163=TiltakstyperKostnadskalkyle!$B$6,($J163*TiltakstyperKostnadskalkyle!E$6)/100,
IF($F163=TiltakstyperKostnadskalkyle!$B$7,($J163*TiltakstyperKostnadskalkyle!E$7)/100,
IF($F163=TiltakstyperKostnadskalkyle!$B$8,($J163*TiltakstyperKostnadskalkyle!E$8)/100,
IF($F163=TiltakstyperKostnadskalkyle!$B$9,($J163*TiltakstyperKostnadskalkyle!E$9)/100,
IF($F163=TiltakstyperKostnadskalkyle!$B$10,($J163*TiltakstyperKostnadskalkyle!E$10)/100,
IF($F163=TiltakstyperKostnadskalkyle!$B$11,($J163*TiltakstyperKostnadskalkyle!E$11)/100,
IF($F163=TiltakstyperKostnadskalkyle!$B$12,($J163*TiltakstyperKostnadskalkyle!E$12)/100,
IF($F163=TiltakstyperKostnadskalkyle!$B$13,($J163*TiltakstyperKostnadskalkyle!E$13)/100,
IF($F163=TiltakstyperKostnadskalkyle!$B$14,($J163*TiltakstyperKostnadskalkyle!E$14)/100,
IF($F163=TiltakstyperKostnadskalkyle!$B$15,($J163*TiltakstyperKostnadskalkyle!E$15)/100,
"0")))))))))))</f>
        <v>13626</v>
      </c>
      <c r="M163" s="18">
        <f>IF($F163=TiltakstyperKostnadskalkyle!$B$5,($J163*TiltakstyperKostnadskalkyle!F$5)/100,
IF($F163=TiltakstyperKostnadskalkyle!$B$6,($J163*TiltakstyperKostnadskalkyle!F$6)/100,
IF($F163=TiltakstyperKostnadskalkyle!$B$7,($J163*TiltakstyperKostnadskalkyle!F$7)/100,
IF($F163=TiltakstyperKostnadskalkyle!$B$8,($J163*TiltakstyperKostnadskalkyle!F$8)/100,
IF($F163=TiltakstyperKostnadskalkyle!$B$9,($J163*TiltakstyperKostnadskalkyle!F$9)/100,
IF($F163=TiltakstyperKostnadskalkyle!$B$10,($J163*TiltakstyperKostnadskalkyle!F$10)/100,
IF($F163=TiltakstyperKostnadskalkyle!$B$11,($J163*TiltakstyperKostnadskalkyle!F$11)/100,
IF($F163=TiltakstyperKostnadskalkyle!$B$12,($J163*TiltakstyperKostnadskalkyle!F$12)/100,
IF($F163=TiltakstyperKostnadskalkyle!$B$13,($J163*TiltakstyperKostnadskalkyle!F$13)/100,
IF($F163=TiltakstyperKostnadskalkyle!$B$14,($J163*TiltakstyperKostnadskalkyle!F$14)/100,
IF($F163=TiltakstyperKostnadskalkyle!$B$15,($J163*TiltakstyperKostnadskalkyle!F$15)/100,
"0")))))))))))</f>
        <v>72672</v>
      </c>
      <c r="N163" s="18">
        <f>IF($F163=TiltakstyperKostnadskalkyle!$B$5,($J163*TiltakstyperKostnadskalkyle!G$5)/100,
IF($F163=TiltakstyperKostnadskalkyle!$B$6,($J163*TiltakstyperKostnadskalkyle!G$6)/100,
IF($F163=TiltakstyperKostnadskalkyle!$B$7,($J163*TiltakstyperKostnadskalkyle!G$7)/100,
IF($F163=TiltakstyperKostnadskalkyle!$B$8,($J163*TiltakstyperKostnadskalkyle!G$8)/100,
IF($F163=TiltakstyperKostnadskalkyle!$B$9,($J163*TiltakstyperKostnadskalkyle!G$9)/100,
IF($F163=TiltakstyperKostnadskalkyle!$B$10,($J163*TiltakstyperKostnadskalkyle!G$10)/100,
IF($F163=TiltakstyperKostnadskalkyle!$B$11,($J163*TiltakstyperKostnadskalkyle!G$11)/100,
IF($F163=TiltakstyperKostnadskalkyle!$B$12,($J163*TiltakstyperKostnadskalkyle!G$12)/100,
IF($F163=TiltakstyperKostnadskalkyle!$B$13,($J163*TiltakstyperKostnadskalkyle!G$13)/100,
IF($F163=TiltakstyperKostnadskalkyle!$B$14,($J163*TiltakstyperKostnadskalkyle!G$14)/100,
IF($F163=TiltakstyperKostnadskalkyle!$B$15,($J163*TiltakstyperKostnadskalkyle!G$15)/100,
"0")))))))))))</f>
        <v>74943</v>
      </c>
      <c r="O163" s="18">
        <f>IF($F163=TiltakstyperKostnadskalkyle!$B$5,($J163*TiltakstyperKostnadskalkyle!H$5)/100,
IF($F163=TiltakstyperKostnadskalkyle!$B$6,($J163*TiltakstyperKostnadskalkyle!H$6)/100,
IF($F163=TiltakstyperKostnadskalkyle!$B$7,($J163*TiltakstyperKostnadskalkyle!H$7)/100,
IF($F163=TiltakstyperKostnadskalkyle!$B$8,($J163*TiltakstyperKostnadskalkyle!H$8)/100,
IF($F163=TiltakstyperKostnadskalkyle!$B$9,($J163*TiltakstyperKostnadskalkyle!H$9)/100,
IF($F163=TiltakstyperKostnadskalkyle!$B$10,($J163*TiltakstyperKostnadskalkyle!H$10)/100,
IF($F163=TiltakstyperKostnadskalkyle!$B$11,($J163*TiltakstyperKostnadskalkyle!H$11)/100,
IF($F163=TiltakstyperKostnadskalkyle!$B$12,($J163*TiltakstyperKostnadskalkyle!H$12)/100,
IF($F163=TiltakstyperKostnadskalkyle!$B$13,($J163*TiltakstyperKostnadskalkyle!H$13)/100,
IF($F163=TiltakstyperKostnadskalkyle!$B$14,($J163*TiltakstyperKostnadskalkyle!H$14)/100,
IF($F163=TiltakstyperKostnadskalkyle!$B$15,($J163*TiltakstyperKostnadskalkyle!H$15)/100,
"0")))))))))))</f>
        <v>13626</v>
      </c>
      <c r="P163" s="18">
        <f>IF($F163=TiltakstyperKostnadskalkyle!$B$5,($J163*TiltakstyperKostnadskalkyle!I$5)/100,
IF($F163=TiltakstyperKostnadskalkyle!$B$6,($J163*TiltakstyperKostnadskalkyle!I$6)/100,
IF($F163=TiltakstyperKostnadskalkyle!$B$7,($J163*TiltakstyperKostnadskalkyle!I$7)/100,
IF($F163=TiltakstyperKostnadskalkyle!$B$8,($J163*TiltakstyperKostnadskalkyle!I$8)/100,
IF($F163=TiltakstyperKostnadskalkyle!$B$9,($J163*TiltakstyperKostnadskalkyle!I$9)/100,
IF($F163=TiltakstyperKostnadskalkyle!$B$10,($J163*TiltakstyperKostnadskalkyle!I$10)/100,
IF($F163=TiltakstyperKostnadskalkyle!$B$11,($J163*TiltakstyperKostnadskalkyle!I$11)/100,
IF($F163=TiltakstyperKostnadskalkyle!$B$12,($J163*TiltakstyperKostnadskalkyle!I$12)/100,
IF($F163=TiltakstyperKostnadskalkyle!$B$13,($J163*TiltakstyperKostnadskalkyle!I$13)/100,
IF($F163=TiltakstyperKostnadskalkyle!$B$14,($J163*TiltakstyperKostnadskalkyle!I$14)/100,
IF($F163=TiltakstyperKostnadskalkyle!$B$15,($J163*TiltakstyperKostnadskalkyle!I$15)/100,
"0")))))))))))</f>
        <v>36336</v>
      </c>
      <c r="Q163" s="18">
        <f t="shared" si="10"/>
        <v>2271</v>
      </c>
      <c r="R163" s="18">
        <f>IF($F163=TiltakstyperKostnadskalkyle!$B$5,($J163*TiltakstyperKostnadskalkyle!K$5)/100,
IF($F163=TiltakstyperKostnadskalkyle!$B$6,($J163*TiltakstyperKostnadskalkyle!K$6)/100,
IF($F163=TiltakstyperKostnadskalkyle!$B$8,($J163*TiltakstyperKostnadskalkyle!K$8)/100,
IF($F163=TiltakstyperKostnadskalkyle!$B$9,($J163*TiltakstyperKostnadskalkyle!K$9)/100,
IF($F163=TiltakstyperKostnadskalkyle!$B$10,($J163*TiltakstyperKostnadskalkyle!K$10)/100,
IF($F163=TiltakstyperKostnadskalkyle!$B$11,($J163*TiltakstyperKostnadskalkyle!K$11)/100,
IF($F163=TiltakstyperKostnadskalkyle!$B$12,($J163*TiltakstyperKostnadskalkyle!K$12)/100,
IF($F163=TiltakstyperKostnadskalkyle!$B$13,($J163*TiltakstyperKostnadskalkyle!K$13)/100,
IF($F163=TiltakstyperKostnadskalkyle!$B$14,($J163*TiltakstyperKostnadskalkyle!K$14)/100,
"0")))))))))</f>
        <v>7948.5</v>
      </c>
      <c r="S163" s="18">
        <f t="shared" si="9"/>
        <v>4542</v>
      </c>
      <c r="T163" s="18">
        <f>IF($F163=TiltakstyperKostnadskalkyle!$B$5,($J163*TiltakstyperKostnadskalkyle!M$5)/100,
IF($F163=TiltakstyperKostnadskalkyle!$B$6,($J163*TiltakstyperKostnadskalkyle!M$6)/100,
IF($F163=TiltakstyperKostnadskalkyle!$B$7,($J163*TiltakstyperKostnadskalkyle!M$7)/100,
IF($F163=TiltakstyperKostnadskalkyle!$B$8,($J163*TiltakstyperKostnadskalkyle!M$8)/100,
IF($F163=TiltakstyperKostnadskalkyle!$B$9,($J163*TiltakstyperKostnadskalkyle!M$9)/100,
IF($F163=TiltakstyperKostnadskalkyle!$B$10,($J163*TiltakstyperKostnadskalkyle!M$10)/100,
IF($F163=TiltakstyperKostnadskalkyle!$B$11,($J163*TiltakstyperKostnadskalkyle!M$11)/100,
IF($F163=TiltakstyperKostnadskalkyle!$B$12,($J163*TiltakstyperKostnadskalkyle!M$12)/100,
IF($F163=TiltakstyperKostnadskalkyle!$B$13,($J163*TiltakstyperKostnadskalkyle!M$13)/100,
IF($F163=TiltakstyperKostnadskalkyle!$B$14,($J163*TiltakstyperKostnadskalkyle!M$14)/100,
IF($F163=TiltakstyperKostnadskalkyle!$B$15,($J163*TiltakstyperKostnadskalkyle!M$15)/100,
"0")))))))))))</f>
        <v>0</v>
      </c>
      <c r="U163" s="32"/>
      <c r="V163" s="32"/>
      <c r="W163" s="18">
        <f>IF($F163=TiltakstyperKostnadskalkyle!$B$5,($J163*TiltakstyperKostnadskalkyle!P$5)/100,
IF($F163=TiltakstyperKostnadskalkyle!$B$6,($J163*TiltakstyperKostnadskalkyle!P$6)/100,
IF($F163=TiltakstyperKostnadskalkyle!$B$7,($J163*TiltakstyperKostnadskalkyle!P$7)/100,
IF($F163=TiltakstyperKostnadskalkyle!$B$8,($J163*TiltakstyperKostnadskalkyle!P$8)/100,
IF($F163=TiltakstyperKostnadskalkyle!$B$9,($J163*TiltakstyperKostnadskalkyle!P$9)/100,
IF($F163=TiltakstyperKostnadskalkyle!$B$10,($J163*TiltakstyperKostnadskalkyle!P$10)/100,
IF($F163=TiltakstyperKostnadskalkyle!$B$11,($J163*TiltakstyperKostnadskalkyle!P$11)/100,
IF($F163=TiltakstyperKostnadskalkyle!$B$12,($J163*TiltakstyperKostnadskalkyle!P$12)/100,
IF($F163=TiltakstyperKostnadskalkyle!$B$13,($J163*TiltakstyperKostnadskalkyle!P$13)/100,
IF($F163=TiltakstyperKostnadskalkyle!$B$14,($J163*TiltakstyperKostnadskalkyle!P$14)/100,
IF($F163=TiltakstyperKostnadskalkyle!$B$15,($J163*TiltakstyperKostnadskalkyle!P$15)/100,
"0")))))))))))</f>
        <v>0</v>
      </c>
      <c r="Y163" s="151"/>
    </row>
    <row r="164" spans="2:25" ht="14.45" customHeight="1" x14ac:dyDescent="0.25">
      <c r="B164" s="20" t="s">
        <v>25</v>
      </c>
      <c r="C164" s="22" t="s">
        <v>123</v>
      </c>
      <c r="D164" s="22" t="s">
        <v>127</v>
      </c>
      <c r="E164" s="22" t="s">
        <v>125</v>
      </c>
      <c r="F164" s="39" t="s">
        <v>37</v>
      </c>
      <c r="G164" s="22">
        <v>2028</v>
      </c>
      <c r="H164" s="23">
        <v>688</v>
      </c>
      <c r="I164" s="27" t="s">
        <v>30</v>
      </c>
      <c r="J164" s="18">
        <f>IF(F164=TiltakstyperKostnadskalkyle!$B$5,TiltakstyperKostnadskalkyle!$R$5*Handlingsplan!H164,
IF(F164=TiltakstyperKostnadskalkyle!$B$6,TiltakstyperKostnadskalkyle!$R$6*Handlingsplan!H164,
IF(F164=TiltakstyperKostnadskalkyle!$B$7,TiltakstyperKostnadskalkyle!$R$7*Handlingsplan!H164,
IF(F164=TiltakstyperKostnadskalkyle!$B$8,TiltakstyperKostnadskalkyle!$R$8*Handlingsplan!H164,
IF(F164=TiltakstyperKostnadskalkyle!$B$9,TiltakstyperKostnadskalkyle!$R$9*Handlingsplan!H164,
IF(F164=TiltakstyperKostnadskalkyle!$B$10,TiltakstyperKostnadskalkyle!$R$10*Handlingsplan!H164,
IF(F164=TiltakstyperKostnadskalkyle!$B$11,TiltakstyperKostnadskalkyle!$R$11*Handlingsplan!H164,
IF(F164=TiltakstyperKostnadskalkyle!$B$12,TiltakstyperKostnadskalkyle!$R$12*Handlingsplan!H164,
IF(F164=TiltakstyperKostnadskalkyle!$B$13,TiltakstyperKostnadskalkyle!$R$13*Handlingsplan!H164,
IF(F164=TiltakstyperKostnadskalkyle!$B$14,TiltakstyperKostnadskalkyle!$R$14*Handlingsplan!H164,
IF(F164=TiltakstyperKostnadskalkyle!$B$15,TiltakstyperKostnadskalkyle!$R$15*Handlingsplan!H164,
0)))))))))))</f>
        <v>763680</v>
      </c>
      <c r="K164" s="18">
        <f>IF($F164=TiltakstyperKostnadskalkyle!$B$5,($J164*TiltakstyperKostnadskalkyle!D$5)/100,
IF($F164=TiltakstyperKostnadskalkyle!$B$6,($J164*TiltakstyperKostnadskalkyle!D$6)/100,
IF($F164=TiltakstyperKostnadskalkyle!$B$7,($J164*TiltakstyperKostnadskalkyle!D$7)/100,
IF($F164=TiltakstyperKostnadskalkyle!$B$8,($J164*TiltakstyperKostnadskalkyle!D$8)/100,
IF($F164=TiltakstyperKostnadskalkyle!$B$9,($J164*TiltakstyperKostnadskalkyle!D$9)/100,
IF($F164=TiltakstyperKostnadskalkyle!$B$10,($J164*TiltakstyperKostnadskalkyle!D$10)/100,
IF($F164=TiltakstyperKostnadskalkyle!$B$11,($J164*TiltakstyperKostnadskalkyle!D$11)/100,
IF($F164=TiltakstyperKostnadskalkyle!$B$12,($J164*TiltakstyperKostnadskalkyle!D$12)/100,
IF($F164=TiltakstyperKostnadskalkyle!$B$13,($J164*TiltakstyperKostnadskalkyle!D$13)/100,
IF($F164=TiltakstyperKostnadskalkyle!$B$14,($J164*TiltakstyperKostnadskalkyle!D$14)/100,
IF($F164=TiltakstyperKostnadskalkyle!$B$15,($J164*TiltakstyperKostnadskalkyle!D$15)/100,
"0")))))))))))</f>
        <v>11455.2</v>
      </c>
      <c r="L164" s="18">
        <f>IF($F164=TiltakstyperKostnadskalkyle!$B$5,($J164*TiltakstyperKostnadskalkyle!E$5)/100,
IF($F164=TiltakstyperKostnadskalkyle!$B$6,($J164*TiltakstyperKostnadskalkyle!E$6)/100,
IF($F164=TiltakstyperKostnadskalkyle!$B$7,($J164*TiltakstyperKostnadskalkyle!E$7)/100,
IF($F164=TiltakstyperKostnadskalkyle!$B$8,($J164*TiltakstyperKostnadskalkyle!E$8)/100,
IF($F164=TiltakstyperKostnadskalkyle!$B$9,($J164*TiltakstyperKostnadskalkyle!E$9)/100,
IF($F164=TiltakstyperKostnadskalkyle!$B$10,($J164*TiltakstyperKostnadskalkyle!E$10)/100,
IF($F164=TiltakstyperKostnadskalkyle!$B$11,($J164*TiltakstyperKostnadskalkyle!E$11)/100,
IF($F164=TiltakstyperKostnadskalkyle!$B$12,($J164*TiltakstyperKostnadskalkyle!E$12)/100,
IF($F164=TiltakstyperKostnadskalkyle!$B$13,($J164*TiltakstyperKostnadskalkyle!E$13)/100,
IF($F164=TiltakstyperKostnadskalkyle!$B$14,($J164*TiltakstyperKostnadskalkyle!E$14)/100,
IF($F164=TiltakstyperKostnadskalkyle!$B$15,($J164*TiltakstyperKostnadskalkyle!E$15)/100,
"0")))))))))))</f>
        <v>22910.400000000001</v>
      </c>
      <c r="M164" s="18">
        <f>IF($F164=TiltakstyperKostnadskalkyle!$B$5,($J164*TiltakstyperKostnadskalkyle!F$5)/100,
IF($F164=TiltakstyperKostnadskalkyle!$B$6,($J164*TiltakstyperKostnadskalkyle!F$6)/100,
IF($F164=TiltakstyperKostnadskalkyle!$B$7,($J164*TiltakstyperKostnadskalkyle!F$7)/100,
IF($F164=TiltakstyperKostnadskalkyle!$B$8,($J164*TiltakstyperKostnadskalkyle!F$8)/100,
IF($F164=TiltakstyperKostnadskalkyle!$B$9,($J164*TiltakstyperKostnadskalkyle!F$9)/100,
IF($F164=TiltakstyperKostnadskalkyle!$B$10,($J164*TiltakstyperKostnadskalkyle!F$10)/100,
IF($F164=TiltakstyperKostnadskalkyle!$B$11,($J164*TiltakstyperKostnadskalkyle!F$11)/100,
IF($F164=TiltakstyperKostnadskalkyle!$B$12,($J164*TiltakstyperKostnadskalkyle!F$12)/100,
IF($F164=TiltakstyperKostnadskalkyle!$B$13,($J164*TiltakstyperKostnadskalkyle!F$13)/100,
IF($F164=TiltakstyperKostnadskalkyle!$B$14,($J164*TiltakstyperKostnadskalkyle!F$14)/100,
IF($F164=TiltakstyperKostnadskalkyle!$B$15,($J164*TiltakstyperKostnadskalkyle!F$15)/100,
"0")))))))))))</f>
        <v>152736</v>
      </c>
      <c r="N164" s="18">
        <f>IF($F164=TiltakstyperKostnadskalkyle!$B$5,($J164*TiltakstyperKostnadskalkyle!G$5)/100,
IF($F164=TiltakstyperKostnadskalkyle!$B$6,($J164*TiltakstyperKostnadskalkyle!G$6)/100,
IF($F164=TiltakstyperKostnadskalkyle!$B$7,($J164*TiltakstyperKostnadskalkyle!G$7)/100,
IF($F164=TiltakstyperKostnadskalkyle!$B$8,($J164*TiltakstyperKostnadskalkyle!G$8)/100,
IF($F164=TiltakstyperKostnadskalkyle!$B$9,($J164*TiltakstyperKostnadskalkyle!G$9)/100,
IF($F164=TiltakstyperKostnadskalkyle!$B$10,($J164*TiltakstyperKostnadskalkyle!G$10)/100,
IF($F164=TiltakstyperKostnadskalkyle!$B$11,($J164*TiltakstyperKostnadskalkyle!G$11)/100,
IF($F164=TiltakstyperKostnadskalkyle!$B$12,($J164*TiltakstyperKostnadskalkyle!G$12)/100,
IF($F164=TiltakstyperKostnadskalkyle!$B$13,($J164*TiltakstyperKostnadskalkyle!G$13)/100,
IF($F164=TiltakstyperKostnadskalkyle!$B$14,($J164*TiltakstyperKostnadskalkyle!G$14)/100,
IF($F164=TiltakstyperKostnadskalkyle!$B$15,($J164*TiltakstyperKostnadskalkyle!G$15)/100,
"0")))))))))))</f>
        <v>84004.800000000003</v>
      </c>
      <c r="O164" s="18">
        <f>IF($F164=TiltakstyperKostnadskalkyle!$B$5,($J164*TiltakstyperKostnadskalkyle!H$5)/100,
IF($F164=TiltakstyperKostnadskalkyle!$B$6,($J164*TiltakstyperKostnadskalkyle!H$6)/100,
IF($F164=TiltakstyperKostnadskalkyle!$B$7,($J164*TiltakstyperKostnadskalkyle!H$7)/100,
IF($F164=TiltakstyperKostnadskalkyle!$B$8,($J164*TiltakstyperKostnadskalkyle!H$8)/100,
IF($F164=TiltakstyperKostnadskalkyle!$B$9,($J164*TiltakstyperKostnadskalkyle!H$9)/100,
IF($F164=TiltakstyperKostnadskalkyle!$B$10,($J164*TiltakstyperKostnadskalkyle!H$10)/100,
IF($F164=TiltakstyperKostnadskalkyle!$B$11,($J164*TiltakstyperKostnadskalkyle!H$11)/100,
IF($F164=TiltakstyperKostnadskalkyle!$B$12,($J164*TiltakstyperKostnadskalkyle!H$12)/100,
IF($F164=TiltakstyperKostnadskalkyle!$B$13,($J164*TiltakstyperKostnadskalkyle!H$13)/100,
IF($F164=TiltakstyperKostnadskalkyle!$B$14,($J164*TiltakstyperKostnadskalkyle!H$14)/100,
IF($F164=TiltakstyperKostnadskalkyle!$B$15,($J164*TiltakstyperKostnadskalkyle!H$15)/100,
"0")))))))))))</f>
        <v>22910.400000000001</v>
      </c>
      <c r="P164" s="18">
        <f>IF($F164=TiltakstyperKostnadskalkyle!$B$5,($J164*TiltakstyperKostnadskalkyle!I$5)/100,
IF($F164=TiltakstyperKostnadskalkyle!$B$6,($J164*TiltakstyperKostnadskalkyle!I$6)/100,
IF($F164=TiltakstyperKostnadskalkyle!$B$7,($J164*TiltakstyperKostnadskalkyle!I$7)/100,
IF($F164=TiltakstyperKostnadskalkyle!$B$8,($J164*TiltakstyperKostnadskalkyle!I$8)/100,
IF($F164=TiltakstyperKostnadskalkyle!$B$9,($J164*TiltakstyperKostnadskalkyle!I$9)/100,
IF($F164=TiltakstyperKostnadskalkyle!$B$10,($J164*TiltakstyperKostnadskalkyle!I$10)/100,
IF($F164=TiltakstyperKostnadskalkyle!$B$11,($J164*TiltakstyperKostnadskalkyle!I$11)/100,
IF($F164=TiltakstyperKostnadskalkyle!$B$12,($J164*TiltakstyperKostnadskalkyle!I$12)/100,
IF($F164=TiltakstyperKostnadskalkyle!$B$13,($J164*TiltakstyperKostnadskalkyle!I$13)/100,
IF($F164=TiltakstyperKostnadskalkyle!$B$14,($J164*TiltakstyperKostnadskalkyle!I$14)/100,
IF($F164=TiltakstyperKostnadskalkyle!$B$15,($J164*TiltakstyperKostnadskalkyle!I$15)/100,
"0")))))))))))</f>
        <v>458208</v>
      </c>
      <c r="Q164" s="18">
        <f t="shared" si="10"/>
        <v>7636.8</v>
      </c>
      <c r="R164" s="18">
        <f>IF($F164=TiltakstyperKostnadskalkyle!$B$5,($J164*TiltakstyperKostnadskalkyle!K$5)/100,
IF($F164=TiltakstyperKostnadskalkyle!$B$6,($J164*TiltakstyperKostnadskalkyle!K$6)/100,
IF($F164=TiltakstyperKostnadskalkyle!$B$8,($J164*TiltakstyperKostnadskalkyle!K$8)/100,
IF($F164=TiltakstyperKostnadskalkyle!$B$9,($J164*TiltakstyperKostnadskalkyle!K$9)/100,
IF($F164=TiltakstyperKostnadskalkyle!$B$10,($J164*TiltakstyperKostnadskalkyle!K$10)/100,
IF($F164=TiltakstyperKostnadskalkyle!$B$11,($J164*TiltakstyperKostnadskalkyle!K$11)/100,
IF($F164=TiltakstyperKostnadskalkyle!$B$12,($J164*TiltakstyperKostnadskalkyle!K$12)/100,
IF($F164=TiltakstyperKostnadskalkyle!$B$13,($J164*TiltakstyperKostnadskalkyle!K$13)/100,
IF($F164=TiltakstyperKostnadskalkyle!$B$14,($J164*TiltakstyperKostnadskalkyle!K$14)/100,
"0")))))))))</f>
        <v>11455.2</v>
      </c>
      <c r="S164" s="18">
        <f t="shared" si="9"/>
        <v>15273.6</v>
      </c>
      <c r="T164" s="18">
        <f>IF($F164=TiltakstyperKostnadskalkyle!$B$5,($J164*TiltakstyperKostnadskalkyle!M$5)/100,
IF($F164=TiltakstyperKostnadskalkyle!$B$6,($J164*TiltakstyperKostnadskalkyle!M$6)/100,
IF($F164=TiltakstyperKostnadskalkyle!$B$7,($J164*TiltakstyperKostnadskalkyle!M$7)/100,
IF($F164=TiltakstyperKostnadskalkyle!$B$8,($J164*TiltakstyperKostnadskalkyle!M$8)/100,
IF($F164=TiltakstyperKostnadskalkyle!$B$9,($J164*TiltakstyperKostnadskalkyle!M$9)/100,
IF($F164=TiltakstyperKostnadskalkyle!$B$10,($J164*TiltakstyperKostnadskalkyle!M$10)/100,
IF($F164=TiltakstyperKostnadskalkyle!$B$11,($J164*TiltakstyperKostnadskalkyle!M$11)/100,
IF($F164=TiltakstyperKostnadskalkyle!$B$12,($J164*TiltakstyperKostnadskalkyle!M$12)/100,
IF($F164=TiltakstyperKostnadskalkyle!$B$13,($J164*TiltakstyperKostnadskalkyle!M$13)/100,
IF($F164=TiltakstyperKostnadskalkyle!$B$14,($J164*TiltakstyperKostnadskalkyle!M$14)/100,
IF($F164=TiltakstyperKostnadskalkyle!$B$15,($J164*TiltakstyperKostnadskalkyle!M$15)/100,
"0")))))))))))</f>
        <v>0</v>
      </c>
      <c r="U164" s="32"/>
      <c r="V164" s="32"/>
      <c r="W164" s="18">
        <f>IF($F164=TiltakstyperKostnadskalkyle!$B$5,($J164*TiltakstyperKostnadskalkyle!P$5)/100,
IF($F164=TiltakstyperKostnadskalkyle!$B$6,($J164*TiltakstyperKostnadskalkyle!P$6)/100,
IF($F164=TiltakstyperKostnadskalkyle!$B$7,($J164*TiltakstyperKostnadskalkyle!P$7)/100,
IF($F164=TiltakstyperKostnadskalkyle!$B$8,($J164*TiltakstyperKostnadskalkyle!P$8)/100,
IF($F164=TiltakstyperKostnadskalkyle!$B$9,($J164*TiltakstyperKostnadskalkyle!P$9)/100,
IF($F164=TiltakstyperKostnadskalkyle!$B$10,($J164*TiltakstyperKostnadskalkyle!P$10)/100,
IF($F164=TiltakstyperKostnadskalkyle!$B$11,($J164*TiltakstyperKostnadskalkyle!P$11)/100,
IF($F164=TiltakstyperKostnadskalkyle!$B$12,($J164*TiltakstyperKostnadskalkyle!P$12)/100,
IF($F164=TiltakstyperKostnadskalkyle!$B$13,($J164*TiltakstyperKostnadskalkyle!P$13)/100,
IF($F164=TiltakstyperKostnadskalkyle!$B$14,($J164*TiltakstyperKostnadskalkyle!P$14)/100,
IF($F164=TiltakstyperKostnadskalkyle!$B$15,($J164*TiltakstyperKostnadskalkyle!P$15)/100,
"0")))))))))))</f>
        <v>0</v>
      </c>
      <c r="Y164" s="151"/>
    </row>
    <row r="165" spans="2:25" ht="14.45" customHeight="1" x14ac:dyDescent="0.25">
      <c r="B165" s="20" t="s">
        <v>25</v>
      </c>
      <c r="C165" s="22" t="s">
        <v>123</v>
      </c>
      <c r="D165" s="22" t="s">
        <v>128</v>
      </c>
      <c r="E165" s="22" t="s">
        <v>125</v>
      </c>
      <c r="F165" s="39" t="s">
        <v>39</v>
      </c>
      <c r="G165" s="22">
        <v>2030</v>
      </c>
      <c r="H165" s="23">
        <v>320</v>
      </c>
      <c r="I165" s="27" t="s">
        <v>30</v>
      </c>
      <c r="J165" s="18">
        <f>IF(F165=TiltakstyperKostnadskalkyle!$B$5,TiltakstyperKostnadskalkyle!$R$5*Handlingsplan!H165,
IF(F165=TiltakstyperKostnadskalkyle!$B$6,TiltakstyperKostnadskalkyle!$R$6*Handlingsplan!H165,
IF(F165=TiltakstyperKostnadskalkyle!$B$7,TiltakstyperKostnadskalkyle!$R$7*Handlingsplan!H165,
IF(F165=TiltakstyperKostnadskalkyle!$B$8,TiltakstyperKostnadskalkyle!$R$8*Handlingsplan!H165,
IF(F165=TiltakstyperKostnadskalkyle!$B$9,TiltakstyperKostnadskalkyle!$R$9*Handlingsplan!H165,
IF(F165=TiltakstyperKostnadskalkyle!$B$10,TiltakstyperKostnadskalkyle!$R$10*Handlingsplan!H165,
IF(F165=TiltakstyperKostnadskalkyle!$B$11,TiltakstyperKostnadskalkyle!$R$11*Handlingsplan!H165,
IF(F165=TiltakstyperKostnadskalkyle!$B$12,TiltakstyperKostnadskalkyle!$R$12*Handlingsplan!H165,
IF(F165=TiltakstyperKostnadskalkyle!$B$13,TiltakstyperKostnadskalkyle!$R$13*Handlingsplan!H165,
IF(F165=TiltakstyperKostnadskalkyle!$B$14,TiltakstyperKostnadskalkyle!$R$14*Handlingsplan!H165,
IF(F165=TiltakstyperKostnadskalkyle!$B$15,TiltakstyperKostnadskalkyle!$R$15*Handlingsplan!H165,
0)))))))))))</f>
        <v>1280000</v>
      </c>
      <c r="K165" s="18">
        <f>IF($F165=TiltakstyperKostnadskalkyle!$B$5,($J165*TiltakstyperKostnadskalkyle!D$5)/100,
IF($F165=TiltakstyperKostnadskalkyle!$B$6,($J165*TiltakstyperKostnadskalkyle!D$6)/100,
IF($F165=TiltakstyperKostnadskalkyle!$B$7,($J165*TiltakstyperKostnadskalkyle!D$7)/100,
IF($F165=TiltakstyperKostnadskalkyle!$B$8,($J165*TiltakstyperKostnadskalkyle!D$8)/100,
IF($F165=TiltakstyperKostnadskalkyle!$B$9,($J165*TiltakstyperKostnadskalkyle!D$9)/100,
IF($F165=TiltakstyperKostnadskalkyle!$B$10,($J165*TiltakstyperKostnadskalkyle!D$10)/100,
IF($F165=TiltakstyperKostnadskalkyle!$B$11,($J165*TiltakstyperKostnadskalkyle!D$11)/100,
IF($F165=TiltakstyperKostnadskalkyle!$B$12,($J165*TiltakstyperKostnadskalkyle!D$12)/100,
IF($F165=TiltakstyperKostnadskalkyle!$B$13,($J165*TiltakstyperKostnadskalkyle!D$13)/100,
IF($F165=TiltakstyperKostnadskalkyle!$B$14,($J165*TiltakstyperKostnadskalkyle!D$14)/100,
IF($F165=TiltakstyperKostnadskalkyle!$B$15,($J165*TiltakstyperKostnadskalkyle!D$15)/100,
"0")))))))))))</f>
        <v>102400</v>
      </c>
      <c r="L165" s="18">
        <f>IF($F165=TiltakstyperKostnadskalkyle!$B$5,($J165*TiltakstyperKostnadskalkyle!E$5)/100,
IF($F165=TiltakstyperKostnadskalkyle!$B$6,($J165*TiltakstyperKostnadskalkyle!E$6)/100,
IF($F165=TiltakstyperKostnadskalkyle!$B$7,($J165*TiltakstyperKostnadskalkyle!E$7)/100,
IF($F165=TiltakstyperKostnadskalkyle!$B$8,($J165*TiltakstyperKostnadskalkyle!E$8)/100,
IF($F165=TiltakstyperKostnadskalkyle!$B$9,($J165*TiltakstyperKostnadskalkyle!E$9)/100,
IF($F165=TiltakstyperKostnadskalkyle!$B$10,($J165*TiltakstyperKostnadskalkyle!E$10)/100,
IF($F165=TiltakstyperKostnadskalkyle!$B$11,($J165*TiltakstyperKostnadskalkyle!E$11)/100,
IF($F165=TiltakstyperKostnadskalkyle!$B$12,($J165*TiltakstyperKostnadskalkyle!E$12)/100,
IF($F165=TiltakstyperKostnadskalkyle!$B$13,($J165*TiltakstyperKostnadskalkyle!E$13)/100,
IF($F165=TiltakstyperKostnadskalkyle!$B$14,($J165*TiltakstyperKostnadskalkyle!E$14)/100,
IF($F165=TiltakstyperKostnadskalkyle!$B$15,($J165*TiltakstyperKostnadskalkyle!E$15)/100,
"0")))))))))))</f>
        <v>102400</v>
      </c>
      <c r="M165" s="18">
        <f>IF($F165=TiltakstyperKostnadskalkyle!$B$5,($J165*TiltakstyperKostnadskalkyle!F$5)/100,
IF($F165=TiltakstyperKostnadskalkyle!$B$6,($J165*TiltakstyperKostnadskalkyle!F$6)/100,
IF($F165=TiltakstyperKostnadskalkyle!$B$7,($J165*TiltakstyperKostnadskalkyle!F$7)/100,
IF($F165=TiltakstyperKostnadskalkyle!$B$8,($J165*TiltakstyperKostnadskalkyle!F$8)/100,
IF($F165=TiltakstyperKostnadskalkyle!$B$9,($J165*TiltakstyperKostnadskalkyle!F$9)/100,
IF($F165=TiltakstyperKostnadskalkyle!$B$10,($J165*TiltakstyperKostnadskalkyle!F$10)/100,
IF($F165=TiltakstyperKostnadskalkyle!$B$11,($J165*TiltakstyperKostnadskalkyle!F$11)/100,
IF($F165=TiltakstyperKostnadskalkyle!$B$12,($J165*TiltakstyperKostnadskalkyle!F$12)/100,
IF($F165=TiltakstyperKostnadskalkyle!$B$13,($J165*TiltakstyperKostnadskalkyle!F$13)/100,
IF($F165=TiltakstyperKostnadskalkyle!$B$14,($J165*TiltakstyperKostnadskalkyle!F$14)/100,
IF($F165=TiltakstyperKostnadskalkyle!$B$15,($J165*TiltakstyperKostnadskalkyle!F$15)/100,
"0")))))))))))</f>
        <v>537600</v>
      </c>
      <c r="N165" s="18">
        <f>IF($F165=TiltakstyperKostnadskalkyle!$B$5,($J165*TiltakstyperKostnadskalkyle!G$5)/100,
IF($F165=TiltakstyperKostnadskalkyle!$B$6,($J165*TiltakstyperKostnadskalkyle!G$6)/100,
IF($F165=TiltakstyperKostnadskalkyle!$B$7,($J165*TiltakstyperKostnadskalkyle!G$7)/100,
IF($F165=TiltakstyperKostnadskalkyle!$B$8,($J165*TiltakstyperKostnadskalkyle!G$8)/100,
IF($F165=TiltakstyperKostnadskalkyle!$B$9,($J165*TiltakstyperKostnadskalkyle!G$9)/100,
IF($F165=TiltakstyperKostnadskalkyle!$B$10,($J165*TiltakstyperKostnadskalkyle!G$10)/100,
IF($F165=TiltakstyperKostnadskalkyle!$B$11,($J165*TiltakstyperKostnadskalkyle!G$11)/100,
IF($F165=TiltakstyperKostnadskalkyle!$B$12,($J165*TiltakstyperKostnadskalkyle!G$12)/100,
IF($F165=TiltakstyperKostnadskalkyle!$B$13,($J165*TiltakstyperKostnadskalkyle!G$13)/100,
IF($F165=TiltakstyperKostnadskalkyle!$B$14,($J165*TiltakstyperKostnadskalkyle!G$14)/100,
IF($F165=TiltakstyperKostnadskalkyle!$B$15,($J165*TiltakstyperKostnadskalkyle!G$15)/100,
"0")))))))))))</f>
        <v>268800</v>
      </c>
      <c r="O165" s="18">
        <f>IF($F165=TiltakstyperKostnadskalkyle!$B$5,($J165*TiltakstyperKostnadskalkyle!H$5)/100,
IF($F165=TiltakstyperKostnadskalkyle!$B$6,($J165*TiltakstyperKostnadskalkyle!H$6)/100,
IF($F165=TiltakstyperKostnadskalkyle!$B$7,($J165*TiltakstyperKostnadskalkyle!H$7)/100,
IF($F165=TiltakstyperKostnadskalkyle!$B$8,($J165*TiltakstyperKostnadskalkyle!H$8)/100,
IF($F165=TiltakstyperKostnadskalkyle!$B$9,($J165*TiltakstyperKostnadskalkyle!H$9)/100,
IF($F165=TiltakstyperKostnadskalkyle!$B$10,($J165*TiltakstyperKostnadskalkyle!H$10)/100,
IF($F165=TiltakstyperKostnadskalkyle!$B$11,($J165*TiltakstyperKostnadskalkyle!H$11)/100,
IF($F165=TiltakstyperKostnadskalkyle!$B$12,($J165*TiltakstyperKostnadskalkyle!H$12)/100,
IF($F165=TiltakstyperKostnadskalkyle!$B$13,($J165*TiltakstyperKostnadskalkyle!H$13)/100,
IF($F165=TiltakstyperKostnadskalkyle!$B$14,($J165*TiltakstyperKostnadskalkyle!H$14)/100,
IF($F165=TiltakstyperKostnadskalkyle!$B$15,($J165*TiltakstyperKostnadskalkyle!H$15)/100,
"0")))))))))))</f>
        <v>102400</v>
      </c>
      <c r="P165" s="18">
        <f>IF($F165=TiltakstyperKostnadskalkyle!$B$5,($J165*TiltakstyperKostnadskalkyle!I$5)/100,
IF($F165=TiltakstyperKostnadskalkyle!$B$6,($J165*TiltakstyperKostnadskalkyle!I$6)/100,
IF($F165=TiltakstyperKostnadskalkyle!$B$7,($J165*TiltakstyperKostnadskalkyle!I$7)/100,
IF($F165=TiltakstyperKostnadskalkyle!$B$8,($J165*TiltakstyperKostnadskalkyle!I$8)/100,
IF($F165=TiltakstyperKostnadskalkyle!$B$9,($J165*TiltakstyperKostnadskalkyle!I$9)/100,
IF($F165=TiltakstyperKostnadskalkyle!$B$10,($J165*TiltakstyperKostnadskalkyle!I$10)/100,
IF($F165=TiltakstyperKostnadskalkyle!$B$11,($J165*TiltakstyperKostnadskalkyle!I$11)/100,
IF($F165=TiltakstyperKostnadskalkyle!$B$12,($J165*TiltakstyperKostnadskalkyle!I$12)/100,
IF($F165=TiltakstyperKostnadskalkyle!$B$13,($J165*TiltakstyperKostnadskalkyle!I$13)/100,
IF($F165=TiltakstyperKostnadskalkyle!$B$14,($J165*TiltakstyperKostnadskalkyle!I$14)/100,
IF($F165=TiltakstyperKostnadskalkyle!$B$15,($J165*TiltakstyperKostnadskalkyle!I$15)/100,
"0")))))))))))</f>
        <v>64000</v>
      </c>
      <c r="Q165" s="18">
        <f t="shared" si="10"/>
        <v>12800</v>
      </c>
      <c r="R165" s="18">
        <f>IF($F165=TiltakstyperKostnadskalkyle!$B$5,($J165*TiltakstyperKostnadskalkyle!K$5)/100,
IF($F165=TiltakstyperKostnadskalkyle!$B$6,($J165*TiltakstyperKostnadskalkyle!K$6)/100,
IF($F165=TiltakstyperKostnadskalkyle!$B$7,($J165*TiltakstyperKostnadskalkyle!K$7)/100,
IF($F165=TiltakstyperKostnadskalkyle!$B$8,($J165*TiltakstyperKostnadskalkyle!K$8)/100,
IF($F165=TiltakstyperKostnadskalkyle!$B$9,($J165*TiltakstyperKostnadskalkyle!K$9)/100,
IF($F165=TiltakstyperKostnadskalkyle!$B$10,($J165*TiltakstyperKostnadskalkyle!K$10)/100,
IF($F165=TiltakstyperKostnadskalkyle!$B$11,($J165*TiltakstyperKostnadskalkyle!K$11)/100,
IF($F165=TiltakstyperKostnadskalkyle!$B$12,($J165*TiltakstyperKostnadskalkyle!K$12)/100,
IF($F165=TiltakstyperKostnadskalkyle!$B$13,($J165*TiltakstyperKostnadskalkyle!K$13)/100,
IF($F165=TiltakstyperKostnadskalkyle!$B$14,($J165*TiltakstyperKostnadskalkyle!K$14)/100,
IF($F165=TiltakstyperKostnadskalkyle!$B$15,($J165*TiltakstyperKostnadskalkyle!K$15)/100,
"0")))))))))))</f>
        <v>102400</v>
      </c>
      <c r="S165" s="18">
        <f t="shared" si="9"/>
        <v>25600</v>
      </c>
      <c r="T165" s="18">
        <f>IF($F165=TiltakstyperKostnadskalkyle!$B$5,($J165*TiltakstyperKostnadskalkyle!M$5)/100,
IF($F165=TiltakstyperKostnadskalkyle!$B$6,($J165*TiltakstyperKostnadskalkyle!M$6)/100,
IF($F165=TiltakstyperKostnadskalkyle!$B$7,($J165*TiltakstyperKostnadskalkyle!M$7)/100,
IF($F165=TiltakstyperKostnadskalkyle!$B$8,($J165*TiltakstyperKostnadskalkyle!M$8)/100,
IF($F165=TiltakstyperKostnadskalkyle!$B$9,($J165*TiltakstyperKostnadskalkyle!M$9)/100,
IF($F165=TiltakstyperKostnadskalkyle!$B$10,($J165*TiltakstyperKostnadskalkyle!M$10)/100,
IF($F165=TiltakstyperKostnadskalkyle!$B$11,($J165*TiltakstyperKostnadskalkyle!M$11)/100,
IF($F165=TiltakstyperKostnadskalkyle!$B$12,($J165*TiltakstyperKostnadskalkyle!M$12)/100,
IF($F165=TiltakstyperKostnadskalkyle!$B$13,($J165*TiltakstyperKostnadskalkyle!M$13)/100,
IF($F165=TiltakstyperKostnadskalkyle!$B$14,($J165*TiltakstyperKostnadskalkyle!M$14)/100,
IF($F165=TiltakstyperKostnadskalkyle!$B$15,($J165*TiltakstyperKostnadskalkyle!M$15)/100,
"0")))))))))))</f>
        <v>0</v>
      </c>
      <c r="U165" s="32"/>
      <c r="V165" s="32"/>
      <c r="W165" s="18">
        <f>IF($F165=TiltakstyperKostnadskalkyle!$B$5,($J165*TiltakstyperKostnadskalkyle!P$5)/100,
IF($F165=TiltakstyperKostnadskalkyle!$B$6,($J165*TiltakstyperKostnadskalkyle!P$6)/100,
IF($F165=TiltakstyperKostnadskalkyle!$B$7,($J165*TiltakstyperKostnadskalkyle!P$7)/100,
IF($F165=TiltakstyperKostnadskalkyle!$B$8,($J165*TiltakstyperKostnadskalkyle!P$8)/100,
IF($F165=TiltakstyperKostnadskalkyle!$B$9,($J165*TiltakstyperKostnadskalkyle!P$9)/100,
IF($F165=TiltakstyperKostnadskalkyle!$B$10,($J165*TiltakstyperKostnadskalkyle!P$10)/100,
IF($F165=TiltakstyperKostnadskalkyle!$B$11,($J165*TiltakstyperKostnadskalkyle!P$11)/100,
IF($F165=TiltakstyperKostnadskalkyle!$B$12,($J165*TiltakstyperKostnadskalkyle!P$12)/100,
IF($F165=TiltakstyperKostnadskalkyle!$B$13,($J165*TiltakstyperKostnadskalkyle!P$13)/100,
IF($F165=TiltakstyperKostnadskalkyle!$B$14,($J165*TiltakstyperKostnadskalkyle!P$14)/100,
IF($F165=TiltakstyperKostnadskalkyle!$B$15,($J165*TiltakstyperKostnadskalkyle!P$15)/100,
"0")))))))))))</f>
        <v>0</v>
      </c>
      <c r="Y165" s="151"/>
    </row>
    <row r="166" spans="2:25" ht="14.45" customHeight="1" x14ac:dyDescent="0.25">
      <c r="B166" s="20" t="s">
        <v>25</v>
      </c>
      <c r="C166" s="22" t="s">
        <v>129</v>
      </c>
      <c r="D166" s="22" t="s">
        <v>130</v>
      </c>
      <c r="E166" s="22" t="s">
        <v>131</v>
      </c>
      <c r="F166" s="39" t="s">
        <v>29</v>
      </c>
      <c r="G166" s="22">
        <v>2025</v>
      </c>
      <c r="H166" s="23">
        <v>671</v>
      </c>
      <c r="I166" s="27" t="s">
        <v>30</v>
      </c>
      <c r="J166" s="18">
        <f>IF(F166=TiltakstyperKostnadskalkyle!$B$5,TiltakstyperKostnadskalkyle!$R$5*Handlingsplan!H166,
IF(F166=TiltakstyperKostnadskalkyle!$B$6,TiltakstyperKostnadskalkyle!$R$6*Handlingsplan!H166,
IF(F166=TiltakstyperKostnadskalkyle!$B$7,TiltakstyperKostnadskalkyle!$R$7*Handlingsplan!H166,
IF(F166=TiltakstyperKostnadskalkyle!$B$8,TiltakstyperKostnadskalkyle!$R$8*Handlingsplan!H166,
IF(F166=TiltakstyperKostnadskalkyle!$B$9,TiltakstyperKostnadskalkyle!$R$9*Handlingsplan!H166,
IF(F166=TiltakstyperKostnadskalkyle!$B$10,TiltakstyperKostnadskalkyle!$R$10*Handlingsplan!H166,
IF(F166=TiltakstyperKostnadskalkyle!$B$11,TiltakstyperKostnadskalkyle!$R$11*Handlingsplan!H166,
IF(F166=TiltakstyperKostnadskalkyle!$B$12,TiltakstyperKostnadskalkyle!$R$12*Handlingsplan!H166,
IF(F166=TiltakstyperKostnadskalkyle!$B$13,TiltakstyperKostnadskalkyle!$R$13*Handlingsplan!H166,
IF(F166=TiltakstyperKostnadskalkyle!$B$14,TiltakstyperKostnadskalkyle!$R$14*Handlingsplan!H166,
IF(F166=TiltakstyperKostnadskalkyle!$B$15,TiltakstyperKostnadskalkyle!$R$15*Handlingsplan!H166,
0)))))))))))</f>
        <v>201300</v>
      </c>
      <c r="K166" s="18">
        <f>IF($F166=TiltakstyperKostnadskalkyle!$B$5,($J166*TiltakstyperKostnadskalkyle!D$5)/100,
IF($F166=TiltakstyperKostnadskalkyle!$B$6,($J166*TiltakstyperKostnadskalkyle!D$6)/100,
IF($F166=TiltakstyperKostnadskalkyle!$B$7,($J166*TiltakstyperKostnadskalkyle!D$7)/100,
IF($F166=TiltakstyperKostnadskalkyle!$B$8,($J166*TiltakstyperKostnadskalkyle!D$8)/100,
IF($F166=TiltakstyperKostnadskalkyle!$B$9,($J166*TiltakstyperKostnadskalkyle!D$9)/100,
IF($F166=TiltakstyperKostnadskalkyle!$B$10,($J166*TiltakstyperKostnadskalkyle!D$10)/100,
IF($F166=TiltakstyperKostnadskalkyle!$B$11,($J166*TiltakstyperKostnadskalkyle!D$11)/100,
IF($F166=TiltakstyperKostnadskalkyle!$B$12,($J166*TiltakstyperKostnadskalkyle!D$12)/100,
IF($F166=TiltakstyperKostnadskalkyle!$B$13,($J166*TiltakstyperKostnadskalkyle!D$13)/100,
IF($F166=TiltakstyperKostnadskalkyle!$B$14,($J166*TiltakstyperKostnadskalkyle!D$14)/100,
IF($F166=TiltakstyperKostnadskalkyle!$B$15,($J166*TiltakstyperKostnadskalkyle!D$15)/100,
"0")))))))))))</f>
        <v>7045.5</v>
      </c>
      <c r="L166" s="18">
        <f>IF($F166=TiltakstyperKostnadskalkyle!$B$5,($J166*TiltakstyperKostnadskalkyle!E$5)/100,
IF($F166=TiltakstyperKostnadskalkyle!$B$6,($J166*TiltakstyperKostnadskalkyle!E$6)/100,
IF($F166=TiltakstyperKostnadskalkyle!$B$7,($J166*TiltakstyperKostnadskalkyle!E$7)/100,
IF($F166=TiltakstyperKostnadskalkyle!$B$8,($J166*TiltakstyperKostnadskalkyle!E$8)/100,
IF($F166=TiltakstyperKostnadskalkyle!$B$9,($J166*TiltakstyperKostnadskalkyle!E$9)/100,
IF($F166=TiltakstyperKostnadskalkyle!$B$10,($J166*TiltakstyperKostnadskalkyle!E$10)/100,
IF($F166=TiltakstyperKostnadskalkyle!$B$11,($J166*TiltakstyperKostnadskalkyle!E$11)/100,
IF($F166=TiltakstyperKostnadskalkyle!$B$12,($J166*TiltakstyperKostnadskalkyle!E$12)/100,
IF($F166=TiltakstyperKostnadskalkyle!$B$13,($J166*TiltakstyperKostnadskalkyle!E$13)/100,
IF($F166=TiltakstyperKostnadskalkyle!$B$14,($J166*TiltakstyperKostnadskalkyle!E$14)/100,
IF($F166=TiltakstyperKostnadskalkyle!$B$15,($J166*TiltakstyperKostnadskalkyle!E$15)/100,
"0")))))))))))</f>
        <v>12078</v>
      </c>
      <c r="M166" s="18">
        <f>IF($F166=TiltakstyperKostnadskalkyle!$B$5,($J166*TiltakstyperKostnadskalkyle!F$5)/100,
IF($F166=TiltakstyperKostnadskalkyle!$B$6,($J166*TiltakstyperKostnadskalkyle!F$6)/100,
IF($F166=TiltakstyperKostnadskalkyle!$B$7,($J166*TiltakstyperKostnadskalkyle!F$7)/100,
IF($F166=TiltakstyperKostnadskalkyle!$B$8,($J166*TiltakstyperKostnadskalkyle!F$8)/100,
IF($F166=TiltakstyperKostnadskalkyle!$B$9,($J166*TiltakstyperKostnadskalkyle!F$9)/100,
IF($F166=TiltakstyperKostnadskalkyle!$B$10,($J166*TiltakstyperKostnadskalkyle!F$10)/100,
IF($F166=TiltakstyperKostnadskalkyle!$B$11,($J166*TiltakstyperKostnadskalkyle!F$11)/100,
IF($F166=TiltakstyperKostnadskalkyle!$B$12,($J166*TiltakstyperKostnadskalkyle!F$12)/100,
IF($F166=TiltakstyperKostnadskalkyle!$B$13,($J166*TiltakstyperKostnadskalkyle!F$13)/100,
IF($F166=TiltakstyperKostnadskalkyle!$B$14,($J166*TiltakstyperKostnadskalkyle!F$14)/100,
IF($F166=TiltakstyperKostnadskalkyle!$B$15,($J166*TiltakstyperKostnadskalkyle!F$15)/100,
"0")))))))))))</f>
        <v>64416</v>
      </c>
      <c r="N166" s="18">
        <f>IF($F166=TiltakstyperKostnadskalkyle!$B$5,($J166*TiltakstyperKostnadskalkyle!G$5)/100,
IF($F166=TiltakstyperKostnadskalkyle!$B$6,($J166*TiltakstyperKostnadskalkyle!G$6)/100,
IF($F166=TiltakstyperKostnadskalkyle!$B$7,($J166*TiltakstyperKostnadskalkyle!G$7)/100,
IF($F166=TiltakstyperKostnadskalkyle!$B$8,($J166*TiltakstyperKostnadskalkyle!G$8)/100,
IF($F166=TiltakstyperKostnadskalkyle!$B$9,($J166*TiltakstyperKostnadskalkyle!G$9)/100,
IF($F166=TiltakstyperKostnadskalkyle!$B$10,($J166*TiltakstyperKostnadskalkyle!G$10)/100,
IF($F166=TiltakstyperKostnadskalkyle!$B$11,($J166*TiltakstyperKostnadskalkyle!G$11)/100,
IF($F166=TiltakstyperKostnadskalkyle!$B$12,($J166*TiltakstyperKostnadskalkyle!G$12)/100,
IF($F166=TiltakstyperKostnadskalkyle!$B$13,($J166*TiltakstyperKostnadskalkyle!G$13)/100,
IF($F166=TiltakstyperKostnadskalkyle!$B$14,($J166*TiltakstyperKostnadskalkyle!G$14)/100,
IF($F166=TiltakstyperKostnadskalkyle!$B$15,($J166*TiltakstyperKostnadskalkyle!G$15)/100,
"0")))))))))))</f>
        <v>66429</v>
      </c>
      <c r="O166" s="18">
        <f>IF($F166=TiltakstyperKostnadskalkyle!$B$5,($J166*TiltakstyperKostnadskalkyle!H$5)/100,
IF($F166=TiltakstyperKostnadskalkyle!$B$6,($J166*TiltakstyperKostnadskalkyle!H$6)/100,
IF($F166=TiltakstyperKostnadskalkyle!$B$7,($J166*TiltakstyperKostnadskalkyle!H$7)/100,
IF($F166=TiltakstyperKostnadskalkyle!$B$8,($J166*TiltakstyperKostnadskalkyle!H$8)/100,
IF($F166=TiltakstyperKostnadskalkyle!$B$9,($J166*TiltakstyperKostnadskalkyle!H$9)/100,
IF($F166=TiltakstyperKostnadskalkyle!$B$10,($J166*TiltakstyperKostnadskalkyle!H$10)/100,
IF($F166=TiltakstyperKostnadskalkyle!$B$11,($J166*TiltakstyperKostnadskalkyle!H$11)/100,
IF($F166=TiltakstyperKostnadskalkyle!$B$12,($J166*TiltakstyperKostnadskalkyle!H$12)/100,
IF($F166=TiltakstyperKostnadskalkyle!$B$13,($J166*TiltakstyperKostnadskalkyle!H$13)/100,
IF($F166=TiltakstyperKostnadskalkyle!$B$14,($J166*TiltakstyperKostnadskalkyle!H$14)/100,
IF($F166=TiltakstyperKostnadskalkyle!$B$15,($J166*TiltakstyperKostnadskalkyle!H$15)/100,
"0")))))))))))</f>
        <v>12078</v>
      </c>
      <c r="P166" s="18">
        <f>IF($F166=TiltakstyperKostnadskalkyle!$B$5,($J166*TiltakstyperKostnadskalkyle!I$5)/100,
IF($F166=TiltakstyperKostnadskalkyle!$B$6,($J166*TiltakstyperKostnadskalkyle!I$6)/100,
IF($F166=TiltakstyperKostnadskalkyle!$B$7,($J166*TiltakstyperKostnadskalkyle!I$7)/100,
IF($F166=TiltakstyperKostnadskalkyle!$B$8,($J166*TiltakstyperKostnadskalkyle!I$8)/100,
IF($F166=TiltakstyperKostnadskalkyle!$B$9,($J166*TiltakstyperKostnadskalkyle!I$9)/100,
IF($F166=TiltakstyperKostnadskalkyle!$B$10,($J166*TiltakstyperKostnadskalkyle!I$10)/100,
IF($F166=TiltakstyperKostnadskalkyle!$B$11,($J166*TiltakstyperKostnadskalkyle!I$11)/100,
IF($F166=TiltakstyperKostnadskalkyle!$B$12,($J166*TiltakstyperKostnadskalkyle!I$12)/100,
IF($F166=TiltakstyperKostnadskalkyle!$B$13,($J166*TiltakstyperKostnadskalkyle!I$13)/100,
IF($F166=TiltakstyperKostnadskalkyle!$B$14,($J166*TiltakstyperKostnadskalkyle!I$14)/100,
IF($F166=TiltakstyperKostnadskalkyle!$B$15,($J166*TiltakstyperKostnadskalkyle!I$15)/100,
"0")))))))))))</f>
        <v>32208</v>
      </c>
      <c r="Q166" s="18">
        <f t="shared" si="10"/>
        <v>2013</v>
      </c>
      <c r="R166" s="18">
        <f>IF($F166=TiltakstyperKostnadskalkyle!$B$5,($J166*TiltakstyperKostnadskalkyle!K$5)/100,
IF($F166=TiltakstyperKostnadskalkyle!$B$6,($J166*TiltakstyperKostnadskalkyle!K$6)/100,
IF($F166=TiltakstyperKostnadskalkyle!$B$8,($J166*TiltakstyperKostnadskalkyle!K$8)/100,
IF($F166=TiltakstyperKostnadskalkyle!$B$9,($J166*TiltakstyperKostnadskalkyle!K$9)/100,
IF($F166=TiltakstyperKostnadskalkyle!$B$10,($J166*TiltakstyperKostnadskalkyle!K$10)/100,
IF($F166=TiltakstyperKostnadskalkyle!$B$11,($J166*TiltakstyperKostnadskalkyle!K$11)/100,
IF($F166=TiltakstyperKostnadskalkyle!$B$12,($J166*TiltakstyperKostnadskalkyle!K$12)/100,
IF($F166=TiltakstyperKostnadskalkyle!$B$13,($J166*TiltakstyperKostnadskalkyle!K$13)/100,
IF($F166=TiltakstyperKostnadskalkyle!$B$14,($J166*TiltakstyperKostnadskalkyle!K$14)/100,
"0")))))))))</f>
        <v>7045.5</v>
      </c>
      <c r="S166" s="18">
        <f t="shared" si="9"/>
        <v>4026</v>
      </c>
      <c r="T166" s="18">
        <f>IF($F166=TiltakstyperKostnadskalkyle!$B$5,($J166*TiltakstyperKostnadskalkyle!M$5)/100,
IF($F166=TiltakstyperKostnadskalkyle!$B$6,($J166*TiltakstyperKostnadskalkyle!M$6)/100,
IF($F166=TiltakstyperKostnadskalkyle!$B$7,($J166*TiltakstyperKostnadskalkyle!M$7)/100,
IF($F166=TiltakstyperKostnadskalkyle!$B$8,($J166*TiltakstyperKostnadskalkyle!M$8)/100,
IF($F166=TiltakstyperKostnadskalkyle!$B$9,($J166*TiltakstyperKostnadskalkyle!M$9)/100,
IF($F166=TiltakstyperKostnadskalkyle!$B$10,($J166*TiltakstyperKostnadskalkyle!M$10)/100,
IF($F166=TiltakstyperKostnadskalkyle!$B$11,($J166*TiltakstyperKostnadskalkyle!M$11)/100,
IF($F166=TiltakstyperKostnadskalkyle!$B$12,($J166*TiltakstyperKostnadskalkyle!M$12)/100,
IF($F166=TiltakstyperKostnadskalkyle!$B$13,($J166*TiltakstyperKostnadskalkyle!M$13)/100,
IF($F166=TiltakstyperKostnadskalkyle!$B$14,($J166*TiltakstyperKostnadskalkyle!M$14)/100,
IF($F166=TiltakstyperKostnadskalkyle!$B$15,($J166*TiltakstyperKostnadskalkyle!M$15)/100,
"0")))))))))))</f>
        <v>0</v>
      </c>
      <c r="U166" s="32"/>
      <c r="V166" s="32"/>
      <c r="W166" s="18">
        <f>IF($F166=TiltakstyperKostnadskalkyle!$B$5,($J166*TiltakstyperKostnadskalkyle!P$5)/100,
IF($F166=TiltakstyperKostnadskalkyle!$B$6,($J166*TiltakstyperKostnadskalkyle!P$6)/100,
IF($F166=TiltakstyperKostnadskalkyle!$B$7,($J166*TiltakstyperKostnadskalkyle!P$7)/100,
IF($F166=TiltakstyperKostnadskalkyle!$B$8,($J166*TiltakstyperKostnadskalkyle!P$8)/100,
IF($F166=TiltakstyperKostnadskalkyle!$B$9,($J166*TiltakstyperKostnadskalkyle!P$9)/100,
IF($F166=TiltakstyperKostnadskalkyle!$B$10,($J166*TiltakstyperKostnadskalkyle!P$10)/100,
IF($F166=TiltakstyperKostnadskalkyle!$B$11,($J166*TiltakstyperKostnadskalkyle!P$11)/100,
IF($F166=TiltakstyperKostnadskalkyle!$B$12,($J166*TiltakstyperKostnadskalkyle!P$12)/100,
IF($F166=TiltakstyperKostnadskalkyle!$B$13,($J166*TiltakstyperKostnadskalkyle!P$13)/100,
IF($F166=TiltakstyperKostnadskalkyle!$B$14,($J166*TiltakstyperKostnadskalkyle!P$14)/100,
IF($F166=TiltakstyperKostnadskalkyle!$B$15,($J166*TiltakstyperKostnadskalkyle!P$15)/100,
"0")))))))))))</f>
        <v>0</v>
      </c>
      <c r="Y166" s="151"/>
    </row>
    <row r="167" spans="2:25" ht="14.45" customHeight="1" x14ac:dyDescent="0.25">
      <c r="B167" s="20" t="s">
        <v>25</v>
      </c>
      <c r="C167" s="22" t="s">
        <v>129</v>
      </c>
      <c r="D167" s="22" t="s">
        <v>130</v>
      </c>
      <c r="E167" s="22" t="s">
        <v>132</v>
      </c>
      <c r="F167" s="39" t="s">
        <v>29</v>
      </c>
      <c r="G167" s="22">
        <v>2025</v>
      </c>
      <c r="H167" s="23">
        <v>730</v>
      </c>
      <c r="I167" s="27" t="s">
        <v>30</v>
      </c>
      <c r="J167" s="18">
        <f>IF(F167=TiltakstyperKostnadskalkyle!$B$5,TiltakstyperKostnadskalkyle!$R$5*Handlingsplan!H167,
IF(F167=TiltakstyperKostnadskalkyle!$B$6,TiltakstyperKostnadskalkyle!$R$6*Handlingsplan!H167,
IF(F167=TiltakstyperKostnadskalkyle!$B$7,TiltakstyperKostnadskalkyle!$R$7*Handlingsplan!H167,
IF(F167=TiltakstyperKostnadskalkyle!$B$8,TiltakstyperKostnadskalkyle!$R$8*Handlingsplan!H167,
IF(F167=TiltakstyperKostnadskalkyle!$B$9,TiltakstyperKostnadskalkyle!$R$9*Handlingsplan!H167,
IF(F167=TiltakstyperKostnadskalkyle!$B$10,TiltakstyperKostnadskalkyle!$R$10*Handlingsplan!H167,
IF(F167=TiltakstyperKostnadskalkyle!$B$11,TiltakstyperKostnadskalkyle!$R$11*Handlingsplan!H167,
IF(F167=TiltakstyperKostnadskalkyle!$B$12,TiltakstyperKostnadskalkyle!$R$12*Handlingsplan!H167,
IF(F167=TiltakstyperKostnadskalkyle!$B$13,TiltakstyperKostnadskalkyle!$R$13*Handlingsplan!H167,
IF(F167=TiltakstyperKostnadskalkyle!$B$14,TiltakstyperKostnadskalkyle!$R$14*Handlingsplan!H167,
IF(F167=TiltakstyperKostnadskalkyle!$B$15,TiltakstyperKostnadskalkyle!$R$15*Handlingsplan!H167,
0)))))))))))</f>
        <v>219000</v>
      </c>
      <c r="K167" s="18">
        <f>IF($F167=TiltakstyperKostnadskalkyle!$B$5,($J167*TiltakstyperKostnadskalkyle!D$5)/100,
IF($F167=TiltakstyperKostnadskalkyle!$B$6,($J167*TiltakstyperKostnadskalkyle!D$6)/100,
IF($F167=TiltakstyperKostnadskalkyle!$B$7,($J167*TiltakstyperKostnadskalkyle!D$7)/100,
IF($F167=TiltakstyperKostnadskalkyle!$B$8,($J167*TiltakstyperKostnadskalkyle!D$8)/100,
IF($F167=TiltakstyperKostnadskalkyle!$B$9,($J167*TiltakstyperKostnadskalkyle!D$9)/100,
IF($F167=TiltakstyperKostnadskalkyle!$B$10,($J167*TiltakstyperKostnadskalkyle!D$10)/100,
IF($F167=TiltakstyperKostnadskalkyle!$B$11,($J167*TiltakstyperKostnadskalkyle!D$11)/100,
IF($F167=TiltakstyperKostnadskalkyle!$B$12,($J167*TiltakstyperKostnadskalkyle!D$12)/100,
IF($F167=TiltakstyperKostnadskalkyle!$B$13,($J167*TiltakstyperKostnadskalkyle!D$13)/100,
IF($F167=TiltakstyperKostnadskalkyle!$B$14,($J167*TiltakstyperKostnadskalkyle!D$14)/100,
IF($F167=TiltakstyperKostnadskalkyle!$B$15,($J167*TiltakstyperKostnadskalkyle!D$15)/100,
"0")))))))))))</f>
        <v>7665</v>
      </c>
      <c r="L167" s="18">
        <f>IF($F167=TiltakstyperKostnadskalkyle!$B$5,($J167*TiltakstyperKostnadskalkyle!E$5)/100,
IF($F167=TiltakstyperKostnadskalkyle!$B$6,($J167*TiltakstyperKostnadskalkyle!E$6)/100,
IF($F167=TiltakstyperKostnadskalkyle!$B$7,($J167*TiltakstyperKostnadskalkyle!E$7)/100,
IF($F167=TiltakstyperKostnadskalkyle!$B$8,($J167*TiltakstyperKostnadskalkyle!E$8)/100,
IF($F167=TiltakstyperKostnadskalkyle!$B$9,($J167*TiltakstyperKostnadskalkyle!E$9)/100,
IF($F167=TiltakstyperKostnadskalkyle!$B$10,($J167*TiltakstyperKostnadskalkyle!E$10)/100,
IF($F167=TiltakstyperKostnadskalkyle!$B$11,($J167*TiltakstyperKostnadskalkyle!E$11)/100,
IF($F167=TiltakstyperKostnadskalkyle!$B$12,($J167*TiltakstyperKostnadskalkyle!E$12)/100,
IF($F167=TiltakstyperKostnadskalkyle!$B$13,($J167*TiltakstyperKostnadskalkyle!E$13)/100,
IF($F167=TiltakstyperKostnadskalkyle!$B$14,($J167*TiltakstyperKostnadskalkyle!E$14)/100,
IF($F167=TiltakstyperKostnadskalkyle!$B$15,($J167*TiltakstyperKostnadskalkyle!E$15)/100,
"0")))))))))))</f>
        <v>13140</v>
      </c>
      <c r="M167" s="18">
        <f>IF($F167=TiltakstyperKostnadskalkyle!$B$5,($J167*TiltakstyperKostnadskalkyle!F$5)/100,
IF($F167=TiltakstyperKostnadskalkyle!$B$6,($J167*TiltakstyperKostnadskalkyle!F$6)/100,
IF($F167=TiltakstyperKostnadskalkyle!$B$7,($J167*TiltakstyperKostnadskalkyle!F$7)/100,
IF($F167=TiltakstyperKostnadskalkyle!$B$8,($J167*TiltakstyperKostnadskalkyle!F$8)/100,
IF($F167=TiltakstyperKostnadskalkyle!$B$9,($J167*TiltakstyperKostnadskalkyle!F$9)/100,
IF($F167=TiltakstyperKostnadskalkyle!$B$10,($J167*TiltakstyperKostnadskalkyle!F$10)/100,
IF($F167=TiltakstyperKostnadskalkyle!$B$11,($J167*TiltakstyperKostnadskalkyle!F$11)/100,
IF($F167=TiltakstyperKostnadskalkyle!$B$12,($J167*TiltakstyperKostnadskalkyle!F$12)/100,
IF($F167=TiltakstyperKostnadskalkyle!$B$13,($J167*TiltakstyperKostnadskalkyle!F$13)/100,
IF($F167=TiltakstyperKostnadskalkyle!$B$14,($J167*TiltakstyperKostnadskalkyle!F$14)/100,
IF($F167=TiltakstyperKostnadskalkyle!$B$15,($J167*TiltakstyperKostnadskalkyle!F$15)/100,
"0")))))))))))</f>
        <v>70080</v>
      </c>
      <c r="N167" s="18">
        <f>IF($F167=TiltakstyperKostnadskalkyle!$B$5,($J167*TiltakstyperKostnadskalkyle!G$5)/100,
IF($F167=TiltakstyperKostnadskalkyle!$B$6,($J167*TiltakstyperKostnadskalkyle!G$6)/100,
IF($F167=TiltakstyperKostnadskalkyle!$B$7,($J167*TiltakstyperKostnadskalkyle!G$7)/100,
IF($F167=TiltakstyperKostnadskalkyle!$B$8,($J167*TiltakstyperKostnadskalkyle!G$8)/100,
IF($F167=TiltakstyperKostnadskalkyle!$B$9,($J167*TiltakstyperKostnadskalkyle!G$9)/100,
IF($F167=TiltakstyperKostnadskalkyle!$B$10,($J167*TiltakstyperKostnadskalkyle!G$10)/100,
IF($F167=TiltakstyperKostnadskalkyle!$B$11,($J167*TiltakstyperKostnadskalkyle!G$11)/100,
IF($F167=TiltakstyperKostnadskalkyle!$B$12,($J167*TiltakstyperKostnadskalkyle!G$12)/100,
IF($F167=TiltakstyperKostnadskalkyle!$B$13,($J167*TiltakstyperKostnadskalkyle!G$13)/100,
IF($F167=TiltakstyperKostnadskalkyle!$B$14,($J167*TiltakstyperKostnadskalkyle!G$14)/100,
IF($F167=TiltakstyperKostnadskalkyle!$B$15,($J167*TiltakstyperKostnadskalkyle!G$15)/100,
"0")))))))))))</f>
        <v>72270</v>
      </c>
      <c r="O167" s="18">
        <f>IF($F167=TiltakstyperKostnadskalkyle!$B$5,($J167*TiltakstyperKostnadskalkyle!H$5)/100,
IF($F167=TiltakstyperKostnadskalkyle!$B$6,($J167*TiltakstyperKostnadskalkyle!H$6)/100,
IF($F167=TiltakstyperKostnadskalkyle!$B$7,($J167*TiltakstyperKostnadskalkyle!H$7)/100,
IF($F167=TiltakstyperKostnadskalkyle!$B$8,($J167*TiltakstyperKostnadskalkyle!H$8)/100,
IF($F167=TiltakstyperKostnadskalkyle!$B$9,($J167*TiltakstyperKostnadskalkyle!H$9)/100,
IF($F167=TiltakstyperKostnadskalkyle!$B$10,($J167*TiltakstyperKostnadskalkyle!H$10)/100,
IF($F167=TiltakstyperKostnadskalkyle!$B$11,($J167*TiltakstyperKostnadskalkyle!H$11)/100,
IF($F167=TiltakstyperKostnadskalkyle!$B$12,($J167*TiltakstyperKostnadskalkyle!H$12)/100,
IF($F167=TiltakstyperKostnadskalkyle!$B$13,($J167*TiltakstyperKostnadskalkyle!H$13)/100,
IF($F167=TiltakstyperKostnadskalkyle!$B$14,($J167*TiltakstyperKostnadskalkyle!H$14)/100,
IF($F167=TiltakstyperKostnadskalkyle!$B$15,($J167*TiltakstyperKostnadskalkyle!H$15)/100,
"0")))))))))))</f>
        <v>13140</v>
      </c>
      <c r="P167" s="18">
        <f>IF($F167=TiltakstyperKostnadskalkyle!$B$5,($J167*TiltakstyperKostnadskalkyle!I$5)/100,
IF($F167=TiltakstyperKostnadskalkyle!$B$6,($J167*TiltakstyperKostnadskalkyle!I$6)/100,
IF($F167=TiltakstyperKostnadskalkyle!$B$7,($J167*TiltakstyperKostnadskalkyle!I$7)/100,
IF($F167=TiltakstyperKostnadskalkyle!$B$8,($J167*TiltakstyperKostnadskalkyle!I$8)/100,
IF($F167=TiltakstyperKostnadskalkyle!$B$9,($J167*TiltakstyperKostnadskalkyle!I$9)/100,
IF($F167=TiltakstyperKostnadskalkyle!$B$10,($J167*TiltakstyperKostnadskalkyle!I$10)/100,
IF($F167=TiltakstyperKostnadskalkyle!$B$11,($J167*TiltakstyperKostnadskalkyle!I$11)/100,
IF($F167=TiltakstyperKostnadskalkyle!$B$12,($J167*TiltakstyperKostnadskalkyle!I$12)/100,
IF($F167=TiltakstyperKostnadskalkyle!$B$13,($J167*TiltakstyperKostnadskalkyle!I$13)/100,
IF($F167=TiltakstyperKostnadskalkyle!$B$14,($J167*TiltakstyperKostnadskalkyle!I$14)/100,
IF($F167=TiltakstyperKostnadskalkyle!$B$15,($J167*TiltakstyperKostnadskalkyle!I$15)/100,
"0")))))))))))</f>
        <v>35040</v>
      </c>
      <c r="Q167" s="18">
        <f t="shared" si="10"/>
        <v>2190</v>
      </c>
      <c r="R167" s="18">
        <f>IF($F167=TiltakstyperKostnadskalkyle!$B$5,($J167*TiltakstyperKostnadskalkyle!K$5)/100,
IF($F167=TiltakstyperKostnadskalkyle!$B$6,($J167*TiltakstyperKostnadskalkyle!K$6)/100,
IF($F167=TiltakstyperKostnadskalkyle!$B$8,($J167*TiltakstyperKostnadskalkyle!K$8)/100,
IF($F167=TiltakstyperKostnadskalkyle!$B$9,($J167*TiltakstyperKostnadskalkyle!K$9)/100,
IF($F167=TiltakstyperKostnadskalkyle!$B$10,($J167*TiltakstyperKostnadskalkyle!K$10)/100,
IF($F167=TiltakstyperKostnadskalkyle!$B$11,($J167*TiltakstyperKostnadskalkyle!K$11)/100,
IF($F167=TiltakstyperKostnadskalkyle!$B$12,($J167*TiltakstyperKostnadskalkyle!K$12)/100,
IF($F167=TiltakstyperKostnadskalkyle!$B$13,($J167*TiltakstyperKostnadskalkyle!K$13)/100,
IF($F167=TiltakstyperKostnadskalkyle!$B$14,($J167*TiltakstyperKostnadskalkyle!K$14)/100,
"0")))))))))</f>
        <v>7665</v>
      </c>
      <c r="S167" s="18">
        <f t="shared" si="9"/>
        <v>4380</v>
      </c>
      <c r="T167" s="18">
        <f>IF($F167=TiltakstyperKostnadskalkyle!$B$5,($J167*TiltakstyperKostnadskalkyle!M$5)/100,
IF($F167=TiltakstyperKostnadskalkyle!$B$6,($J167*TiltakstyperKostnadskalkyle!M$6)/100,
IF($F167=TiltakstyperKostnadskalkyle!$B$7,($J167*TiltakstyperKostnadskalkyle!M$7)/100,
IF($F167=TiltakstyperKostnadskalkyle!$B$8,($J167*TiltakstyperKostnadskalkyle!M$8)/100,
IF($F167=TiltakstyperKostnadskalkyle!$B$9,($J167*TiltakstyperKostnadskalkyle!M$9)/100,
IF($F167=TiltakstyperKostnadskalkyle!$B$10,($J167*TiltakstyperKostnadskalkyle!M$10)/100,
IF($F167=TiltakstyperKostnadskalkyle!$B$11,($J167*TiltakstyperKostnadskalkyle!M$11)/100,
IF($F167=TiltakstyperKostnadskalkyle!$B$12,($J167*TiltakstyperKostnadskalkyle!M$12)/100,
IF($F167=TiltakstyperKostnadskalkyle!$B$13,($J167*TiltakstyperKostnadskalkyle!M$13)/100,
IF($F167=TiltakstyperKostnadskalkyle!$B$14,($J167*TiltakstyperKostnadskalkyle!M$14)/100,
IF($F167=TiltakstyperKostnadskalkyle!$B$15,($J167*TiltakstyperKostnadskalkyle!M$15)/100,
"0")))))))))))</f>
        <v>0</v>
      </c>
      <c r="U167" s="32"/>
      <c r="V167" s="32"/>
      <c r="W167" s="18">
        <f>IF($F167=TiltakstyperKostnadskalkyle!$B$5,($J167*TiltakstyperKostnadskalkyle!P$5)/100,
IF($F167=TiltakstyperKostnadskalkyle!$B$6,($J167*TiltakstyperKostnadskalkyle!P$6)/100,
IF($F167=TiltakstyperKostnadskalkyle!$B$7,($J167*TiltakstyperKostnadskalkyle!P$7)/100,
IF($F167=TiltakstyperKostnadskalkyle!$B$8,($J167*TiltakstyperKostnadskalkyle!P$8)/100,
IF($F167=TiltakstyperKostnadskalkyle!$B$9,($J167*TiltakstyperKostnadskalkyle!P$9)/100,
IF($F167=TiltakstyperKostnadskalkyle!$B$10,($J167*TiltakstyperKostnadskalkyle!P$10)/100,
IF($F167=TiltakstyperKostnadskalkyle!$B$11,($J167*TiltakstyperKostnadskalkyle!P$11)/100,
IF($F167=TiltakstyperKostnadskalkyle!$B$12,($J167*TiltakstyperKostnadskalkyle!P$12)/100,
IF($F167=TiltakstyperKostnadskalkyle!$B$13,($J167*TiltakstyperKostnadskalkyle!P$13)/100,
IF($F167=TiltakstyperKostnadskalkyle!$B$14,($J167*TiltakstyperKostnadskalkyle!P$14)/100,
IF($F167=TiltakstyperKostnadskalkyle!$B$15,($J167*TiltakstyperKostnadskalkyle!P$15)/100,
"0")))))))))))</f>
        <v>0</v>
      </c>
      <c r="Y167" s="151"/>
    </row>
    <row r="168" spans="2:25" ht="14.45" customHeight="1" x14ac:dyDescent="0.25">
      <c r="B168" s="20" t="s">
        <v>25</v>
      </c>
      <c r="C168" s="22" t="s">
        <v>129</v>
      </c>
      <c r="D168" s="22" t="s">
        <v>130</v>
      </c>
      <c r="E168" s="22" t="s">
        <v>133</v>
      </c>
      <c r="F168" s="39" t="s">
        <v>29</v>
      </c>
      <c r="G168" s="22">
        <v>2025</v>
      </c>
      <c r="H168" s="23">
        <v>953</v>
      </c>
      <c r="I168" s="27" t="s">
        <v>30</v>
      </c>
      <c r="J168" s="18">
        <f>IF(F168=TiltakstyperKostnadskalkyle!$B$5,TiltakstyperKostnadskalkyle!$R$5*Handlingsplan!H168,
IF(F168=TiltakstyperKostnadskalkyle!$B$6,TiltakstyperKostnadskalkyle!$R$6*Handlingsplan!H168,
IF(F168=TiltakstyperKostnadskalkyle!$B$7,TiltakstyperKostnadskalkyle!$R$7*Handlingsplan!H168,
IF(F168=TiltakstyperKostnadskalkyle!$B$8,TiltakstyperKostnadskalkyle!$R$8*Handlingsplan!H168,
IF(F168=TiltakstyperKostnadskalkyle!$B$9,TiltakstyperKostnadskalkyle!$R$9*Handlingsplan!H168,
IF(F168=TiltakstyperKostnadskalkyle!$B$10,TiltakstyperKostnadskalkyle!$R$10*Handlingsplan!H168,
IF(F168=TiltakstyperKostnadskalkyle!$B$11,TiltakstyperKostnadskalkyle!$R$11*Handlingsplan!H168,
IF(F168=TiltakstyperKostnadskalkyle!$B$12,TiltakstyperKostnadskalkyle!$R$12*Handlingsplan!H168,
IF(F168=TiltakstyperKostnadskalkyle!$B$13,TiltakstyperKostnadskalkyle!$R$13*Handlingsplan!H168,
IF(F168=TiltakstyperKostnadskalkyle!$B$14,TiltakstyperKostnadskalkyle!$R$14*Handlingsplan!H168,
IF(F168=TiltakstyperKostnadskalkyle!$B$15,TiltakstyperKostnadskalkyle!$R$15*Handlingsplan!H168,
0)))))))))))</f>
        <v>285900</v>
      </c>
      <c r="K168" s="18">
        <f>IF($F168=TiltakstyperKostnadskalkyle!$B$5,($J168*TiltakstyperKostnadskalkyle!D$5)/100,
IF($F168=TiltakstyperKostnadskalkyle!$B$6,($J168*TiltakstyperKostnadskalkyle!D$6)/100,
IF($F168=TiltakstyperKostnadskalkyle!$B$7,($J168*TiltakstyperKostnadskalkyle!D$7)/100,
IF($F168=TiltakstyperKostnadskalkyle!$B$8,($J168*TiltakstyperKostnadskalkyle!D$8)/100,
IF($F168=TiltakstyperKostnadskalkyle!$B$9,($J168*TiltakstyperKostnadskalkyle!D$9)/100,
IF($F168=TiltakstyperKostnadskalkyle!$B$10,($J168*TiltakstyperKostnadskalkyle!D$10)/100,
IF($F168=TiltakstyperKostnadskalkyle!$B$11,($J168*TiltakstyperKostnadskalkyle!D$11)/100,
IF($F168=TiltakstyperKostnadskalkyle!$B$12,($J168*TiltakstyperKostnadskalkyle!D$12)/100,
IF($F168=TiltakstyperKostnadskalkyle!$B$13,($J168*TiltakstyperKostnadskalkyle!D$13)/100,
IF($F168=TiltakstyperKostnadskalkyle!$B$14,($J168*TiltakstyperKostnadskalkyle!D$14)/100,
IF($F168=TiltakstyperKostnadskalkyle!$B$15,($J168*TiltakstyperKostnadskalkyle!D$15)/100,
"0")))))))))))</f>
        <v>10006.5</v>
      </c>
      <c r="L168" s="18">
        <f>IF($F168=TiltakstyperKostnadskalkyle!$B$5,($J168*TiltakstyperKostnadskalkyle!E$5)/100,
IF($F168=TiltakstyperKostnadskalkyle!$B$6,($J168*TiltakstyperKostnadskalkyle!E$6)/100,
IF($F168=TiltakstyperKostnadskalkyle!$B$7,($J168*TiltakstyperKostnadskalkyle!E$7)/100,
IF($F168=TiltakstyperKostnadskalkyle!$B$8,($J168*TiltakstyperKostnadskalkyle!E$8)/100,
IF($F168=TiltakstyperKostnadskalkyle!$B$9,($J168*TiltakstyperKostnadskalkyle!E$9)/100,
IF($F168=TiltakstyperKostnadskalkyle!$B$10,($J168*TiltakstyperKostnadskalkyle!E$10)/100,
IF($F168=TiltakstyperKostnadskalkyle!$B$11,($J168*TiltakstyperKostnadskalkyle!E$11)/100,
IF($F168=TiltakstyperKostnadskalkyle!$B$12,($J168*TiltakstyperKostnadskalkyle!E$12)/100,
IF($F168=TiltakstyperKostnadskalkyle!$B$13,($J168*TiltakstyperKostnadskalkyle!E$13)/100,
IF($F168=TiltakstyperKostnadskalkyle!$B$14,($J168*TiltakstyperKostnadskalkyle!E$14)/100,
IF($F168=TiltakstyperKostnadskalkyle!$B$15,($J168*TiltakstyperKostnadskalkyle!E$15)/100,
"0")))))))))))</f>
        <v>17154</v>
      </c>
      <c r="M168" s="18">
        <f>IF($F168=TiltakstyperKostnadskalkyle!$B$5,($J168*TiltakstyperKostnadskalkyle!F$5)/100,
IF($F168=TiltakstyperKostnadskalkyle!$B$6,($J168*TiltakstyperKostnadskalkyle!F$6)/100,
IF($F168=TiltakstyperKostnadskalkyle!$B$7,($J168*TiltakstyperKostnadskalkyle!F$7)/100,
IF($F168=TiltakstyperKostnadskalkyle!$B$8,($J168*TiltakstyperKostnadskalkyle!F$8)/100,
IF($F168=TiltakstyperKostnadskalkyle!$B$9,($J168*TiltakstyperKostnadskalkyle!F$9)/100,
IF($F168=TiltakstyperKostnadskalkyle!$B$10,($J168*TiltakstyperKostnadskalkyle!F$10)/100,
IF($F168=TiltakstyperKostnadskalkyle!$B$11,($J168*TiltakstyperKostnadskalkyle!F$11)/100,
IF($F168=TiltakstyperKostnadskalkyle!$B$12,($J168*TiltakstyperKostnadskalkyle!F$12)/100,
IF($F168=TiltakstyperKostnadskalkyle!$B$13,($J168*TiltakstyperKostnadskalkyle!F$13)/100,
IF($F168=TiltakstyperKostnadskalkyle!$B$14,($J168*TiltakstyperKostnadskalkyle!F$14)/100,
IF($F168=TiltakstyperKostnadskalkyle!$B$15,($J168*TiltakstyperKostnadskalkyle!F$15)/100,
"0")))))))))))</f>
        <v>91488</v>
      </c>
      <c r="N168" s="18">
        <f>IF($F168=TiltakstyperKostnadskalkyle!$B$5,($J168*TiltakstyperKostnadskalkyle!G$5)/100,
IF($F168=TiltakstyperKostnadskalkyle!$B$6,($J168*TiltakstyperKostnadskalkyle!G$6)/100,
IF($F168=TiltakstyperKostnadskalkyle!$B$7,($J168*TiltakstyperKostnadskalkyle!G$7)/100,
IF($F168=TiltakstyperKostnadskalkyle!$B$8,($J168*TiltakstyperKostnadskalkyle!G$8)/100,
IF($F168=TiltakstyperKostnadskalkyle!$B$9,($J168*TiltakstyperKostnadskalkyle!G$9)/100,
IF($F168=TiltakstyperKostnadskalkyle!$B$10,($J168*TiltakstyperKostnadskalkyle!G$10)/100,
IF($F168=TiltakstyperKostnadskalkyle!$B$11,($J168*TiltakstyperKostnadskalkyle!G$11)/100,
IF($F168=TiltakstyperKostnadskalkyle!$B$12,($J168*TiltakstyperKostnadskalkyle!G$12)/100,
IF($F168=TiltakstyperKostnadskalkyle!$B$13,($J168*TiltakstyperKostnadskalkyle!G$13)/100,
IF($F168=TiltakstyperKostnadskalkyle!$B$14,($J168*TiltakstyperKostnadskalkyle!G$14)/100,
IF($F168=TiltakstyperKostnadskalkyle!$B$15,($J168*TiltakstyperKostnadskalkyle!G$15)/100,
"0")))))))))))</f>
        <v>94347</v>
      </c>
      <c r="O168" s="18">
        <f>IF($F168=TiltakstyperKostnadskalkyle!$B$5,($J168*TiltakstyperKostnadskalkyle!H$5)/100,
IF($F168=TiltakstyperKostnadskalkyle!$B$6,($J168*TiltakstyperKostnadskalkyle!H$6)/100,
IF($F168=TiltakstyperKostnadskalkyle!$B$7,($J168*TiltakstyperKostnadskalkyle!H$7)/100,
IF($F168=TiltakstyperKostnadskalkyle!$B$8,($J168*TiltakstyperKostnadskalkyle!H$8)/100,
IF($F168=TiltakstyperKostnadskalkyle!$B$9,($J168*TiltakstyperKostnadskalkyle!H$9)/100,
IF($F168=TiltakstyperKostnadskalkyle!$B$10,($J168*TiltakstyperKostnadskalkyle!H$10)/100,
IF($F168=TiltakstyperKostnadskalkyle!$B$11,($J168*TiltakstyperKostnadskalkyle!H$11)/100,
IF($F168=TiltakstyperKostnadskalkyle!$B$12,($J168*TiltakstyperKostnadskalkyle!H$12)/100,
IF($F168=TiltakstyperKostnadskalkyle!$B$13,($J168*TiltakstyperKostnadskalkyle!H$13)/100,
IF($F168=TiltakstyperKostnadskalkyle!$B$14,($J168*TiltakstyperKostnadskalkyle!H$14)/100,
IF($F168=TiltakstyperKostnadskalkyle!$B$15,($J168*TiltakstyperKostnadskalkyle!H$15)/100,
"0")))))))))))</f>
        <v>17154</v>
      </c>
      <c r="P168" s="18">
        <f>IF($F168=TiltakstyperKostnadskalkyle!$B$5,($J168*TiltakstyperKostnadskalkyle!I$5)/100,
IF($F168=TiltakstyperKostnadskalkyle!$B$6,($J168*TiltakstyperKostnadskalkyle!I$6)/100,
IF($F168=TiltakstyperKostnadskalkyle!$B$7,($J168*TiltakstyperKostnadskalkyle!I$7)/100,
IF($F168=TiltakstyperKostnadskalkyle!$B$8,($J168*TiltakstyperKostnadskalkyle!I$8)/100,
IF($F168=TiltakstyperKostnadskalkyle!$B$9,($J168*TiltakstyperKostnadskalkyle!I$9)/100,
IF($F168=TiltakstyperKostnadskalkyle!$B$10,($J168*TiltakstyperKostnadskalkyle!I$10)/100,
IF($F168=TiltakstyperKostnadskalkyle!$B$11,($J168*TiltakstyperKostnadskalkyle!I$11)/100,
IF($F168=TiltakstyperKostnadskalkyle!$B$12,($J168*TiltakstyperKostnadskalkyle!I$12)/100,
IF($F168=TiltakstyperKostnadskalkyle!$B$13,($J168*TiltakstyperKostnadskalkyle!I$13)/100,
IF($F168=TiltakstyperKostnadskalkyle!$B$14,($J168*TiltakstyperKostnadskalkyle!I$14)/100,
IF($F168=TiltakstyperKostnadskalkyle!$B$15,($J168*TiltakstyperKostnadskalkyle!I$15)/100,
"0")))))))))))</f>
        <v>45744</v>
      </c>
      <c r="Q168" s="18">
        <f t="shared" si="10"/>
        <v>2859</v>
      </c>
      <c r="R168" s="18">
        <f>IF($F168=TiltakstyperKostnadskalkyle!$B$5,($J168*TiltakstyperKostnadskalkyle!K$5)/100,
IF($F168=TiltakstyperKostnadskalkyle!$B$6,($J168*TiltakstyperKostnadskalkyle!K$6)/100,
IF($F168=TiltakstyperKostnadskalkyle!$B$8,($J168*TiltakstyperKostnadskalkyle!K$8)/100,
IF($F168=TiltakstyperKostnadskalkyle!$B$9,($J168*TiltakstyperKostnadskalkyle!K$9)/100,
IF($F168=TiltakstyperKostnadskalkyle!$B$10,($J168*TiltakstyperKostnadskalkyle!K$10)/100,
IF($F168=TiltakstyperKostnadskalkyle!$B$11,($J168*TiltakstyperKostnadskalkyle!K$11)/100,
IF($F168=TiltakstyperKostnadskalkyle!$B$12,($J168*TiltakstyperKostnadskalkyle!K$12)/100,
IF($F168=TiltakstyperKostnadskalkyle!$B$13,($J168*TiltakstyperKostnadskalkyle!K$13)/100,
IF($F168=TiltakstyperKostnadskalkyle!$B$14,($J168*TiltakstyperKostnadskalkyle!K$14)/100,
"0")))))))))</f>
        <v>10006.5</v>
      </c>
      <c r="S168" s="18">
        <f t="shared" si="9"/>
        <v>5718</v>
      </c>
      <c r="T168" s="18">
        <f>IF($F168=TiltakstyperKostnadskalkyle!$B$5,($J168*TiltakstyperKostnadskalkyle!M$5)/100,
IF($F168=TiltakstyperKostnadskalkyle!$B$6,($J168*TiltakstyperKostnadskalkyle!M$6)/100,
IF($F168=TiltakstyperKostnadskalkyle!$B$7,($J168*TiltakstyperKostnadskalkyle!M$7)/100,
IF($F168=TiltakstyperKostnadskalkyle!$B$8,($J168*TiltakstyperKostnadskalkyle!M$8)/100,
IF($F168=TiltakstyperKostnadskalkyle!$B$9,($J168*TiltakstyperKostnadskalkyle!M$9)/100,
IF($F168=TiltakstyperKostnadskalkyle!$B$10,($J168*TiltakstyperKostnadskalkyle!M$10)/100,
IF($F168=TiltakstyperKostnadskalkyle!$B$11,($J168*TiltakstyperKostnadskalkyle!M$11)/100,
IF($F168=TiltakstyperKostnadskalkyle!$B$12,($J168*TiltakstyperKostnadskalkyle!M$12)/100,
IF($F168=TiltakstyperKostnadskalkyle!$B$13,($J168*TiltakstyperKostnadskalkyle!M$13)/100,
IF($F168=TiltakstyperKostnadskalkyle!$B$14,($J168*TiltakstyperKostnadskalkyle!M$14)/100,
IF($F168=TiltakstyperKostnadskalkyle!$B$15,($J168*TiltakstyperKostnadskalkyle!M$15)/100,
"0")))))))))))</f>
        <v>0</v>
      </c>
      <c r="U168" s="32"/>
      <c r="V168" s="32"/>
      <c r="W168" s="18">
        <f>IF($F168=TiltakstyperKostnadskalkyle!$B$5,($J168*TiltakstyperKostnadskalkyle!P$5)/100,
IF($F168=TiltakstyperKostnadskalkyle!$B$6,($J168*TiltakstyperKostnadskalkyle!P$6)/100,
IF($F168=TiltakstyperKostnadskalkyle!$B$7,($J168*TiltakstyperKostnadskalkyle!P$7)/100,
IF($F168=TiltakstyperKostnadskalkyle!$B$8,($J168*TiltakstyperKostnadskalkyle!P$8)/100,
IF($F168=TiltakstyperKostnadskalkyle!$B$9,($J168*TiltakstyperKostnadskalkyle!P$9)/100,
IF($F168=TiltakstyperKostnadskalkyle!$B$10,($J168*TiltakstyperKostnadskalkyle!P$10)/100,
IF($F168=TiltakstyperKostnadskalkyle!$B$11,($J168*TiltakstyperKostnadskalkyle!P$11)/100,
IF($F168=TiltakstyperKostnadskalkyle!$B$12,($J168*TiltakstyperKostnadskalkyle!P$12)/100,
IF($F168=TiltakstyperKostnadskalkyle!$B$13,($J168*TiltakstyperKostnadskalkyle!P$13)/100,
IF($F168=TiltakstyperKostnadskalkyle!$B$14,($J168*TiltakstyperKostnadskalkyle!P$14)/100,
IF($F168=TiltakstyperKostnadskalkyle!$B$15,($J168*TiltakstyperKostnadskalkyle!P$15)/100,
"0")))))))))))</f>
        <v>0</v>
      </c>
      <c r="Y168" s="151"/>
    </row>
    <row r="169" spans="2:25" ht="14.45" customHeight="1" x14ac:dyDescent="0.25">
      <c r="B169" s="20" t="s">
        <v>25</v>
      </c>
      <c r="C169" s="22" t="s">
        <v>129</v>
      </c>
      <c r="D169" s="22" t="s">
        <v>130</v>
      </c>
      <c r="E169" s="22" t="s">
        <v>134</v>
      </c>
      <c r="F169" s="39" t="s">
        <v>29</v>
      </c>
      <c r="G169" s="22">
        <v>2025</v>
      </c>
      <c r="H169" s="23">
        <v>561</v>
      </c>
      <c r="I169" s="27" t="s">
        <v>30</v>
      </c>
      <c r="J169" s="18">
        <f>IF(F169=TiltakstyperKostnadskalkyle!$B$5,TiltakstyperKostnadskalkyle!$R$5*Handlingsplan!H169,
IF(F169=TiltakstyperKostnadskalkyle!$B$6,TiltakstyperKostnadskalkyle!$R$6*Handlingsplan!H169,
IF(F169=TiltakstyperKostnadskalkyle!$B$7,TiltakstyperKostnadskalkyle!$R$7*Handlingsplan!H169,
IF(F169=TiltakstyperKostnadskalkyle!$B$8,TiltakstyperKostnadskalkyle!$R$8*Handlingsplan!H169,
IF(F169=TiltakstyperKostnadskalkyle!$B$9,TiltakstyperKostnadskalkyle!$R$9*Handlingsplan!H169,
IF(F169=TiltakstyperKostnadskalkyle!$B$10,TiltakstyperKostnadskalkyle!$R$10*Handlingsplan!H169,
IF(F169=TiltakstyperKostnadskalkyle!$B$11,TiltakstyperKostnadskalkyle!$R$11*Handlingsplan!H169,
IF(F169=TiltakstyperKostnadskalkyle!$B$12,TiltakstyperKostnadskalkyle!$R$12*Handlingsplan!H169,
IF(F169=TiltakstyperKostnadskalkyle!$B$13,TiltakstyperKostnadskalkyle!$R$13*Handlingsplan!H169,
IF(F169=TiltakstyperKostnadskalkyle!$B$14,TiltakstyperKostnadskalkyle!$R$14*Handlingsplan!H169,
IF(F169=TiltakstyperKostnadskalkyle!$B$15,TiltakstyperKostnadskalkyle!$R$15*Handlingsplan!H169,
0)))))))))))</f>
        <v>168300</v>
      </c>
      <c r="K169" s="18">
        <f>IF($F169=TiltakstyperKostnadskalkyle!$B$5,($J169*TiltakstyperKostnadskalkyle!D$5)/100,
IF($F169=TiltakstyperKostnadskalkyle!$B$6,($J169*TiltakstyperKostnadskalkyle!D$6)/100,
IF($F169=TiltakstyperKostnadskalkyle!$B$7,($J169*TiltakstyperKostnadskalkyle!D$7)/100,
IF($F169=TiltakstyperKostnadskalkyle!$B$8,($J169*TiltakstyperKostnadskalkyle!D$8)/100,
IF($F169=TiltakstyperKostnadskalkyle!$B$9,($J169*TiltakstyperKostnadskalkyle!D$9)/100,
IF($F169=TiltakstyperKostnadskalkyle!$B$10,($J169*TiltakstyperKostnadskalkyle!D$10)/100,
IF($F169=TiltakstyperKostnadskalkyle!$B$11,($J169*TiltakstyperKostnadskalkyle!D$11)/100,
IF($F169=TiltakstyperKostnadskalkyle!$B$12,($J169*TiltakstyperKostnadskalkyle!D$12)/100,
IF($F169=TiltakstyperKostnadskalkyle!$B$13,($J169*TiltakstyperKostnadskalkyle!D$13)/100,
IF($F169=TiltakstyperKostnadskalkyle!$B$14,($J169*TiltakstyperKostnadskalkyle!D$14)/100,
IF($F169=TiltakstyperKostnadskalkyle!$B$15,($J169*TiltakstyperKostnadskalkyle!D$15)/100,
"0")))))))))))</f>
        <v>5890.5</v>
      </c>
      <c r="L169" s="18">
        <f>IF($F169=TiltakstyperKostnadskalkyle!$B$5,($J169*TiltakstyperKostnadskalkyle!E$5)/100,
IF($F169=TiltakstyperKostnadskalkyle!$B$6,($J169*TiltakstyperKostnadskalkyle!E$6)/100,
IF($F169=TiltakstyperKostnadskalkyle!$B$7,($J169*TiltakstyperKostnadskalkyle!E$7)/100,
IF($F169=TiltakstyperKostnadskalkyle!$B$8,($J169*TiltakstyperKostnadskalkyle!E$8)/100,
IF($F169=TiltakstyperKostnadskalkyle!$B$9,($J169*TiltakstyperKostnadskalkyle!E$9)/100,
IF($F169=TiltakstyperKostnadskalkyle!$B$10,($J169*TiltakstyperKostnadskalkyle!E$10)/100,
IF($F169=TiltakstyperKostnadskalkyle!$B$11,($J169*TiltakstyperKostnadskalkyle!E$11)/100,
IF($F169=TiltakstyperKostnadskalkyle!$B$12,($J169*TiltakstyperKostnadskalkyle!E$12)/100,
IF($F169=TiltakstyperKostnadskalkyle!$B$13,($J169*TiltakstyperKostnadskalkyle!E$13)/100,
IF($F169=TiltakstyperKostnadskalkyle!$B$14,($J169*TiltakstyperKostnadskalkyle!E$14)/100,
IF($F169=TiltakstyperKostnadskalkyle!$B$15,($J169*TiltakstyperKostnadskalkyle!E$15)/100,
"0")))))))))))</f>
        <v>10098</v>
      </c>
      <c r="M169" s="18">
        <f>IF($F169=TiltakstyperKostnadskalkyle!$B$5,($J169*TiltakstyperKostnadskalkyle!F$5)/100,
IF($F169=TiltakstyperKostnadskalkyle!$B$6,($J169*TiltakstyperKostnadskalkyle!F$6)/100,
IF($F169=TiltakstyperKostnadskalkyle!$B$7,($J169*TiltakstyperKostnadskalkyle!F$7)/100,
IF($F169=TiltakstyperKostnadskalkyle!$B$8,($J169*TiltakstyperKostnadskalkyle!F$8)/100,
IF($F169=TiltakstyperKostnadskalkyle!$B$9,($J169*TiltakstyperKostnadskalkyle!F$9)/100,
IF($F169=TiltakstyperKostnadskalkyle!$B$10,($J169*TiltakstyperKostnadskalkyle!F$10)/100,
IF($F169=TiltakstyperKostnadskalkyle!$B$11,($J169*TiltakstyperKostnadskalkyle!F$11)/100,
IF($F169=TiltakstyperKostnadskalkyle!$B$12,($J169*TiltakstyperKostnadskalkyle!F$12)/100,
IF($F169=TiltakstyperKostnadskalkyle!$B$13,($J169*TiltakstyperKostnadskalkyle!F$13)/100,
IF($F169=TiltakstyperKostnadskalkyle!$B$14,($J169*TiltakstyperKostnadskalkyle!F$14)/100,
IF($F169=TiltakstyperKostnadskalkyle!$B$15,($J169*TiltakstyperKostnadskalkyle!F$15)/100,
"0")))))))))))</f>
        <v>53856</v>
      </c>
      <c r="N169" s="18">
        <f>IF($F169=TiltakstyperKostnadskalkyle!$B$5,($J169*TiltakstyperKostnadskalkyle!G$5)/100,
IF($F169=TiltakstyperKostnadskalkyle!$B$6,($J169*TiltakstyperKostnadskalkyle!G$6)/100,
IF($F169=TiltakstyperKostnadskalkyle!$B$7,($J169*TiltakstyperKostnadskalkyle!G$7)/100,
IF($F169=TiltakstyperKostnadskalkyle!$B$8,($J169*TiltakstyperKostnadskalkyle!G$8)/100,
IF($F169=TiltakstyperKostnadskalkyle!$B$9,($J169*TiltakstyperKostnadskalkyle!G$9)/100,
IF($F169=TiltakstyperKostnadskalkyle!$B$10,($J169*TiltakstyperKostnadskalkyle!G$10)/100,
IF($F169=TiltakstyperKostnadskalkyle!$B$11,($J169*TiltakstyperKostnadskalkyle!G$11)/100,
IF($F169=TiltakstyperKostnadskalkyle!$B$12,($J169*TiltakstyperKostnadskalkyle!G$12)/100,
IF($F169=TiltakstyperKostnadskalkyle!$B$13,($J169*TiltakstyperKostnadskalkyle!G$13)/100,
IF($F169=TiltakstyperKostnadskalkyle!$B$14,($J169*TiltakstyperKostnadskalkyle!G$14)/100,
IF($F169=TiltakstyperKostnadskalkyle!$B$15,($J169*TiltakstyperKostnadskalkyle!G$15)/100,
"0")))))))))))</f>
        <v>55539</v>
      </c>
      <c r="O169" s="18">
        <f>IF($F169=TiltakstyperKostnadskalkyle!$B$5,($J169*TiltakstyperKostnadskalkyle!H$5)/100,
IF($F169=TiltakstyperKostnadskalkyle!$B$6,($J169*TiltakstyperKostnadskalkyle!H$6)/100,
IF($F169=TiltakstyperKostnadskalkyle!$B$7,($J169*TiltakstyperKostnadskalkyle!H$7)/100,
IF($F169=TiltakstyperKostnadskalkyle!$B$8,($J169*TiltakstyperKostnadskalkyle!H$8)/100,
IF($F169=TiltakstyperKostnadskalkyle!$B$9,($J169*TiltakstyperKostnadskalkyle!H$9)/100,
IF($F169=TiltakstyperKostnadskalkyle!$B$10,($J169*TiltakstyperKostnadskalkyle!H$10)/100,
IF($F169=TiltakstyperKostnadskalkyle!$B$11,($J169*TiltakstyperKostnadskalkyle!H$11)/100,
IF($F169=TiltakstyperKostnadskalkyle!$B$12,($J169*TiltakstyperKostnadskalkyle!H$12)/100,
IF($F169=TiltakstyperKostnadskalkyle!$B$13,($J169*TiltakstyperKostnadskalkyle!H$13)/100,
IF($F169=TiltakstyperKostnadskalkyle!$B$14,($J169*TiltakstyperKostnadskalkyle!H$14)/100,
IF($F169=TiltakstyperKostnadskalkyle!$B$15,($J169*TiltakstyperKostnadskalkyle!H$15)/100,
"0")))))))))))</f>
        <v>10098</v>
      </c>
      <c r="P169" s="18">
        <f>IF($F169=TiltakstyperKostnadskalkyle!$B$5,($J169*TiltakstyperKostnadskalkyle!I$5)/100,
IF($F169=TiltakstyperKostnadskalkyle!$B$6,($J169*TiltakstyperKostnadskalkyle!I$6)/100,
IF($F169=TiltakstyperKostnadskalkyle!$B$7,($J169*TiltakstyperKostnadskalkyle!I$7)/100,
IF($F169=TiltakstyperKostnadskalkyle!$B$8,($J169*TiltakstyperKostnadskalkyle!I$8)/100,
IF($F169=TiltakstyperKostnadskalkyle!$B$9,($J169*TiltakstyperKostnadskalkyle!I$9)/100,
IF($F169=TiltakstyperKostnadskalkyle!$B$10,($J169*TiltakstyperKostnadskalkyle!I$10)/100,
IF($F169=TiltakstyperKostnadskalkyle!$B$11,($J169*TiltakstyperKostnadskalkyle!I$11)/100,
IF($F169=TiltakstyperKostnadskalkyle!$B$12,($J169*TiltakstyperKostnadskalkyle!I$12)/100,
IF($F169=TiltakstyperKostnadskalkyle!$B$13,($J169*TiltakstyperKostnadskalkyle!I$13)/100,
IF($F169=TiltakstyperKostnadskalkyle!$B$14,($J169*TiltakstyperKostnadskalkyle!I$14)/100,
IF($F169=TiltakstyperKostnadskalkyle!$B$15,($J169*TiltakstyperKostnadskalkyle!I$15)/100,
"0")))))))))))</f>
        <v>26928</v>
      </c>
      <c r="Q169" s="18">
        <f t="shared" si="10"/>
        <v>1683</v>
      </c>
      <c r="R169" s="18">
        <f>IF($F169=TiltakstyperKostnadskalkyle!$B$5,($J169*TiltakstyperKostnadskalkyle!K$5)/100,
IF($F169=TiltakstyperKostnadskalkyle!$B$6,($J169*TiltakstyperKostnadskalkyle!K$6)/100,
IF($F169=TiltakstyperKostnadskalkyle!$B$8,($J169*TiltakstyperKostnadskalkyle!K$8)/100,
IF($F169=TiltakstyperKostnadskalkyle!$B$9,($J169*TiltakstyperKostnadskalkyle!K$9)/100,
IF($F169=TiltakstyperKostnadskalkyle!$B$10,($J169*TiltakstyperKostnadskalkyle!K$10)/100,
IF($F169=TiltakstyperKostnadskalkyle!$B$11,($J169*TiltakstyperKostnadskalkyle!K$11)/100,
IF($F169=TiltakstyperKostnadskalkyle!$B$12,($J169*TiltakstyperKostnadskalkyle!K$12)/100,
IF($F169=TiltakstyperKostnadskalkyle!$B$13,($J169*TiltakstyperKostnadskalkyle!K$13)/100,
IF($F169=TiltakstyperKostnadskalkyle!$B$14,($J169*TiltakstyperKostnadskalkyle!K$14)/100,
"0")))))))))</f>
        <v>5890.5</v>
      </c>
      <c r="S169" s="18">
        <f t="shared" si="9"/>
        <v>3366</v>
      </c>
      <c r="T169" s="18">
        <f>IF($F169=TiltakstyperKostnadskalkyle!$B$5,($J169*TiltakstyperKostnadskalkyle!M$5)/100,
IF($F169=TiltakstyperKostnadskalkyle!$B$6,($J169*TiltakstyperKostnadskalkyle!M$6)/100,
IF($F169=TiltakstyperKostnadskalkyle!$B$7,($J169*TiltakstyperKostnadskalkyle!M$7)/100,
IF($F169=TiltakstyperKostnadskalkyle!$B$8,($J169*TiltakstyperKostnadskalkyle!M$8)/100,
IF($F169=TiltakstyperKostnadskalkyle!$B$9,($J169*TiltakstyperKostnadskalkyle!M$9)/100,
IF($F169=TiltakstyperKostnadskalkyle!$B$10,($J169*TiltakstyperKostnadskalkyle!M$10)/100,
IF($F169=TiltakstyperKostnadskalkyle!$B$11,($J169*TiltakstyperKostnadskalkyle!M$11)/100,
IF($F169=TiltakstyperKostnadskalkyle!$B$12,($J169*TiltakstyperKostnadskalkyle!M$12)/100,
IF($F169=TiltakstyperKostnadskalkyle!$B$13,($J169*TiltakstyperKostnadskalkyle!M$13)/100,
IF($F169=TiltakstyperKostnadskalkyle!$B$14,($J169*TiltakstyperKostnadskalkyle!M$14)/100,
IF($F169=TiltakstyperKostnadskalkyle!$B$15,($J169*TiltakstyperKostnadskalkyle!M$15)/100,
"0")))))))))))</f>
        <v>0</v>
      </c>
      <c r="U169" s="32"/>
      <c r="V169" s="32"/>
      <c r="W169" s="18">
        <f>IF($F169=TiltakstyperKostnadskalkyle!$B$5,($J169*TiltakstyperKostnadskalkyle!P$5)/100,
IF($F169=TiltakstyperKostnadskalkyle!$B$6,($J169*TiltakstyperKostnadskalkyle!P$6)/100,
IF($F169=TiltakstyperKostnadskalkyle!$B$7,($J169*TiltakstyperKostnadskalkyle!P$7)/100,
IF($F169=TiltakstyperKostnadskalkyle!$B$8,($J169*TiltakstyperKostnadskalkyle!P$8)/100,
IF($F169=TiltakstyperKostnadskalkyle!$B$9,($J169*TiltakstyperKostnadskalkyle!P$9)/100,
IF($F169=TiltakstyperKostnadskalkyle!$B$10,($J169*TiltakstyperKostnadskalkyle!P$10)/100,
IF($F169=TiltakstyperKostnadskalkyle!$B$11,($J169*TiltakstyperKostnadskalkyle!P$11)/100,
IF($F169=TiltakstyperKostnadskalkyle!$B$12,($J169*TiltakstyperKostnadskalkyle!P$12)/100,
IF($F169=TiltakstyperKostnadskalkyle!$B$13,($J169*TiltakstyperKostnadskalkyle!P$13)/100,
IF($F169=TiltakstyperKostnadskalkyle!$B$14,($J169*TiltakstyperKostnadskalkyle!P$14)/100,
IF($F169=TiltakstyperKostnadskalkyle!$B$15,($J169*TiltakstyperKostnadskalkyle!P$15)/100,
"0")))))))))))</f>
        <v>0</v>
      </c>
      <c r="Y169" s="151"/>
    </row>
    <row r="170" spans="2:25" ht="14.45" customHeight="1" x14ac:dyDescent="0.25">
      <c r="B170" s="20" t="s">
        <v>25</v>
      </c>
      <c r="C170" s="22" t="s">
        <v>129</v>
      </c>
      <c r="D170" s="22" t="s">
        <v>130</v>
      </c>
      <c r="E170" s="22" t="s">
        <v>135</v>
      </c>
      <c r="F170" s="39" t="s">
        <v>29</v>
      </c>
      <c r="G170" s="22">
        <v>2025</v>
      </c>
      <c r="H170" s="23">
        <v>249</v>
      </c>
      <c r="I170" s="27" t="s">
        <v>30</v>
      </c>
      <c r="J170" s="18">
        <f>IF(F170=TiltakstyperKostnadskalkyle!$B$5,TiltakstyperKostnadskalkyle!$R$5*Handlingsplan!H170,
IF(F170=TiltakstyperKostnadskalkyle!$B$6,TiltakstyperKostnadskalkyle!$R$6*Handlingsplan!H170,
IF(F170=TiltakstyperKostnadskalkyle!$B$7,TiltakstyperKostnadskalkyle!$R$7*Handlingsplan!H170,
IF(F170=TiltakstyperKostnadskalkyle!$B$8,TiltakstyperKostnadskalkyle!$R$8*Handlingsplan!H170,
IF(F170=TiltakstyperKostnadskalkyle!$B$9,TiltakstyperKostnadskalkyle!$R$9*Handlingsplan!H170,
IF(F170=TiltakstyperKostnadskalkyle!$B$10,TiltakstyperKostnadskalkyle!$R$10*Handlingsplan!H170,
IF(F170=TiltakstyperKostnadskalkyle!$B$11,TiltakstyperKostnadskalkyle!$R$11*Handlingsplan!H170,
IF(F170=TiltakstyperKostnadskalkyle!$B$12,TiltakstyperKostnadskalkyle!$R$12*Handlingsplan!H170,
IF(F170=TiltakstyperKostnadskalkyle!$B$13,TiltakstyperKostnadskalkyle!$R$13*Handlingsplan!H170,
IF(F170=TiltakstyperKostnadskalkyle!$B$14,TiltakstyperKostnadskalkyle!$R$14*Handlingsplan!H170,
IF(F170=TiltakstyperKostnadskalkyle!$B$15,TiltakstyperKostnadskalkyle!$R$15*Handlingsplan!H170,
0)))))))))))</f>
        <v>74700</v>
      </c>
      <c r="K170" s="18">
        <f>IF($F170=TiltakstyperKostnadskalkyle!$B$5,($J170*TiltakstyperKostnadskalkyle!D$5)/100,
IF($F170=TiltakstyperKostnadskalkyle!$B$6,($J170*TiltakstyperKostnadskalkyle!D$6)/100,
IF($F170=TiltakstyperKostnadskalkyle!$B$7,($J170*TiltakstyperKostnadskalkyle!D$7)/100,
IF($F170=TiltakstyperKostnadskalkyle!$B$8,($J170*TiltakstyperKostnadskalkyle!D$8)/100,
IF($F170=TiltakstyperKostnadskalkyle!$B$9,($J170*TiltakstyperKostnadskalkyle!D$9)/100,
IF($F170=TiltakstyperKostnadskalkyle!$B$10,($J170*TiltakstyperKostnadskalkyle!D$10)/100,
IF($F170=TiltakstyperKostnadskalkyle!$B$11,($J170*TiltakstyperKostnadskalkyle!D$11)/100,
IF($F170=TiltakstyperKostnadskalkyle!$B$12,($J170*TiltakstyperKostnadskalkyle!D$12)/100,
IF($F170=TiltakstyperKostnadskalkyle!$B$13,($J170*TiltakstyperKostnadskalkyle!D$13)/100,
IF($F170=TiltakstyperKostnadskalkyle!$B$14,($J170*TiltakstyperKostnadskalkyle!D$14)/100,
IF($F170=TiltakstyperKostnadskalkyle!$B$15,($J170*TiltakstyperKostnadskalkyle!D$15)/100,
"0")))))))))))</f>
        <v>2614.5</v>
      </c>
      <c r="L170" s="18">
        <f>IF($F170=TiltakstyperKostnadskalkyle!$B$5,($J170*TiltakstyperKostnadskalkyle!E$5)/100,
IF($F170=TiltakstyperKostnadskalkyle!$B$6,($J170*TiltakstyperKostnadskalkyle!E$6)/100,
IF($F170=TiltakstyperKostnadskalkyle!$B$7,($J170*TiltakstyperKostnadskalkyle!E$7)/100,
IF($F170=TiltakstyperKostnadskalkyle!$B$8,($J170*TiltakstyperKostnadskalkyle!E$8)/100,
IF($F170=TiltakstyperKostnadskalkyle!$B$9,($J170*TiltakstyperKostnadskalkyle!E$9)/100,
IF($F170=TiltakstyperKostnadskalkyle!$B$10,($J170*TiltakstyperKostnadskalkyle!E$10)/100,
IF($F170=TiltakstyperKostnadskalkyle!$B$11,($J170*TiltakstyperKostnadskalkyle!E$11)/100,
IF($F170=TiltakstyperKostnadskalkyle!$B$12,($J170*TiltakstyperKostnadskalkyle!E$12)/100,
IF($F170=TiltakstyperKostnadskalkyle!$B$13,($J170*TiltakstyperKostnadskalkyle!E$13)/100,
IF($F170=TiltakstyperKostnadskalkyle!$B$14,($J170*TiltakstyperKostnadskalkyle!E$14)/100,
IF($F170=TiltakstyperKostnadskalkyle!$B$15,($J170*TiltakstyperKostnadskalkyle!E$15)/100,
"0")))))))))))</f>
        <v>4482</v>
      </c>
      <c r="M170" s="18">
        <f>IF($F170=TiltakstyperKostnadskalkyle!$B$5,($J170*TiltakstyperKostnadskalkyle!F$5)/100,
IF($F170=TiltakstyperKostnadskalkyle!$B$6,($J170*TiltakstyperKostnadskalkyle!F$6)/100,
IF($F170=TiltakstyperKostnadskalkyle!$B$7,($J170*TiltakstyperKostnadskalkyle!F$7)/100,
IF($F170=TiltakstyperKostnadskalkyle!$B$8,($J170*TiltakstyperKostnadskalkyle!F$8)/100,
IF($F170=TiltakstyperKostnadskalkyle!$B$9,($J170*TiltakstyperKostnadskalkyle!F$9)/100,
IF($F170=TiltakstyperKostnadskalkyle!$B$10,($J170*TiltakstyperKostnadskalkyle!F$10)/100,
IF($F170=TiltakstyperKostnadskalkyle!$B$11,($J170*TiltakstyperKostnadskalkyle!F$11)/100,
IF($F170=TiltakstyperKostnadskalkyle!$B$12,($J170*TiltakstyperKostnadskalkyle!F$12)/100,
IF($F170=TiltakstyperKostnadskalkyle!$B$13,($J170*TiltakstyperKostnadskalkyle!F$13)/100,
IF($F170=TiltakstyperKostnadskalkyle!$B$14,($J170*TiltakstyperKostnadskalkyle!F$14)/100,
IF($F170=TiltakstyperKostnadskalkyle!$B$15,($J170*TiltakstyperKostnadskalkyle!F$15)/100,
"0")))))))))))</f>
        <v>23904</v>
      </c>
      <c r="N170" s="18">
        <f>IF($F170=TiltakstyperKostnadskalkyle!$B$5,($J170*TiltakstyperKostnadskalkyle!G$5)/100,
IF($F170=TiltakstyperKostnadskalkyle!$B$6,($J170*TiltakstyperKostnadskalkyle!G$6)/100,
IF($F170=TiltakstyperKostnadskalkyle!$B$7,($J170*TiltakstyperKostnadskalkyle!G$7)/100,
IF($F170=TiltakstyperKostnadskalkyle!$B$8,($J170*TiltakstyperKostnadskalkyle!G$8)/100,
IF($F170=TiltakstyperKostnadskalkyle!$B$9,($J170*TiltakstyperKostnadskalkyle!G$9)/100,
IF($F170=TiltakstyperKostnadskalkyle!$B$10,($J170*TiltakstyperKostnadskalkyle!G$10)/100,
IF($F170=TiltakstyperKostnadskalkyle!$B$11,($J170*TiltakstyperKostnadskalkyle!G$11)/100,
IF($F170=TiltakstyperKostnadskalkyle!$B$12,($J170*TiltakstyperKostnadskalkyle!G$12)/100,
IF($F170=TiltakstyperKostnadskalkyle!$B$13,($J170*TiltakstyperKostnadskalkyle!G$13)/100,
IF($F170=TiltakstyperKostnadskalkyle!$B$14,($J170*TiltakstyperKostnadskalkyle!G$14)/100,
IF($F170=TiltakstyperKostnadskalkyle!$B$15,($J170*TiltakstyperKostnadskalkyle!G$15)/100,
"0")))))))))))</f>
        <v>24651</v>
      </c>
      <c r="O170" s="18">
        <f>IF($F170=TiltakstyperKostnadskalkyle!$B$5,($J170*TiltakstyperKostnadskalkyle!H$5)/100,
IF($F170=TiltakstyperKostnadskalkyle!$B$6,($J170*TiltakstyperKostnadskalkyle!H$6)/100,
IF($F170=TiltakstyperKostnadskalkyle!$B$7,($J170*TiltakstyperKostnadskalkyle!H$7)/100,
IF($F170=TiltakstyperKostnadskalkyle!$B$8,($J170*TiltakstyperKostnadskalkyle!H$8)/100,
IF($F170=TiltakstyperKostnadskalkyle!$B$9,($J170*TiltakstyperKostnadskalkyle!H$9)/100,
IF($F170=TiltakstyperKostnadskalkyle!$B$10,($J170*TiltakstyperKostnadskalkyle!H$10)/100,
IF($F170=TiltakstyperKostnadskalkyle!$B$11,($J170*TiltakstyperKostnadskalkyle!H$11)/100,
IF($F170=TiltakstyperKostnadskalkyle!$B$12,($J170*TiltakstyperKostnadskalkyle!H$12)/100,
IF($F170=TiltakstyperKostnadskalkyle!$B$13,($J170*TiltakstyperKostnadskalkyle!H$13)/100,
IF($F170=TiltakstyperKostnadskalkyle!$B$14,($J170*TiltakstyperKostnadskalkyle!H$14)/100,
IF($F170=TiltakstyperKostnadskalkyle!$B$15,($J170*TiltakstyperKostnadskalkyle!H$15)/100,
"0")))))))))))</f>
        <v>4482</v>
      </c>
      <c r="P170" s="18">
        <f>IF($F170=TiltakstyperKostnadskalkyle!$B$5,($J170*TiltakstyperKostnadskalkyle!I$5)/100,
IF($F170=TiltakstyperKostnadskalkyle!$B$6,($J170*TiltakstyperKostnadskalkyle!I$6)/100,
IF($F170=TiltakstyperKostnadskalkyle!$B$7,($J170*TiltakstyperKostnadskalkyle!I$7)/100,
IF($F170=TiltakstyperKostnadskalkyle!$B$8,($J170*TiltakstyperKostnadskalkyle!I$8)/100,
IF($F170=TiltakstyperKostnadskalkyle!$B$9,($J170*TiltakstyperKostnadskalkyle!I$9)/100,
IF($F170=TiltakstyperKostnadskalkyle!$B$10,($J170*TiltakstyperKostnadskalkyle!I$10)/100,
IF($F170=TiltakstyperKostnadskalkyle!$B$11,($J170*TiltakstyperKostnadskalkyle!I$11)/100,
IF($F170=TiltakstyperKostnadskalkyle!$B$12,($J170*TiltakstyperKostnadskalkyle!I$12)/100,
IF($F170=TiltakstyperKostnadskalkyle!$B$13,($J170*TiltakstyperKostnadskalkyle!I$13)/100,
IF($F170=TiltakstyperKostnadskalkyle!$B$14,($J170*TiltakstyperKostnadskalkyle!I$14)/100,
IF($F170=TiltakstyperKostnadskalkyle!$B$15,($J170*TiltakstyperKostnadskalkyle!I$15)/100,
"0")))))))))))</f>
        <v>11952</v>
      </c>
      <c r="Q170" s="18">
        <f t="shared" si="10"/>
        <v>747</v>
      </c>
      <c r="R170" s="18">
        <f>IF($F170=TiltakstyperKostnadskalkyle!$B$5,($J170*TiltakstyperKostnadskalkyle!K$5)/100,
IF($F170=TiltakstyperKostnadskalkyle!$B$6,($J170*TiltakstyperKostnadskalkyle!K$6)/100,
IF($F170=TiltakstyperKostnadskalkyle!$B$8,($J170*TiltakstyperKostnadskalkyle!K$8)/100,
IF($F170=TiltakstyperKostnadskalkyle!$B$9,($J170*TiltakstyperKostnadskalkyle!K$9)/100,
IF($F170=TiltakstyperKostnadskalkyle!$B$10,($J170*TiltakstyperKostnadskalkyle!K$10)/100,
IF($F170=TiltakstyperKostnadskalkyle!$B$11,($J170*TiltakstyperKostnadskalkyle!K$11)/100,
IF($F170=TiltakstyperKostnadskalkyle!$B$12,($J170*TiltakstyperKostnadskalkyle!K$12)/100,
IF($F170=TiltakstyperKostnadskalkyle!$B$13,($J170*TiltakstyperKostnadskalkyle!K$13)/100,
IF($F170=TiltakstyperKostnadskalkyle!$B$14,($J170*TiltakstyperKostnadskalkyle!K$14)/100,
"0")))))))))</f>
        <v>2614.5</v>
      </c>
      <c r="S170" s="18">
        <f t="shared" si="9"/>
        <v>1494</v>
      </c>
      <c r="T170" s="18">
        <f>IF($F170=TiltakstyperKostnadskalkyle!$B$5,($J170*TiltakstyperKostnadskalkyle!M$5)/100,
IF($F170=TiltakstyperKostnadskalkyle!$B$6,($J170*TiltakstyperKostnadskalkyle!M$6)/100,
IF($F170=TiltakstyperKostnadskalkyle!$B$7,($J170*TiltakstyperKostnadskalkyle!M$7)/100,
IF($F170=TiltakstyperKostnadskalkyle!$B$8,($J170*TiltakstyperKostnadskalkyle!M$8)/100,
IF($F170=TiltakstyperKostnadskalkyle!$B$9,($J170*TiltakstyperKostnadskalkyle!M$9)/100,
IF($F170=TiltakstyperKostnadskalkyle!$B$10,($J170*TiltakstyperKostnadskalkyle!M$10)/100,
IF($F170=TiltakstyperKostnadskalkyle!$B$11,($J170*TiltakstyperKostnadskalkyle!M$11)/100,
IF($F170=TiltakstyperKostnadskalkyle!$B$12,($J170*TiltakstyperKostnadskalkyle!M$12)/100,
IF($F170=TiltakstyperKostnadskalkyle!$B$13,($J170*TiltakstyperKostnadskalkyle!M$13)/100,
IF($F170=TiltakstyperKostnadskalkyle!$B$14,($J170*TiltakstyperKostnadskalkyle!M$14)/100,
IF($F170=TiltakstyperKostnadskalkyle!$B$15,($J170*TiltakstyperKostnadskalkyle!M$15)/100,
"0")))))))))))</f>
        <v>0</v>
      </c>
      <c r="U170" s="32"/>
      <c r="V170" s="32"/>
      <c r="W170" s="18">
        <f>IF($F170=TiltakstyperKostnadskalkyle!$B$5,($J170*TiltakstyperKostnadskalkyle!P$5)/100,
IF($F170=TiltakstyperKostnadskalkyle!$B$6,($J170*TiltakstyperKostnadskalkyle!P$6)/100,
IF($F170=TiltakstyperKostnadskalkyle!$B$7,($J170*TiltakstyperKostnadskalkyle!P$7)/100,
IF($F170=TiltakstyperKostnadskalkyle!$B$8,($J170*TiltakstyperKostnadskalkyle!P$8)/100,
IF($F170=TiltakstyperKostnadskalkyle!$B$9,($J170*TiltakstyperKostnadskalkyle!P$9)/100,
IF($F170=TiltakstyperKostnadskalkyle!$B$10,($J170*TiltakstyperKostnadskalkyle!P$10)/100,
IF($F170=TiltakstyperKostnadskalkyle!$B$11,($J170*TiltakstyperKostnadskalkyle!P$11)/100,
IF($F170=TiltakstyperKostnadskalkyle!$B$12,($J170*TiltakstyperKostnadskalkyle!P$12)/100,
IF($F170=TiltakstyperKostnadskalkyle!$B$13,($J170*TiltakstyperKostnadskalkyle!P$13)/100,
IF($F170=TiltakstyperKostnadskalkyle!$B$14,($J170*TiltakstyperKostnadskalkyle!P$14)/100,
IF($F170=TiltakstyperKostnadskalkyle!$B$15,($J170*TiltakstyperKostnadskalkyle!P$15)/100,
"0")))))))))))</f>
        <v>0</v>
      </c>
      <c r="Y170" s="151"/>
    </row>
    <row r="171" spans="2:25" ht="14.45" customHeight="1" x14ac:dyDescent="0.25">
      <c r="B171" s="20" t="s">
        <v>25</v>
      </c>
      <c r="C171" s="22" t="s">
        <v>129</v>
      </c>
      <c r="D171" s="22" t="s">
        <v>136</v>
      </c>
      <c r="E171" s="22" t="s">
        <v>131</v>
      </c>
      <c r="F171" s="39" t="s">
        <v>37</v>
      </c>
      <c r="G171" s="22">
        <v>2025</v>
      </c>
      <c r="H171" s="23">
        <v>672</v>
      </c>
      <c r="I171" s="27" t="s">
        <v>30</v>
      </c>
      <c r="J171" s="18">
        <f>IF(F171=TiltakstyperKostnadskalkyle!$B$5,TiltakstyperKostnadskalkyle!$R$5*Handlingsplan!H171,
IF(F171=TiltakstyperKostnadskalkyle!$B$6,TiltakstyperKostnadskalkyle!$R$6*Handlingsplan!H171,
IF(F171=TiltakstyperKostnadskalkyle!$B$7,TiltakstyperKostnadskalkyle!$R$7*Handlingsplan!H171,
IF(F171=TiltakstyperKostnadskalkyle!$B$8,TiltakstyperKostnadskalkyle!$R$8*Handlingsplan!H171,
IF(F171=TiltakstyperKostnadskalkyle!$B$9,TiltakstyperKostnadskalkyle!$R$9*Handlingsplan!H171,
IF(F171=TiltakstyperKostnadskalkyle!$B$10,TiltakstyperKostnadskalkyle!$R$10*Handlingsplan!H171,
IF(F171=TiltakstyperKostnadskalkyle!$B$11,TiltakstyperKostnadskalkyle!$R$11*Handlingsplan!H171,
IF(F171=TiltakstyperKostnadskalkyle!$B$12,TiltakstyperKostnadskalkyle!$R$12*Handlingsplan!H171,
IF(F171=TiltakstyperKostnadskalkyle!$B$13,TiltakstyperKostnadskalkyle!$R$13*Handlingsplan!H171,
IF(F171=TiltakstyperKostnadskalkyle!$B$14,TiltakstyperKostnadskalkyle!$R$14*Handlingsplan!H171,
IF(F171=TiltakstyperKostnadskalkyle!$B$15,TiltakstyperKostnadskalkyle!$R$15*Handlingsplan!H171,
0)))))))))))</f>
        <v>745920</v>
      </c>
      <c r="K171" s="18">
        <f>IF($F171=TiltakstyperKostnadskalkyle!$B$5,($J171*TiltakstyperKostnadskalkyle!D$5)/100,
IF($F171=TiltakstyperKostnadskalkyle!$B$6,($J171*TiltakstyperKostnadskalkyle!D$6)/100,
IF($F171=TiltakstyperKostnadskalkyle!$B$7,($J171*TiltakstyperKostnadskalkyle!D$7)/100,
IF($F171=TiltakstyperKostnadskalkyle!$B$8,($J171*TiltakstyperKostnadskalkyle!D$8)/100,
IF($F171=TiltakstyperKostnadskalkyle!$B$9,($J171*TiltakstyperKostnadskalkyle!D$9)/100,
IF($F171=TiltakstyperKostnadskalkyle!$B$10,($J171*TiltakstyperKostnadskalkyle!D$10)/100,
IF($F171=TiltakstyperKostnadskalkyle!$B$11,($J171*TiltakstyperKostnadskalkyle!D$11)/100,
IF($F171=TiltakstyperKostnadskalkyle!$B$12,($J171*TiltakstyperKostnadskalkyle!D$12)/100,
IF($F171=TiltakstyperKostnadskalkyle!$B$13,($J171*TiltakstyperKostnadskalkyle!D$13)/100,
IF($F171=TiltakstyperKostnadskalkyle!$B$14,($J171*TiltakstyperKostnadskalkyle!D$14)/100,
IF($F171=TiltakstyperKostnadskalkyle!$B$15,($J171*TiltakstyperKostnadskalkyle!D$15)/100,
"0")))))))))))</f>
        <v>11188.8</v>
      </c>
      <c r="L171" s="18">
        <f>IF($F171=TiltakstyperKostnadskalkyle!$B$5,($J171*TiltakstyperKostnadskalkyle!E$5)/100,
IF($F171=TiltakstyperKostnadskalkyle!$B$6,($J171*TiltakstyperKostnadskalkyle!E$6)/100,
IF($F171=TiltakstyperKostnadskalkyle!$B$7,($J171*TiltakstyperKostnadskalkyle!E$7)/100,
IF($F171=TiltakstyperKostnadskalkyle!$B$8,($J171*TiltakstyperKostnadskalkyle!E$8)/100,
IF($F171=TiltakstyperKostnadskalkyle!$B$9,($J171*TiltakstyperKostnadskalkyle!E$9)/100,
IF($F171=TiltakstyperKostnadskalkyle!$B$10,($J171*TiltakstyperKostnadskalkyle!E$10)/100,
IF($F171=TiltakstyperKostnadskalkyle!$B$11,($J171*TiltakstyperKostnadskalkyle!E$11)/100,
IF($F171=TiltakstyperKostnadskalkyle!$B$12,($J171*TiltakstyperKostnadskalkyle!E$12)/100,
IF($F171=TiltakstyperKostnadskalkyle!$B$13,($J171*TiltakstyperKostnadskalkyle!E$13)/100,
IF($F171=TiltakstyperKostnadskalkyle!$B$14,($J171*TiltakstyperKostnadskalkyle!E$14)/100,
IF($F171=TiltakstyperKostnadskalkyle!$B$15,($J171*TiltakstyperKostnadskalkyle!E$15)/100,
"0")))))))))))</f>
        <v>22377.599999999999</v>
      </c>
      <c r="M171" s="18">
        <f>IF($F171=TiltakstyperKostnadskalkyle!$B$5,($J171*TiltakstyperKostnadskalkyle!F$5)/100,
IF($F171=TiltakstyperKostnadskalkyle!$B$6,($J171*TiltakstyperKostnadskalkyle!F$6)/100,
IF($F171=TiltakstyperKostnadskalkyle!$B$7,($J171*TiltakstyperKostnadskalkyle!F$7)/100,
IF($F171=TiltakstyperKostnadskalkyle!$B$8,($J171*TiltakstyperKostnadskalkyle!F$8)/100,
IF($F171=TiltakstyperKostnadskalkyle!$B$9,($J171*TiltakstyperKostnadskalkyle!F$9)/100,
IF($F171=TiltakstyperKostnadskalkyle!$B$10,($J171*TiltakstyperKostnadskalkyle!F$10)/100,
IF($F171=TiltakstyperKostnadskalkyle!$B$11,($J171*TiltakstyperKostnadskalkyle!F$11)/100,
IF($F171=TiltakstyperKostnadskalkyle!$B$12,($J171*TiltakstyperKostnadskalkyle!F$12)/100,
IF($F171=TiltakstyperKostnadskalkyle!$B$13,($J171*TiltakstyperKostnadskalkyle!F$13)/100,
IF($F171=TiltakstyperKostnadskalkyle!$B$14,($J171*TiltakstyperKostnadskalkyle!F$14)/100,
IF($F171=TiltakstyperKostnadskalkyle!$B$15,($J171*TiltakstyperKostnadskalkyle!F$15)/100,
"0")))))))))))</f>
        <v>149184</v>
      </c>
      <c r="N171" s="18">
        <f>IF($F171=TiltakstyperKostnadskalkyle!$B$5,($J171*TiltakstyperKostnadskalkyle!G$5)/100,
IF($F171=TiltakstyperKostnadskalkyle!$B$6,($J171*TiltakstyperKostnadskalkyle!G$6)/100,
IF($F171=TiltakstyperKostnadskalkyle!$B$7,($J171*TiltakstyperKostnadskalkyle!G$7)/100,
IF($F171=TiltakstyperKostnadskalkyle!$B$8,($J171*TiltakstyperKostnadskalkyle!G$8)/100,
IF($F171=TiltakstyperKostnadskalkyle!$B$9,($J171*TiltakstyperKostnadskalkyle!G$9)/100,
IF($F171=TiltakstyperKostnadskalkyle!$B$10,($J171*TiltakstyperKostnadskalkyle!G$10)/100,
IF($F171=TiltakstyperKostnadskalkyle!$B$11,($J171*TiltakstyperKostnadskalkyle!G$11)/100,
IF($F171=TiltakstyperKostnadskalkyle!$B$12,($J171*TiltakstyperKostnadskalkyle!G$12)/100,
IF($F171=TiltakstyperKostnadskalkyle!$B$13,($J171*TiltakstyperKostnadskalkyle!G$13)/100,
IF($F171=TiltakstyperKostnadskalkyle!$B$14,($J171*TiltakstyperKostnadskalkyle!G$14)/100,
IF($F171=TiltakstyperKostnadskalkyle!$B$15,($J171*TiltakstyperKostnadskalkyle!G$15)/100,
"0")))))))))))</f>
        <v>82051.199999999997</v>
      </c>
      <c r="O171" s="18">
        <f>IF($F171=TiltakstyperKostnadskalkyle!$B$5,($J171*TiltakstyperKostnadskalkyle!H$5)/100,
IF($F171=TiltakstyperKostnadskalkyle!$B$6,($J171*TiltakstyperKostnadskalkyle!H$6)/100,
IF($F171=TiltakstyperKostnadskalkyle!$B$7,($J171*TiltakstyperKostnadskalkyle!H$7)/100,
IF($F171=TiltakstyperKostnadskalkyle!$B$8,($J171*TiltakstyperKostnadskalkyle!H$8)/100,
IF($F171=TiltakstyperKostnadskalkyle!$B$9,($J171*TiltakstyperKostnadskalkyle!H$9)/100,
IF($F171=TiltakstyperKostnadskalkyle!$B$10,($J171*TiltakstyperKostnadskalkyle!H$10)/100,
IF($F171=TiltakstyperKostnadskalkyle!$B$11,($J171*TiltakstyperKostnadskalkyle!H$11)/100,
IF($F171=TiltakstyperKostnadskalkyle!$B$12,($J171*TiltakstyperKostnadskalkyle!H$12)/100,
IF($F171=TiltakstyperKostnadskalkyle!$B$13,($J171*TiltakstyperKostnadskalkyle!H$13)/100,
IF($F171=TiltakstyperKostnadskalkyle!$B$14,($J171*TiltakstyperKostnadskalkyle!H$14)/100,
IF($F171=TiltakstyperKostnadskalkyle!$B$15,($J171*TiltakstyperKostnadskalkyle!H$15)/100,
"0")))))))))))</f>
        <v>22377.599999999999</v>
      </c>
      <c r="P171" s="18">
        <f>IF($F171=TiltakstyperKostnadskalkyle!$B$5,($J171*TiltakstyperKostnadskalkyle!I$5)/100,
IF($F171=TiltakstyperKostnadskalkyle!$B$6,($J171*TiltakstyperKostnadskalkyle!I$6)/100,
IF($F171=TiltakstyperKostnadskalkyle!$B$7,($J171*TiltakstyperKostnadskalkyle!I$7)/100,
IF($F171=TiltakstyperKostnadskalkyle!$B$8,($J171*TiltakstyperKostnadskalkyle!I$8)/100,
IF($F171=TiltakstyperKostnadskalkyle!$B$9,($J171*TiltakstyperKostnadskalkyle!I$9)/100,
IF($F171=TiltakstyperKostnadskalkyle!$B$10,($J171*TiltakstyperKostnadskalkyle!I$10)/100,
IF($F171=TiltakstyperKostnadskalkyle!$B$11,($J171*TiltakstyperKostnadskalkyle!I$11)/100,
IF($F171=TiltakstyperKostnadskalkyle!$B$12,($J171*TiltakstyperKostnadskalkyle!I$12)/100,
IF($F171=TiltakstyperKostnadskalkyle!$B$13,($J171*TiltakstyperKostnadskalkyle!I$13)/100,
IF($F171=TiltakstyperKostnadskalkyle!$B$14,($J171*TiltakstyperKostnadskalkyle!I$14)/100,
IF($F171=TiltakstyperKostnadskalkyle!$B$15,($J171*TiltakstyperKostnadskalkyle!I$15)/100,
"0")))))))))))</f>
        <v>447552</v>
      </c>
      <c r="Q171" s="18">
        <f t="shared" si="10"/>
        <v>7459.2</v>
      </c>
      <c r="R171" s="18">
        <f>IF($F171=TiltakstyperKostnadskalkyle!$B$5,($J171*TiltakstyperKostnadskalkyle!K$5)/100,
IF($F171=TiltakstyperKostnadskalkyle!$B$6,($J171*TiltakstyperKostnadskalkyle!K$6)/100,
IF($F171=TiltakstyperKostnadskalkyle!$B$8,($J171*TiltakstyperKostnadskalkyle!K$8)/100,
IF($F171=TiltakstyperKostnadskalkyle!$B$9,($J171*TiltakstyperKostnadskalkyle!K$9)/100,
IF($F171=TiltakstyperKostnadskalkyle!$B$10,($J171*TiltakstyperKostnadskalkyle!K$10)/100,
IF($F171=TiltakstyperKostnadskalkyle!$B$11,($J171*TiltakstyperKostnadskalkyle!K$11)/100,
IF($F171=TiltakstyperKostnadskalkyle!$B$12,($J171*TiltakstyperKostnadskalkyle!K$12)/100,
IF($F171=TiltakstyperKostnadskalkyle!$B$13,($J171*TiltakstyperKostnadskalkyle!K$13)/100,
IF($F171=TiltakstyperKostnadskalkyle!$B$14,($J171*TiltakstyperKostnadskalkyle!K$14)/100,
"0")))))))))</f>
        <v>11188.8</v>
      </c>
      <c r="S171" s="18">
        <f t="shared" si="9"/>
        <v>14918.4</v>
      </c>
      <c r="T171" s="18">
        <f>IF($F171=TiltakstyperKostnadskalkyle!$B$5,($J171*TiltakstyperKostnadskalkyle!M$5)/100,
IF($F171=TiltakstyperKostnadskalkyle!$B$6,($J171*TiltakstyperKostnadskalkyle!M$6)/100,
IF($F171=TiltakstyperKostnadskalkyle!$B$7,($J171*TiltakstyperKostnadskalkyle!M$7)/100,
IF($F171=TiltakstyperKostnadskalkyle!$B$8,($J171*TiltakstyperKostnadskalkyle!M$8)/100,
IF($F171=TiltakstyperKostnadskalkyle!$B$9,($J171*TiltakstyperKostnadskalkyle!M$9)/100,
IF($F171=TiltakstyperKostnadskalkyle!$B$10,($J171*TiltakstyperKostnadskalkyle!M$10)/100,
IF($F171=TiltakstyperKostnadskalkyle!$B$11,($J171*TiltakstyperKostnadskalkyle!M$11)/100,
IF($F171=TiltakstyperKostnadskalkyle!$B$12,($J171*TiltakstyperKostnadskalkyle!M$12)/100,
IF($F171=TiltakstyperKostnadskalkyle!$B$13,($J171*TiltakstyperKostnadskalkyle!M$13)/100,
IF($F171=TiltakstyperKostnadskalkyle!$B$14,($J171*TiltakstyperKostnadskalkyle!M$14)/100,
IF($F171=TiltakstyperKostnadskalkyle!$B$15,($J171*TiltakstyperKostnadskalkyle!M$15)/100,
"0")))))))))))</f>
        <v>0</v>
      </c>
      <c r="U171" s="32"/>
      <c r="V171" s="32"/>
      <c r="W171" s="18">
        <f>IF($F171=TiltakstyperKostnadskalkyle!$B$5,($J171*TiltakstyperKostnadskalkyle!P$5)/100,
IF($F171=TiltakstyperKostnadskalkyle!$B$6,($J171*TiltakstyperKostnadskalkyle!P$6)/100,
IF($F171=TiltakstyperKostnadskalkyle!$B$7,($J171*TiltakstyperKostnadskalkyle!P$7)/100,
IF($F171=TiltakstyperKostnadskalkyle!$B$8,($J171*TiltakstyperKostnadskalkyle!P$8)/100,
IF($F171=TiltakstyperKostnadskalkyle!$B$9,($J171*TiltakstyperKostnadskalkyle!P$9)/100,
IF($F171=TiltakstyperKostnadskalkyle!$B$10,($J171*TiltakstyperKostnadskalkyle!P$10)/100,
IF($F171=TiltakstyperKostnadskalkyle!$B$11,($J171*TiltakstyperKostnadskalkyle!P$11)/100,
IF($F171=TiltakstyperKostnadskalkyle!$B$12,($J171*TiltakstyperKostnadskalkyle!P$12)/100,
IF($F171=TiltakstyperKostnadskalkyle!$B$13,($J171*TiltakstyperKostnadskalkyle!P$13)/100,
IF($F171=TiltakstyperKostnadskalkyle!$B$14,($J171*TiltakstyperKostnadskalkyle!P$14)/100,
IF($F171=TiltakstyperKostnadskalkyle!$B$15,($J171*TiltakstyperKostnadskalkyle!P$15)/100,
"0")))))))))))</f>
        <v>0</v>
      </c>
      <c r="Y171" s="151"/>
    </row>
    <row r="172" spans="2:25" ht="14.45" customHeight="1" x14ac:dyDescent="0.25">
      <c r="B172" s="20" t="s">
        <v>25</v>
      </c>
      <c r="C172" s="22" t="s">
        <v>129</v>
      </c>
      <c r="D172" s="22" t="s">
        <v>136</v>
      </c>
      <c r="E172" s="22" t="s">
        <v>132</v>
      </c>
      <c r="F172" s="39" t="s">
        <v>37</v>
      </c>
      <c r="G172" s="22">
        <v>2025</v>
      </c>
      <c r="H172" s="23">
        <v>310</v>
      </c>
      <c r="I172" s="27" t="s">
        <v>30</v>
      </c>
      <c r="J172" s="18">
        <f>IF(F172=TiltakstyperKostnadskalkyle!$B$5,TiltakstyperKostnadskalkyle!$R$5*Handlingsplan!H172,
IF(F172=TiltakstyperKostnadskalkyle!$B$6,TiltakstyperKostnadskalkyle!$R$6*Handlingsplan!H172,
IF(F172=TiltakstyperKostnadskalkyle!$B$7,TiltakstyperKostnadskalkyle!$R$7*Handlingsplan!H172,
IF(F172=TiltakstyperKostnadskalkyle!$B$8,TiltakstyperKostnadskalkyle!$R$8*Handlingsplan!H172,
IF(F172=TiltakstyperKostnadskalkyle!$B$9,TiltakstyperKostnadskalkyle!$R$9*Handlingsplan!H172,
IF(F172=TiltakstyperKostnadskalkyle!$B$10,TiltakstyperKostnadskalkyle!$R$10*Handlingsplan!H172,
IF(F172=TiltakstyperKostnadskalkyle!$B$11,TiltakstyperKostnadskalkyle!$R$11*Handlingsplan!H172,
IF(F172=TiltakstyperKostnadskalkyle!$B$12,TiltakstyperKostnadskalkyle!$R$12*Handlingsplan!H172,
IF(F172=TiltakstyperKostnadskalkyle!$B$13,TiltakstyperKostnadskalkyle!$R$13*Handlingsplan!H172,
IF(F172=TiltakstyperKostnadskalkyle!$B$14,TiltakstyperKostnadskalkyle!$R$14*Handlingsplan!H172,
IF(F172=TiltakstyperKostnadskalkyle!$B$15,TiltakstyperKostnadskalkyle!$R$15*Handlingsplan!H172,
0)))))))))))</f>
        <v>344100</v>
      </c>
      <c r="K172" s="18">
        <f>IF($F172=TiltakstyperKostnadskalkyle!$B$5,($J172*TiltakstyperKostnadskalkyle!D$5)/100,
IF($F172=TiltakstyperKostnadskalkyle!$B$6,($J172*TiltakstyperKostnadskalkyle!D$6)/100,
IF($F172=TiltakstyperKostnadskalkyle!$B$7,($J172*TiltakstyperKostnadskalkyle!D$7)/100,
IF($F172=TiltakstyperKostnadskalkyle!$B$8,($J172*TiltakstyperKostnadskalkyle!D$8)/100,
IF($F172=TiltakstyperKostnadskalkyle!$B$9,($J172*TiltakstyperKostnadskalkyle!D$9)/100,
IF($F172=TiltakstyperKostnadskalkyle!$B$10,($J172*TiltakstyperKostnadskalkyle!D$10)/100,
IF($F172=TiltakstyperKostnadskalkyle!$B$11,($J172*TiltakstyperKostnadskalkyle!D$11)/100,
IF($F172=TiltakstyperKostnadskalkyle!$B$12,($J172*TiltakstyperKostnadskalkyle!D$12)/100,
IF($F172=TiltakstyperKostnadskalkyle!$B$13,($J172*TiltakstyperKostnadskalkyle!D$13)/100,
IF($F172=TiltakstyperKostnadskalkyle!$B$14,($J172*TiltakstyperKostnadskalkyle!D$14)/100,
IF($F172=TiltakstyperKostnadskalkyle!$B$15,($J172*TiltakstyperKostnadskalkyle!D$15)/100,
"0")))))))))))</f>
        <v>5161.5</v>
      </c>
      <c r="L172" s="18">
        <f>IF($F172=TiltakstyperKostnadskalkyle!$B$5,($J172*TiltakstyperKostnadskalkyle!E$5)/100,
IF($F172=TiltakstyperKostnadskalkyle!$B$6,($J172*TiltakstyperKostnadskalkyle!E$6)/100,
IF($F172=TiltakstyperKostnadskalkyle!$B$7,($J172*TiltakstyperKostnadskalkyle!E$7)/100,
IF($F172=TiltakstyperKostnadskalkyle!$B$8,($J172*TiltakstyperKostnadskalkyle!E$8)/100,
IF($F172=TiltakstyperKostnadskalkyle!$B$9,($J172*TiltakstyperKostnadskalkyle!E$9)/100,
IF($F172=TiltakstyperKostnadskalkyle!$B$10,($J172*TiltakstyperKostnadskalkyle!E$10)/100,
IF($F172=TiltakstyperKostnadskalkyle!$B$11,($J172*TiltakstyperKostnadskalkyle!E$11)/100,
IF($F172=TiltakstyperKostnadskalkyle!$B$12,($J172*TiltakstyperKostnadskalkyle!E$12)/100,
IF($F172=TiltakstyperKostnadskalkyle!$B$13,($J172*TiltakstyperKostnadskalkyle!E$13)/100,
IF($F172=TiltakstyperKostnadskalkyle!$B$14,($J172*TiltakstyperKostnadskalkyle!E$14)/100,
IF($F172=TiltakstyperKostnadskalkyle!$B$15,($J172*TiltakstyperKostnadskalkyle!E$15)/100,
"0")))))))))))</f>
        <v>10323</v>
      </c>
      <c r="M172" s="18">
        <f>IF($F172=TiltakstyperKostnadskalkyle!$B$5,($J172*TiltakstyperKostnadskalkyle!F$5)/100,
IF($F172=TiltakstyperKostnadskalkyle!$B$6,($J172*TiltakstyperKostnadskalkyle!F$6)/100,
IF($F172=TiltakstyperKostnadskalkyle!$B$7,($J172*TiltakstyperKostnadskalkyle!F$7)/100,
IF($F172=TiltakstyperKostnadskalkyle!$B$8,($J172*TiltakstyperKostnadskalkyle!F$8)/100,
IF($F172=TiltakstyperKostnadskalkyle!$B$9,($J172*TiltakstyperKostnadskalkyle!F$9)/100,
IF($F172=TiltakstyperKostnadskalkyle!$B$10,($J172*TiltakstyperKostnadskalkyle!F$10)/100,
IF($F172=TiltakstyperKostnadskalkyle!$B$11,($J172*TiltakstyperKostnadskalkyle!F$11)/100,
IF($F172=TiltakstyperKostnadskalkyle!$B$12,($J172*TiltakstyperKostnadskalkyle!F$12)/100,
IF($F172=TiltakstyperKostnadskalkyle!$B$13,($J172*TiltakstyperKostnadskalkyle!F$13)/100,
IF($F172=TiltakstyperKostnadskalkyle!$B$14,($J172*TiltakstyperKostnadskalkyle!F$14)/100,
IF($F172=TiltakstyperKostnadskalkyle!$B$15,($J172*TiltakstyperKostnadskalkyle!F$15)/100,
"0")))))))))))</f>
        <v>68820</v>
      </c>
      <c r="N172" s="18">
        <f>IF($F172=TiltakstyperKostnadskalkyle!$B$5,($J172*TiltakstyperKostnadskalkyle!G$5)/100,
IF($F172=TiltakstyperKostnadskalkyle!$B$6,($J172*TiltakstyperKostnadskalkyle!G$6)/100,
IF($F172=TiltakstyperKostnadskalkyle!$B$7,($J172*TiltakstyperKostnadskalkyle!G$7)/100,
IF($F172=TiltakstyperKostnadskalkyle!$B$8,($J172*TiltakstyperKostnadskalkyle!G$8)/100,
IF($F172=TiltakstyperKostnadskalkyle!$B$9,($J172*TiltakstyperKostnadskalkyle!G$9)/100,
IF($F172=TiltakstyperKostnadskalkyle!$B$10,($J172*TiltakstyperKostnadskalkyle!G$10)/100,
IF($F172=TiltakstyperKostnadskalkyle!$B$11,($J172*TiltakstyperKostnadskalkyle!G$11)/100,
IF($F172=TiltakstyperKostnadskalkyle!$B$12,($J172*TiltakstyperKostnadskalkyle!G$12)/100,
IF($F172=TiltakstyperKostnadskalkyle!$B$13,($J172*TiltakstyperKostnadskalkyle!G$13)/100,
IF($F172=TiltakstyperKostnadskalkyle!$B$14,($J172*TiltakstyperKostnadskalkyle!G$14)/100,
IF($F172=TiltakstyperKostnadskalkyle!$B$15,($J172*TiltakstyperKostnadskalkyle!G$15)/100,
"0")))))))))))</f>
        <v>37851</v>
      </c>
      <c r="O172" s="18">
        <f>IF($F172=TiltakstyperKostnadskalkyle!$B$5,($J172*TiltakstyperKostnadskalkyle!H$5)/100,
IF($F172=TiltakstyperKostnadskalkyle!$B$6,($J172*TiltakstyperKostnadskalkyle!H$6)/100,
IF($F172=TiltakstyperKostnadskalkyle!$B$7,($J172*TiltakstyperKostnadskalkyle!H$7)/100,
IF($F172=TiltakstyperKostnadskalkyle!$B$8,($J172*TiltakstyperKostnadskalkyle!H$8)/100,
IF($F172=TiltakstyperKostnadskalkyle!$B$9,($J172*TiltakstyperKostnadskalkyle!H$9)/100,
IF($F172=TiltakstyperKostnadskalkyle!$B$10,($J172*TiltakstyperKostnadskalkyle!H$10)/100,
IF($F172=TiltakstyperKostnadskalkyle!$B$11,($J172*TiltakstyperKostnadskalkyle!H$11)/100,
IF($F172=TiltakstyperKostnadskalkyle!$B$12,($J172*TiltakstyperKostnadskalkyle!H$12)/100,
IF($F172=TiltakstyperKostnadskalkyle!$B$13,($J172*TiltakstyperKostnadskalkyle!H$13)/100,
IF($F172=TiltakstyperKostnadskalkyle!$B$14,($J172*TiltakstyperKostnadskalkyle!H$14)/100,
IF($F172=TiltakstyperKostnadskalkyle!$B$15,($J172*TiltakstyperKostnadskalkyle!H$15)/100,
"0")))))))))))</f>
        <v>10323</v>
      </c>
      <c r="P172" s="18">
        <f>IF($F172=TiltakstyperKostnadskalkyle!$B$5,($J172*TiltakstyperKostnadskalkyle!I$5)/100,
IF($F172=TiltakstyperKostnadskalkyle!$B$6,($J172*TiltakstyperKostnadskalkyle!I$6)/100,
IF($F172=TiltakstyperKostnadskalkyle!$B$7,($J172*TiltakstyperKostnadskalkyle!I$7)/100,
IF($F172=TiltakstyperKostnadskalkyle!$B$8,($J172*TiltakstyperKostnadskalkyle!I$8)/100,
IF($F172=TiltakstyperKostnadskalkyle!$B$9,($J172*TiltakstyperKostnadskalkyle!I$9)/100,
IF($F172=TiltakstyperKostnadskalkyle!$B$10,($J172*TiltakstyperKostnadskalkyle!I$10)/100,
IF($F172=TiltakstyperKostnadskalkyle!$B$11,($J172*TiltakstyperKostnadskalkyle!I$11)/100,
IF($F172=TiltakstyperKostnadskalkyle!$B$12,($J172*TiltakstyperKostnadskalkyle!I$12)/100,
IF($F172=TiltakstyperKostnadskalkyle!$B$13,($J172*TiltakstyperKostnadskalkyle!I$13)/100,
IF($F172=TiltakstyperKostnadskalkyle!$B$14,($J172*TiltakstyperKostnadskalkyle!I$14)/100,
IF($F172=TiltakstyperKostnadskalkyle!$B$15,($J172*TiltakstyperKostnadskalkyle!I$15)/100,
"0")))))))))))</f>
        <v>206460</v>
      </c>
      <c r="Q172" s="18">
        <f t="shared" si="10"/>
        <v>3441</v>
      </c>
      <c r="R172" s="18">
        <f>IF($F172=TiltakstyperKostnadskalkyle!$B$5,($J172*TiltakstyperKostnadskalkyle!K$5)/100,
IF($F172=TiltakstyperKostnadskalkyle!$B$6,($J172*TiltakstyperKostnadskalkyle!K$6)/100,
IF($F172=TiltakstyperKostnadskalkyle!$B$8,($J172*TiltakstyperKostnadskalkyle!K$8)/100,
IF($F172=TiltakstyperKostnadskalkyle!$B$9,($J172*TiltakstyperKostnadskalkyle!K$9)/100,
IF($F172=TiltakstyperKostnadskalkyle!$B$10,($J172*TiltakstyperKostnadskalkyle!K$10)/100,
IF($F172=TiltakstyperKostnadskalkyle!$B$11,($J172*TiltakstyperKostnadskalkyle!K$11)/100,
IF($F172=TiltakstyperKostnadskalkyle!$B$12,($J172*TiltakstyperKostnadskalkyle!K$12)/100,
IF($F172=TiltakstyperKostnadskalkyle!$B$13,($J172*TiltakstyperKostnadskalkyle!K$13)/100,
IF($F172=TiltakstyperKostnadskalkyle!$B$14,($J172*TiltakstyperKostnadskalkyle!K$14)/100,
"0")))))))))</f>
        <v>5161.5</v>
      </c>
      <c r="S172" s="18">
        <f t="shared" si="9"/>
        <v>6882</v>
      </c>
      <c r="T172" s="18">
        <f>IF($F172=TiltakstyperKostnadskalkyle!$B$5,($J172*TiltakstyperKostnadskalkyle!M$5)/100,
IF($F172=TiltakstyperKostnadskalkyle!$B$6,($J172*TiltakstyperKostnadskalkyle!M$6)/100,
IF($F172=TiltakstyperKostnadskalkyle!$B$7,($J172*TiltakstyperKostnadskalkyle!M$7)/100,
IF($F172=TiltakstyperKostnadskalkyle!$B$8,($J172*TiltakstyperKostnadskalkyle!M$8)/100,
IF($F172=TiltakstyperKostnadskalkyle!$B$9,($J172*TiltakstyperKostnadskalkyle!M$9)/100,
IF($F172=TiltakstyperKostnadskalkyle!$B$10,($J172*TiltakstyperKostnadskalkyle!M$10)/100,
IF($F172=TiltakstyperKostnadskalkyle!$B$11,($J172*TiltakstyperKostnadskalkyle!M$11)/100,
IF($F172=TiltakstyperKostnadskalkyle!$B$12,($J172*TiltakstyperKostnadskalkyle!M$12)/100,
IF($F172=TiltakstyperKostnadskalkyle!$B$13,($J172*TiltakstyperKostnadskalkyle!M$13)/100,
IF($F172=TiltakstyperKostnadskalkyle!$B$14,($J172*TiltakstyperKostnadskalkyle!M$14)/100,
IF($F172=TiltakstyperKostnadskalkyle!$B$15,($J172*TiltakstyperKostnadskalkyle!M$15)/100,
"0")))))))))))</f>
        <v>0</v>
      </c>
      <c r="U172" s="32"/>
      <c r="V172" s="32"/>
      <c r="W172" s="18">
        <f>IF($F172=TiltakstyperKostnadskalkyle!$B$5,($J172*TiltakstyperKostnadskalkyle!P$5)/100,
IF($F172=TiltakstyperKostnadskalkyle!$B$6,($J172*TiltakstyperKostnadskalkyle!P$6)/100,
IF($F172=TiltakstyperKostnadskalkyle!$B$7,($J172*TiltakstyperKostnadskalkyle!P$7)/100,
IF($F172=TiltakstyperKostnadskalkyle!$B$8,($J172*TiltakstyperKostnadskalkyle!P$8)/100,
IF($F172=TiltakstyperKostnadskalkyle!$B$9,($J172*TiltakstyperKostnadskalkyle!P$9)/100,
IF($F172=TiltakstyperKostnadskalkyle!$B$10,($J172*TiltakstyperKostnadskalkyle!P$10)/100,
IF($F172=TiltakstyperKostnadskalkyle!$B$11,($J172*TiltakstyperKostnadskalkyle!P$11)/100,
IF($F172=TiltakstyperKostnadskalkyle!$B$12,($J172*TiltakstyperKostnadskalkyle!P$12)/100,
IF($F172=TiltakstyperKostnadskalkyle!$B$13,($J172*TiltakstyperKostnadskalkyle!P$13)/100,
IF($F172=TiltakstyperKostnadskalkyle!$B$14,($J172*TiltakstyperKostnadskalkyle!P$14)/100,
IF($F172=TiltakstyperKostnadskalkyle!$B$15,($J172*TiltakstyperKostnadskalkyle!P$15)/100,
"0")))))))))))</f>
        <v>0</v>
      </c>
      <c r="Y172" s="151"/>
    </row>
    <row r="173" spans="2:25" ht="14.45" customHeight="1" x14ac:dyDescent="0.25">
      <c r="B173" s="20" t="s">
        <v>25</v>
      </c>
      <c r="C173" s="22" t="s">
        <v>129</v>
      </c>
      <c r="D173" s="22" t="s">
        <v>136</v>
      </c>
      <c r="E173" s="22" t="s">
        <v>133</v>
      </c>
      <c r="F173" s="39" t="s">
        <v>37</v>
      </c>
      <c r="G173" s="22">
        <v>2025</v>
      </c>
      <c r="H173" s="23">
        <v>508</v>
      </c>
      <c r="I173" s="27" t="s">
        <v>30</v>
      </c>
      <c r="J173" s="18">
        <f>IF(F173=TiltakstyperKostnadskalkyle!$B$5,TiltakstyperKostnadskalkyle!$R$5*Handlingsplan!H173,
IF(F173=TiltakstyperKostnadskalkyle!$B$6,TiltakstyperKostnadskalkyle!$R$6*Handlingsplan!H173,
IF(F173=TiltakstyperKostnadskalkyle!$B$7,TiltakstyperKostnadskalkyle!$R$7*Handlingsplan!H173,
IF(F173=TiltakstyperKostnadskalkyle!$B$8,TiltakstyperKostnadskalkyle!$R$8*Handlingsplan!H173,
IF(F173=TiltakstyperKostnadskalkyle!$B$9,TiltakstyperKostnadskalkyle!$R$9*Handlingsplan!H173,
IF(F173=TiltakstyperKostnadskalkyle!$B$10,TiltakstyperKostnadskalkyle!$R$10*Handlingsplan!H173,
IF(F173=TiltakstyperKostnadskalkyle!$B$11,TiltakstyperKostnadskalkyle!$R$11*Handlingsplan!H173,
IF(F173=TiltakstyperKostnadskalkyle!$B$12,TiltakstyperKostnadskalkyle!$R$12*Handlingsplan!H173,
IF(F173=TiltakstyperKostnadskalkyle!$B$13,TiltakstyperKostnadskalkyle!$R$13*Handlingsplan!H173,
IF(F173=TiltakstyperKostnadskalkyle!$B$14,TiltakstyperKostnadskalkyle!$R$14*Handlingsplan!H173,
IF(F173=TiltakstyperKostnadskalkyle!$B$15,TiltakstyperKostnadskalkyle!$R$15*Handlingsplan!H173,
0)))))))))))</f>
        <v>563880</v>
      </c>
      <c r="K173" s="18">
        <f>IF($F173=TiltakstyperKostnadskalkyle!$B$5,($J173*TiltakstyperKostnadskalkyle!D$5)/100,
IF($F173=TiltakstyperKostnadskalkyle!$B$6,($J173*TiltakstyperKostnadskalkyle!D$6)/100,
IF($F173=TiltakstyperKostnadskalkyle!$B$7,($J173*TiltakstyperKostnadskalkyle!D$7)/100,
IF($F173=TiltakstyperKostnadskalkyle!$B$8,($J173*TiltakstyperKostnadskalkyle!D$8)/100,
IF($F173=TiltakstyperKostnadskalkyle!$B$9,($J173*TiltakstyperKostnadskalkyle!D$9)/100,
IF($F173=TiltakstyperKostnadskalkyle!$B$10,($J173*TiltakstyperKostnadskalkyle!D$10)/100,
IF($F173=TiltakstyperKostnadskalkyle!$B$11,($J173*TiltakstyperKostnadskalkyle!D$11)/100,
IF($F173=TiltakstyperKostnadskalkyle!$B$12,($J173*TiltakstyperKostnadskalkyle!D$12)/100,
IF($F173=TiltakstyperKostnadskalkyle!$B$13,($J173*TiltakstyperKostnadskalkyle!D$13)/100,
IF($F173=TiltakstyperKostnadskalkyle!$B$14,($J173*TiltakstyperKostnadskalkyle!D$14)/100,
IF($F173=TiltakstyperKostnadskalkyle!$B$15,($J173*TiltakstyperKostnadskalkyle!D$15)/100,
"0")))))))))))</f>
        <v>8458.2000000000007</v>
      </c>
      <c r="L173" s="18">
        <f>IF($F173=TiltakstyperKostnadskalkyle!$B$5,($J173*TiltakstyperKostnadskalkyle!E$5)/100,
IF($F173=TiltakstyperKostnadskalkyle!$B$6,($J173*TiltakstyperKostnadskalkyle!E$6)/100,
IF($F173=TiltakstyperKostnadskalkyle!$B$7,($J173*TiltakstyperKostnadskalkyle!E$7)/100,
IF($F173=TiltakstyperKostnadskalkyle!$B$8,($J173*TiltakstyperKostnadskalkyle!E$8)/100,
IF($F173=TiltakstyperKostnadskalkyle!$B$9,($J173*TiltakstyperKostnadskalkyle!E$9)/100,
IF($F173=TiltakstyperKostnadskalkyle!$B$10,($J173*TiltakstyperKostnadskalkyle!E$10)/100,
IF($F173=TiltakstyperKostnadskalkyle!$B$11,($J173*TiltakstyperKostnadskalkyle!E$11)/100,
IF($F173=TiltakstyperKostnadskalkyle!$B$12,($J173*TiltakstyperKostnadskalkyle!E$12)/100,
IF($F173=TiltakstyperKostnadskalkyle!$B$13,($J173*TiltakstyperKostnadskalkyle!E$13)/100,
IF($F173=TiltakstyperKostnadskalkyle!$B$14,($J173*TiltakstyperKostnadskalkyle!E$14)/100,
IF($F173=TiltakstyperKostnadskalkyle!$B$15,($J173*TiltakstyperKostnadskalkyle!E$15)/100,
"0")))))))))))</f>
        <v>16916.400000000001</v>
      </c>
      <c r="M173" s="18">
        <f>IF($F173=TiltakstyperKostnadskalkyle!$B$5,($J173*TiltakstyperKostnadskalkyle!F$5)/100,
IF($F173=TiltakstyperKostnadskalkyle!$B$6,($J173*TiltakstyperKostnadskalkyle!F$6)/100,
IF($F173=TiltakstyperKostnadskalkyle!$B$7,($J173*TiltakstyperKostnadskalkyle!F$7)/100,
IF($F173=TiltakstyperKostnadskalkyle!$B$8,($J173*TiltakstyperKostnadskalkyle!F$8)/100,
IF($F173=TiltakstyperKostnadskalkyle!$B$9,($J173*TiltakstyperKostnadskalkyle!F$9)/100,
IF($F173=TiltakstyperKostnadskalkyle!$B$10,($J173*TiltakstyperKostnadskalkyle!F$10)/100,
IF($F173=TiltakstyperKostnadskalkyle!$B$11,($J173*TiltakstyperKostnadskalkyle!F$11)/100,
IF($F173=TiltakstyperKostnadskalkyle!$B$12,($J173*TiltakstyperKostnadskalkyle!F$12)/100,
IF($F173=TiltakstyperKostnadskalkyle!$B$13,($J173*TiltakstyperKostnadskalkyle!F$13)/100,
IF($F173=TiltakstyperKostnadskalkyle!$B$14,($J173*TiltakstyperKostnadskalkyle!F$14)/100,
IF($F173=TiltakstyperKostnadskalkyle!$B$15,($J173*TiltakstyperKostnadskalkyle!F$15)/100,
"0")))))))))))</f>
        <v>112776</v>
      </c>
      <c r="N173" s="18">
        <f>IF($F173=TiltakstyperKostnadskalkyle!$B$5,($J173*TiltakstyperKostnadskalkyle!G$5)/100,
IF($F173=TiltakstyperKostnadskalkyle!$B$6,($J173*TiltakstyperKostnadskalkyle!G$6)/100,
IF($F173=TiltakstyperKostnadskalkyle!$B$7,($J173*TiltakstyperKostnadskalkyle!G$7)/100,
IF($F173=TiltakstyperKostnadskalkyle!$B$8,($J173*TiltakstyperKostnadskalkyle!G$8)/100,
IF($F173=TiltakstyperKostnadskalkyle!$B$9,($J173*TiltakstyperKostnadskalkyle!G$9)/100,
IF($F173=TiltakstyperKostnadskalkyle!$B$10,($J173*TiltakstyperKostnadskalkyle!G$10)/100,
IF($F173=TiltakstyperKostnadskalkyle!$B$11,($J173*TiltakstyperKostnadskalkyle!G$11)/100,
IF($F173=TiltakstyperKostnadskalkyle!$B$12,($J173*TiltakstyperKostnadskalkyle!G$12)/100,
IF($F173=TiltakstyperKostnadskalkyle!$B$13,($J173*TiltakstyperKostnadskalkyle!G$13)/100,
IF($F173=TiltakstyperKostnadskalkyle!$B$14,($J173*TiltakstyperKostnadskalkyle!G$14)/100,
IF($F173=TiltakstyperKostnadskalkyle!$B$15,($J173*TiltakstyperKostnadskalkyle!G$15)/100,
"0")))))))))))</f>
        <v>62026.8</v>
      </c>
      <c r="O173" s="18">
        <f>IF($F173=TiltakstyperKostnadskalkyle!$B$5,($J173*TiltakstyperKostnadskalkyle!H$5)/100,
IF($F173=TiltakstyperKostnadskalkyle!$B$6,($J173*TiltakstyperKostnadskalkyle!H$6)/100,
IF($F173=TiltakstyperKostnadskalkyle!$B$7,($J173*TiltakstyperKostnadskalkyle!H$7)/100,
IF($F173=TiltakstyperKostnadskalkyle!$B$8,($J173*TiltakstyperKostnadskalkyle!H$8)/100,
IF($F173=TiltakstyperKostnadskalkyle!$B$9,($J173*TiltakstyperKostnadskalkyle!H$9)/100,
IF($F173=TiltakstyperKostnadskalkyle!$B$10,($J173*TiltakstyperKostnadskalkyle!H$10)/100,
IF($F173=TiltakstyperKostnadskalkyle!$B$11,($J173*TiltakstyperKostnadskalkyle!H$11)/100,
IF($F173=TiltakstyperKostnadskalkyle!$B$12,($J173*TiltakstyperKostnadskalkyle!H$12)/100,
IF($F173=TiltakstyperKostnadskalkyle!$B$13,($J173*TiltakstyperKostnadskalkyle!H$13)/100,
IF($F173=TiltakstyperKostnadskalkyle!$B$14,($J173*TiltakstyperKostnadskalkyle!H$14)/100,
IF($F173=TiltakstyperKostnadskalkyle!$B$15,($J173*TiltakstyperKostnadskalkyle!H$15)/100,
"0")))))))))))</f>
        <v>16916.400000000001</v>
      </c>
      <c r="P173" s="18">
        <f>IF($F173=TiltakstyperKostnadskalkyle!$B$5,($J173*TiltakstyperKostnadskalkyle!I$5)/100,
IF($F173=TiltakstyperKostnadskalkyle!$B$6,($J173*TiltakstyperKostnadskalkyle!I$6)/100,
IF($F173=TiltakstyperKostnadskalkyle!$B$7,($J173*TiltakstyperKostnadskalkyle!I$7)/100,
IF($F173=TiltakstyperKostnadskalkyle!$B$8,($J173*TiltakstyperKostnadskalkyle!I$8)/100,
IF($F173=TiltakstyperKostnadskalkyle!$B$9,($J173*TiltakstyperKostnadskalkyle!I$9)/100,
IF($F173=TiltakstyperKostnadskalkyle!$B$10,($J173*TiltakstyperKostnadskalkyle!I$10)/100,
IF($F173=TiltakstyperKostnadskalkyle!$B$11,($J173*TiltakstyperKostnadskalkyle!I$11)/100,
IF($F173=TiltakstyperKostnadskalkyle!$B$12,($J173*TiltakstyperKostnadskalkyle!I$12)/100,
IF($F173=TiltakstyperKostnadskalkyle!$B$13,($J173*TiltakstyperKostnadskalkyle!I$13)/100,
IF($F173=TiltakstyperKostnadskalkyle!$B$14,($J173*TiltakstyperKostnadskalkyle!I$14)/100,
IF($F173=TiltakstyperKostnadskalkyle!$B$15,($J173*TiltakstyperKostnadskalkyle!I$15)/100,
"0")))))))))))</f>
        <v>338328</v>
      </c>
      <c r="Q173" s="18">
        <f t="shared" si="10"/>
        <v>5638.8</v>
      </c>
      <c r="R173" s="18">
        <f>IF($F173=TiltakstyperKostnadskalkyle!$B$5,($J173*TiltakstyperKostnadskalkyle!K$5)/100,
IF($F173=TiltakstyperKostnadskalkyle!$B$6,($J173*TiltakstyperKostnadskalkyle!K$6)/100,
IF($F173=TiltakstyperKostnadskalkyle!$B$8,($J173*TiltakstyperKostnadskalkyle!K$8)/100,
IF($F173=TiltakstyperKostnadskalkyle!$B$9,($J173*TiltakstyperKostnadskalkyle!K$9)/100,
IF($F173=TiltakstyperKostnadskalkyle!$B$10,($J173*TiltakstyperKostnadskalkyle!K$10)/100,
IF($F173=TiltakstyperKostnadskalkyle!$B$11,($J173*TiltakstyperKostnadskalkyle!K$11)/100,
IF($F173=TiltakstyperKostnadskalkyle!$B$12,($J173*TiltakstyperKostnadskalkyle!K$12)/100,
IF($F173=TiltakstyperKostnadskalkyle!$B$13,($J173*TiltakstyperKostnadskalkyle!K$13)/100,
IF($F173=TiltakstyperKostnadskalkyle!$B$14,($J173*TiltakstyperKostnadskalkyle!K$14)/100,
"0")))))))))</f>
        <v>8458.2000000000007</v>
      </c>
      <c r="S173" s="18">
        <f t="shared" si="9"/>
        <v>11277.6</v>
      </c>
      <c r="T173" s="18">
        <f>IF($F173=TiltakstyperKostnadskalkyle!$B$5,($J173*TiltakstyperKostnadskalkyle!M$5)/100,
IF($F173=TiltakstyperKostnadskalkyle!$B$6,($J173*TiltakstyperKostnadskalkyle!M$6)/100,
IF($F173=TiltakstyperKostnadskalkyle!$B$7,($J173*TiltakstyperKostnadskalkyle!M$7)/100,
IF($F173=TiltakstyperKostnadskalkyle!$B$8,($J173*TiltakstyperKostnadskalkyle!M$8)/100,
IF($F173=TiltakstyperKostnadskalkyle!$B$9,($J173*TiltakstyperKostnadskalkyle!M$9)/100,
IF($F173=TiltakstyperKostnadskalkyle!$B$10,($J173*TiltakstyperKostnadskalkyle!M$10)/100,
IF($F173=TiltakstyperKostnadskalkyle!$B$11,($J173*TiltakstyperKostnadskalkyle!M$11)/100,
IF($F173=TiltakstyperKostnadskalkyle!$B$12,($J173*TiltakstyperKostnadskalkyle!M$12)/100,
IF($F173=TiltakstyperKostnadskalkyle!$B$13,($J173*TiltakstyperKostnadskalkyle!M$13)/100,
IF($F173=TiltakstyperKostnadskalkyle!$B$14,($J173*TiltakstyperKostnadskalkyle!M$14)/100,
IF($F173=TiltakstyperKostnadskalkyle!$B$15,($J173*TiltakstyperKostnadskalkyle!M$15)/100,
"0")))))))))))</f>
        <v>0</v>
      </c>
      <c r="U173" s="32"/>
      <c r="V173" s="32"/>
      <c r="W173" s="18">
        <f>IF($F173=TiltakstyperKostnadskalkyle!$B$5,($J173*TiltakstyperKostnadskalkyle!P$5)/100,
IF($F173=TiltakstyperKostnadskalkyle!$B$6,($J173*TiltakstyperKostnadskalkyle!P$6)/100,
IF($F173=TiltakstyperKostnadskalkyle!$B$7,($J173*TiltakstyperKostnadskalkyle!P$7)/100,
IF($F173=TiltakstyperKostnadskalkyle!$B$8,($J173*TiltakstyperKostnadskalkyle!P$8)/100,
IF($F173=TiltakstyperKostnadskalkyle!$B$9,($J173*TiltakstyperKostnadskalkyle!P$9)/100,
IF($F173=TiltakstyperKostnadskalkyle!$B$10,($J173*TiltakstyperKostnadskalkyle!P$10)/100,
IF($F173=TiltakstyperKostnadskalkyle!$B$11,($J173*TiltakstyperKostnadskalkyle!P$11)/100,
IF($F173=TiltakstyperKostnadskalkyle!$B$12,($J173*TiltakstyperKostnadskalkyle!P$12)/100,
IF($F173=TiltakstyperKostnadskalkyle!$B$13,($J173*TiltakstyperKostnadskalkyle!P$13)/100,
IF($F173=TiltakstyperKostnadskalkyle!$B$14,($J173*TiltakstyperKostnadskalkyle!P$14)/100,
IF($F173=TiltakstyperKostnadskalkyle!$B$15,($J173*TiltakstyperKostnadskalkyle!P$15)/100,
"0")))))))))))</f>
        <v>0</v>
      </c>
      <c r="Y173" s="151"/>
    </row>
    <row r="174" spans="2:25" x14ac:dyDescent="0.25">
      <c r="B174" s="20" t="s">
        <v>25</v>
      </c>
      <c r="C174" s="22" t="s">
        <v>129</v>
      </c>
      <c r="D174" s="22" t="s">
        <v>136</v>
      </c>
      <c r="E174" s="22" t="s">
        <v>134</v>
      </c>
      <c r="F174" s="39" t="s">
        <v>37</v>
      </c>
      <c r="G174" s="22">
        <v>2025</v>
      </c>
      <c r="H174" s="23">
        <v>512</v>
      </c>
      <c r="I174" s="27" t="s">
        <v>30</v>
      </c>
      <c r="J174" s="18">
        <f>IF(F174=TiltakstyperKostnadskalkyle!$B$5,TiltakstyperKostnadskalkyle!$R$5*Handlingsplan!H174,
IF(F174=TiltakstyperKostnadskalkyle!$B$6,TiltakstyperKostnadskalkyle!$R$6*Handlingsplan!H174,
IF(F174=TiltakstyperKostnadskalkyle!$B$7,TiltakstyperKostnadskalkyle!$R$7*Handlingsplan!H174,
IF(F174=TiltakstyperKostnadskalkyle!$B$8,TiltakstyperKostnadskalkyle!$R$8*Handlingsplan!H174,
IF(F174=TiltakstyperKostnadskalkyle!$B$9,TiltakstyperKostnadskalkyle!$R$9*Handlingsplan!H174,
IF(F174=TiltakstyperKostnadskalkyle!$B$10,TiltakstyperKostnadskalkyle!$R$10*Handlingsplan!H174,
IF(F174=TiltakstyperKostnadskalkyle!$B$11,TiltakstyperKostnadskalkyle!$R$11*Handlingsplan!H174,
IF(F174=TiltakstyperKostnadskalkyle!$B$12,TiltakstyperKostnadskalkyle!$R$12*Handlingsplan!H174,
IF(F174=TiltakstyperKostnadskalkyle!$B$13,TiltakstyperKostnadskalkyle!$R$13*Handlingsplan!H174,
IF(F174=TiltakstyperKostnadskalkyle!$B$14,TiltakstyperKostnadskalkyle!$R$14*Handlingsplan!H174,
IF(F174=TiltakstyperKostnadskalkyle!$B$15,TiltakstyperKostnadskalkyle!$R$15*Handlingsplan!H174,
0)))))))))))</f>
        <v>568320</v>
      </c>
      <c r="K174" s="18">
        <f>IF($F174=TiltakstyperKostnadskalkyle!$B$5,($J174*TiltakstyperKostnadskalkyle!D$5)/100,
IF($F174=TiltakstyperKostnadskalkyle!$B$6,($J174*TiltakstyperKostnadskalkyle!D$6)/100,
IF($F174=TiltakstyperKostnadskalkyle!$B$7,($J174*TiltakstyperKostnadskalkyle!D$7)/100,
IF($F174=TiltakstyperKostnadskalkyle!$B$8,($J174*TiltakstyperKostnadskalkyle!D$8)/100,
IF($F174=TiltakstyperKostnadskalkyle!$B$9,($J174*TiltakstyperKostnadskalkyle!D$9)/100,
IF($F174=TiltakstyperKostnadskalkyle!$B$10,($J174*TiltakstyperKostnadskalkyle!D$10)/100,
IF($F174=TiltakstyperKostnadskalkyle!$B$11,($J174*TiltakstyperKostnadskalkyle!D$11)/100,
IF($F174=TiltakstyperKostnadskalkyle!$B$12,($J174*TiltakstyperKostnadskalkyle!D$12)/100,
IF($F174=TiltakstyperKostnadskalkyle!$B$13,($J174*TiltakstyperKostnadskalkyle!D$13)/100,
IF($F174=TiltakstyperKostnadskalkyle!$B$14,($J174*TiltakstyperKostnadskalkyle!D$14)/100,
IF($F174=TiltakstyperKostnadskalkyle!$B$15,($J174*TiltakstyperKostnadskalkyle!D$15)/100,
"0")))))))))))</f>
        <v>8524.7999999999993</v>
      </c>
      <c r="L174" s="18">
        <f>IF($F174=TiltakstyperKostnadskalkyle!$B$5,($J174*TiltakstyperKostnadskalkyle!E$5)/100,
IF($F174=TiltakstyperKostnadskalkyle!$B$6,($J174*TiltakstyperKostnadskalkyle!E$6)/100,
IF($F174=TiltakstyperKostnadskalkyle!$B$7,($J174*TiltakstyperKostnadskalkyle!E$7)/100,
IF($F174=TiltakstyperKostnadskalkyle!$B$8,($J174*TiltakstyperKostnadskalkyle!E$8)/100,
IF($F174=TiltakstyperKostnadskalkyle!$B$9,($J174*TiltakstyperKostnadskalkyle!E$9)/100,
IF($F174=TiltakstyperKostnadskalkyle!$B$10,($J174*TiltakstyperKostnadskalkyle!E$10)/100,
IF($F174=TiltakstyperKostnadskalkyle!$B$11,($J174*TiltakstyperKostnadskalkyle!E$11)/100,
IF($F174=TiltakstyperKostnadskalkyle!$B$12,($J174*TiltakstyperKostnadskalkyle!E$12)/100,
IF($F174=TiltakstyperKostnadskalkyle!$B$13,($J174*TiltakstyperKostnadskalkyle!E$13)/100,
IF($F174=TiltakstyperKostnadskalkyle!$B$14,($J174*TiltakstyperKostnadskalkyle!E$14)/100,
IF($F174=TiltakstyperKostnadskalkyle!$B$15,($J174*TiltakstyperKostnadskalkyle!E$15)/100,
"0")))))))))))</f>
        <v>17049.599999999999</v>
      </c>
      <c r="M174" s="18">
        <f>IF($F174=TiltakstyperKostnadskalkyle!$B$5,($J174*TiltakstyperKostnadskalkyle!F$5)/100,
IF($F174=TiltakstyperKostnadskalkyle!$B$6,($J174*TiltakstyperKostnadskalkyle!F$6)/100,
IF($F174=TiltakstyperKostnadskalkyle!$B$7,($J174*TiltakstyperKostnadskalkyle!F$7)/100,
IF($F174=TiltakstyperKostnadskalkyle!$B$8,($J174*TiltakstyperKostnadskalkyle!F$8)/100,
IF($F174=TiltakstyperKostnadskalkyle!$B$9,($J174*TiltakstyperKostnadskalkyle!F$9)/100,
IF($F174=TiltakstyperKostnadskalkyle!$B$10,($J174*TiltakstyperKostnadskalkyle!F$10)/100,
IF($F174=TiltakstyperKostnadskalkyle!$B$11,($J174*TiltakstyperKostnadskalkyle!F$11)/100,
IF($F174=TiltakstyperKostnadskalkyle!$B$12,($J174*TiltakstyperKostnadskalkyle!F$12)/100,
IF($F174=TiltakstyperKostnadskalkyle!$B$13,($J174*TiltakstyperKostnadskalkyle!F$13)/100,
IF($F174=TiltakstyperKostnadskalkyle!$B$14,($J174*TiltakstyperKostnadskalkyle!F$14)/100,
IF($F174=TiltakstyperKostnadskalkyle!$B$15,($J174*TiltakstyperKostnadskalkyle!F$15)/100,
"0")))))))))))</f>
        <v>113664</v>
      </c>
      <c r="N174" s="18">
        <f>IF($F174=TiltakstyperKostnadskalkyle!$B$5,($J174*TiltakstyperKostnadskalkyle!G$5)/100,
IF($F174=TiltakstyperKostnadskalkyle!$B$6,($J174*TiltakstyperKostnadskalkyle!G$6)/100,
IF($F174=TiltakstyperKostnadskalkyle!$B$7,($J174*TiltakstyperKostnadskalkyle!G$7)/100,
IF($F174=TiltakstyperKostnadskalkyle!$B$8,($J174*TiltakstyperKostnadskalkyle!G$8)/100,
IF($F174=TiltakstyperKostnadskalkyle!$B$9,($J174*TiltakstyperKostnadskalkyle!G$9)/100,
IF($F174=TiltakstyperKostnadskalkyle!$B$10,($J174*TiltakstyperKostnadskalkyle!G$10)/100,
IF($F174=TiltakstyperKostnadskalkyle!$B$11,($J174*TiltakstyperKostnadskalkyle!G$11)/100,
IF($F174=TiltakstyperKostnadskalkyle!$B$12,($J174*TiltakstyperKostnadskalkyle!G$12)/100,
IF($F174=TiltakstyperKostnadskalkyle!$B$13,($J174*TiltakstyperKostnadskalkyle!G$13)/100,
IF($F174=TiltakstyperKostnadskalkyle!$B$14,($J174*TiltakstyperKostnadskalkyle!G$14)/100,
IF($F174=TiltakstyperKostnadskalkyle!$B$15,($J174*TiltakstyperKostnadskalkyle!G$15)/100,
"0")))))))))))</f>
        <v>62515.199999999997</v>
      </c>
      <c r="O174" s="18">
        <f>IF($F174=TiltakstyperKostnadskalkyle!$B$5,($J174*TiltakstyperKostnadskalkyle!H$5)/100,
IF($F174=TiltakstyperKostnadskalkyle!$B$6,($J174*TiltakstyperKostnadskalkyle!H$6)/100,
IF($F174=TiltakstyperKostnadskalkyle!$B$7,($J174*TiltakstyperKostnadskalkyle!H$7)/100,
IF($F174=TiltakstyperKostnadskalkyle!$B$8,($J174*TiltakstyperKostnadskalkyle!H$8)/100,
IF($F174=TiltakstyperKostnadskalkyle!$B$9,($J174*TiltakstyperKostnadskalkyle!H$9)/100,
IF($F174=TiltakstyperKostnadskalkyle!$B$10,($J174*TiltakstyperKostnadskalkyle!H$10)/100,
IF($F174=TiltakstyperKostnadskalkyle!$B$11,($J174*TiltakstyperKostnadskalkyle!H$11)/100,
IF($F174=TiltakstyperKostnadskalkyle!$B$12,($J174*TiltakstyperKostnadskalkyle!H$12)/100,
IF($F174=TiltakstyperKostnadskalkyle!$B$13,($J174*TiltakstyperKostnadskalkyle!H$13)/100,
IF($F174=TiltakstyperKostnadskalkyle!$B$14,($J174*TiltakstyperKostnadskalkyle!H$14)/100,
IF($F174=TiltakstyperKostnadskalkyle!$B$15,($J174*TiltakstyperKostnadskalkyle!H$15)/100,
"0")))))))))))</f>
        <v>17049.599999999999</v>
      </c>
      <c r="P174" s="18">
        <f>IF($F174=TiltakstyperKostnadskalkyle!$B$5,($J174*TiltakstyperKostnadskalkyle!I$5)/100,
IF($F174=TiltakstyperKostnadskalkyle!$B$6,($J174*TiltakstyperKostnadskalkyle!I$6)/100,
IF($F174=TiltakstyperKostnadskalkyle!$B$7,($J174*TiltakstyperKostnadskalkyle!I$7)/100,
IF($F174=TiltakstyperKostnadskalkyle!$B$8,($J174*TiltakstyperKostnadskalkyle!I$8)/100,
IF($F174=TiltakstyperKostnadskalkyle!$B$9,($J174*TiltakstyperKostnadskalkyle!I$9)/100,
IF($F174=TiltakstyperKostnadskalkyle!$B$10,($J174*TiltakstyperKostnadskalkyle!I$10)/100,
IF($F174=TiltakstyperKostnadskalkyle!$B$11,($J174*TiltakstyperKostnadskalkyle!I$11)/100,
IF($F174=TiltakstyperKostnadskalkyle!$B$12,($J174*TiltakstyperKostnadskalkyle!I$12)/100,
IF($F174=TiltakstyperKostnadskalkyle!$B$13,($J174*TiltakstyperKostnadskalkyle!I$13)/100,
IF($F174=TiltakstyperKostnadskalkyle!$B$14,($J174*TiltakstyperKostnadskalkyle!I$14)/100,
IF($F174=TiltakstyperKostnadskalkyle!$B$15,($J174*TiltakstyperKostnadskalkyle!I$15)/100,
"0")))))))))))</f>
        <v>340992</v>
      </c>
      <c r="Q174" s="18">
        <f t="shared" si="10"/>
        <v>5683.2</v>
      </c>
      <c r="R174" s="18">
        <f>IF($F174=TiltakstyperKostnadskalkyle!$B$5,($J174*TiltakstyperKostnadskalkyle!K$5)/100,
IF($F174=TiltakstyperKostnadskalkyle!$B$6,($J174*TiltakstyperKostnadskalkyle!K$6)/100,
IF($F174=TiltakstyperKostnadskalkyle!$B$8,($J174*TiltakstyperKostnadskalkyle!K$8)/100,
IF($F174=TiltakstyperKostnadskalkyle!$B$9,($J174*TiltakstyperKostnadskalkyle!K$9)/100,
IF($F174=TiltakstyperKostnadskalkyle!$B$10,($J174*TiltakstyperKostnadskalkyle!K$10)/100,
IF($F174=TiltakstyperKostnadskalkyle!$B$11,($J174*TiltakstyperKostnadskalkyle!K$11)/100,
IF($F174=TiltakstyperKostnadskalkyle!$B$12,($J174*TiltakstyperKostnadskalkyle!K$12)/100,
IF($F174=TiltakstyperKostnadskalkyle!$B$13,($J174*TiltakstyperKostnadskalkyle!K$13)/100,
IF($F174=TiltakstyperKostnadskalkyle!$B$14,($J174*TiltakstyperKostnadskalkyle!K$14)/100,
"0")))))))))</f>
        <v>8524.7999999999993</v>
      </c>
      <c r="S174" s="18">
        <f t="shared" si="9"/>
        <v>11366.4</v>
      </c>
      <c r="T174" s="18">
        <f>IF($F174=TiltakstyperKostnadskalkyle!$B$5,($J174*TiltakstyperKostnadskalkyle!M$5)/100,
IF($F174=TiltakstyperKostnadskalkyle!$B$6,($J174*TiltakstyperKostnadskalkyle!M$6)/100,
IF($F174=TiltakstyperKostnadskalkyle!$B$7,($J174*TiltakstyperKostnadskalkyle!M$7)/100,
IF($F174=TiltakstyperKostnadskalkyle!$B$8,($J174*TiltakstyperKostnadskalkyle!M$8)/100,
IF($F174=TiltakstyperKostnadskalkyle!$B$9,($J174*TiltakstyperKostnadskalkyle!M$9)/100,
IF($F174=TiltakstyperKostnadskalkyle!$B$10,($J174*TiltakstyperKostnadskalkyle!M$10)/100,
IF($F174=TiltakstyperKostnadskalkyle!$B$11,($J174*TiltakstyperKostnadskalkyle!M$11)/100,
IF($F174=TiltakstyperKostnadskalkyle!$B$12,($J174*TiltakstyperKostnadskalkyle!M$12)/100,
IF($F174=TiltakstyperKostnadskalkyle!$B$13,($J174*TiltakstyperKostnadskalkyle!M$13)/100,
IF($F174=TiltakstyperKostnadskalkyle!$B$14,($J174*TiltakstyperKostnadskalkyle!M$14)/100,
IF($F174=TiltakstyperKostnadskalkyle!$B$15,($J174*TiltakstyperKostnadskalkyle!M$15)/100,
"0")))))))))))</f>
        <v>0</v>
      </c>
      <c r="U174" s="32"/>
      <c r="V174" s="32"/>
      <c r="W174" s="18">
        <f>IF($F174=TiltakstyperKostnadskalkyle!$B$5,($J174*TiltakstyperKostnadskalkyle!P$5)/100,
IF($F174=TiltakstyperKostnadskalkyle!$B$6,($J174*TiltakstyperKostnadskalkyle!P$6)/100,
IF($F174=TiltakstyperKostnadskalkyle!$B$7,($J174*TiltakstyperKostnadskalkyle!P$7)/100,
IF($F174=TiltakstyperKostnadskalkyle!$B$8,($J174*TiltakstyperKostnadskalkyle!P$8)/100,
IF($F174=TiltakstyperKostnadskalkyle!$B$9,($J174*TiltakstyperKostnadskalkyle!P$9)/100,
IF($F174=TiltakstyperKostnadskalkyle!$B$10,($J174*TiltakstyperKostnadskalkyle!P$10)/100,
IF($F174=TiltakstyperKostnadskalkyle!$B$11,($J174*TiltakstyperKostnadskalkyle!P$11)/100,
IF($F174=TiltakstyperKostnadskalkyle!$B$12,($J174*TiltakstyperKostnadskalkyle!P$12)/100,
IF($F174=TiltakstyperKostnadskalkyle!$B$13,($J174*TiltakstyperKostnadskalkyle!P$13)/100,
IF($F174=TiltakstyperKostnadskalkyle!$B$14,($J174*TiltakstyperKostnadskalkyle!P$14)/100,
IF($F174=TiltakstyperKostnadskalkyle!$B$15,($J174*TiltakstyperKostnadskalkyle!P$15)/100,
"0")))))))))))</f>
        <v>0</v>
      </c>
      <c r="Y174" s="151"/>
    </row>
    <row r="175" spans="2:25" ht="14.45" customHeight="1" x14ac:dyDescent="0.25">
      <c r="B175" s="20" t="s">
        <v>25</v>
      </c>
      <c r="C175" s="22" t="s">
        <v>129</v>
      </c>
      <c r="D175" s="22" t="s">
        <v>136</v>
      </c>
      <c r="E175" s="22" t="s">
        <v>135</v>
      </c>
      <c r="F175" s="39" t="s">
        <v>37</v>
      </c>
      <c r="G175" s="22">
        <v>2025</v>
      </c>
      <c r="H175" s="23">
        <v>249</v>
      </c>
      <c r="I175" s="27" t="s">
        <v>30</v>
      </c>
      <c r="J175" s="18">
        <f>IF(F175=TiltakstyperKostnadskalkyle!$B$5,TiltakstyperKostnadskalkyle!$R$5*Handlingsplan!H175,
IF(F175=TiltakstyperKostnadskalkyle!$B$6,TiltakstyperKostnadskalkyle!$R$6*Handlingsplan!H175,
IF(F175=TiltakstyperKostnadskalkyle!$B$7,TiltakstyperKostnadskalkyle!$R$7*Handlingsplan!H175,
IF(F175=TiltakstyperKostnadskalkyle!$B$8,TiltakstyperKostnadskalkyle!$R$8*Handlingsplan!H175,
IF(F175=TiltakstyperKostnadskalkyle!$B$9,TiltakstyperKostnadskalkyle!$R$9*Handlingsplan!H175,
IF(F175=TiltakstyperKostnadskalkyle!$B$10,TiltakstyperKostnadskalkyle!$R$10*Handlingsplan!H175,
IF(F175=TiltakstyperKostnadskalkyle!$B$11,TiltakstyperKostnadskalkyle!$R$11*Handlingsplan!H175,
IF(F175=TiltakstyperKostnadskalkyle!$B$12,TiltakstyperKostnadskalkyle!$R$12*Handlingsplan!H175,
IF(F175=TiltakstyperKostnadskalkyle!$B$13,TiltakstyperKostnadskalkyle!$R$13*Handlingsplan!H175,
IF(F175=TiltakstyperKostnadskalkyle!$B$14,TiltakstyperKostnadskalkyle!$R$14*Handlingsplan!H175,
IF(F175=TiltakstyperKostnadskalkyle!$B$15,TiltakstyperKostnadskalkyle!$R$15*Handlingsplan!H175,
0)))))))))))</f>
        <v>276390</v>
      </c>
      <c r="K175" s="18">
        <f>IF($F175=TiltakstyperKostnadskalkyle!$B$5,($J175*TiltakstyperKostnadskalkyle!D$5)/100,
IF($F175=TiltakstyperKostnadskalkyle!$B$6,($J175*TiltakstyperKostnadskalkyle!D$6)/100,
IF($F175=TiltakstyperKostnadskalkyle!$B$7,($J175*TiltakstyperKostnadskalkyle!D$7)/100,
IF($F175=TiltakstyperKostnadskalkyle!$B$8,($J175*TiltakstyperKostnadskalkyle!D$8)/100,
IF($F175=TiltakstyperKostnadskalkyle!$B$9,($J175*TiltakstyperKostnadskalkyle!D$9)/100,
IF($F175=TiltakstyperKostnadskalkyle!$B$10,($J175*TiltakstyperKostnadskalkyle!D$10)/100,
IF($F175=TiltakstyperKostnadskalkyle!$B$11,($J175*TiltakstyperKostnadskalkyle!D$11)/100,
IF($F175=TiltakstyperKostnadskalkyle!$B$12,($J175*TiltakstyperKostnadskalkyle!D$12)/100,
IF($F175=TiltakstyperKostnadskalkyle!$B$13,($J175*TiltakstyperKostnadskalkyle!D$13)/100,
IF($F175=TiltakstyperKostnadskalkyle!$B$14,($J175*TiltakstyperKostnadskalkyle!D$14)/100,
IF($F175=TiltakstyperKostnadskalkyle!$B$15,($J175*TiltakstyperKostnadskalkyle!D$15)/100,
"0")))))))))))</f>
        <v>4145.8500000000004</v>
      </c>
      <c r="L175" s="18">
        <f>IF($F175=TiltakstyperKostnadskalkyle!$B$5,($J175*TiltakstyperKostnadskalkyle!E$5)/100,
IF($F175=TiltakstyperKostnadskalkyle!$B$6,($J175*TiltakstyperKostnadskalkyle!E$6)/100,
IF($F175=TiltakstyperKostnadskalkyle!$B$7,($J175*TiltakstyperKostnadskalkyle!E$7)/100,
IF($F175=TiltakstyperKostnadskalkyle!$B$8,($J175*TiltakstyperKostnadskalkyle!E$8)/100,
IF($F175=TiltakstyperKostnadskalkyle!$B$9,($J175*TiltakstyperKostnadskalkyle!E$9)/100,
IF($F175=TiltakstyperKostnadskalkyle!$B$10,($J175*TiltakstyperKostnadskalkyle!E$10)/100,
IF($F175=TiltakstyperKostnadskalkyle!$B$11,($J175*TiltakstyperKostnadskalkyle!E$11)/100,
IF($F175=TiltakstyperKostnadskalkyle!$B$12,($J175*TiltakstyperKostnadskalkyle!E$12)/100,
IF($F175=TiltakstyperKostnadskalkyle!$B$13,($J175*TiltakstyperKostnadskalkyle!E$13)/100,
IF($F175=TiltakstyperKostnadskalkyle!$B$14,($J175*TiltakstyperKostnadskalkyle!E$14)/100,
IF($F175=TiltakstyperKostnadskalkyle!$B$15,($J175*TiltakstyperKostnadskalkyle!E$15)/100,
"0")))))))))))</f>
        <v>8291.7000000000007</v>
      </c>
      <c r="M175" s="18">
        <f>IF($F175=TiltakstyperKostnadskalkyle!$B$5,($J175*TiltakstyperKostnadskalkyle!F$5)/100,
IF($F175=TiltakstyperKostnadskalkyle!$B$6,($J175*TiltakstyperKostnadskalkyle!F$6)/100,
IF($F175=TiltakstyperKostnadskalkyle!$B$7,($J175*TiltakstyperKostnadskalkyle!F$7)/100,
IF($F175=TiltakstyperKostnadskalkyle!$B$8,($J175*TiltakstyperKostnadskalkyle!F$8)/100,
IF($F175=TiltakstyperKostnadskalkyle!$B$9,($J175*TiltakstyperKostnadskalkyle!F$9)/100,
IF($F175=TiltakstyperKostnadskalkyle!$B$10,($J175*TiltakstyperKostnadskalkyle!F$10)/100,
IF($F175=TiltakstyperKostnadskalkyle!$B$11,($J175*TiltakstyperKostnadskalkyle!F$11)/100,
IF($F175=TiltakstyperKostnadskalkyle!$B$12,($J175*TiltakstyperKostnadskalkyle!F$12)/100,
IF($F175=TiltakstyperKostnadskalkyle!$B$13,($J175*TiltakstyperKostnadskalkyle!F$13)/100,
IF($F175=TiltakstyperKostnadskalkyle!$B$14,($J175*TiltakstyperKostnadskalkyle!F$14)/100,
IF($F175=TiltakstyperKostnadskalkyle!$B$15,($J175*TiltakstyperKostnadskalkyle!F$15)/100,
"0")))))))))))</f>
        <v>55278</v>
      </c>
      <c r="N175" s="18">
        <f>IF($F175=TiltakstyperKostnadskalkyle!$B$5,($J175*TiltakstyperKostnadskalkyle!G$5)/100,
IF($F175=TiltakstyperKostnadskalkyle!$B$6,($J175*TiltakstyperKostnadskalkyle!G$6)/100,
IF($F175=TiltakstyperKostnadskalkyle!$B$7,($J175*TiltakstyperKostnadskalkyle!G$7)/100,
IF($F175=TiltakstyperKostnadskalkyle!$B$8,($J175*TiltakstyperKostnadskalkyle!G$8)/100,
IF($F175=TiltakstyperKostnadskalkyle!$B$9,($J175*TiltakstyperKostnadskalkyle!G$9)/100,
IF($F175=TiltakstyperKostnadskalkyle!$B$10,($J175*TiltakstyperKostnadskalkyle!G$10)/100,
IF($F175=TiltakstyperKostnadskalkyle!$B$11,($J175*TiltakstyperKostnadskalkyle!G$11)/100,
IF($F175=TiltakstyperKostnadskalkyle!$B$12,($J175*TiltakstyperKostnadskalkyle!G$12)/100,
IF($F175=TiltakstyperKostnadskalkyle!$B$13,($J175*TiltakstyperKostnadskalkyle!G$13)/100,
IF($F175=TiltakstyperKostnadskalkyle!$B$14,($J175*TiltakstyperKostnadskalkyle!G$14)/100,
IF($F175=TiltakstyperKostnadskalkyle!$B$15,($J175*TiltakstyperKostnadskalkyle!G$15)/100,
"0")))))))))))</f>
        <v>30402.9</v>
      </c>
      <c r="O175" s="18">
        <f>IF($F175=TiltakstyperKostnadskalkyle!$B$5,($J175*TiltakstyperKostnadskalkyle!H$5)/100,
IF($F175=TiltakstyperKostnadskalkyle!$B$6,($J175*TiltakstyperKostnadskalkyle!H$6)/100,
IF($F175=TiltakstyperKostnadskalkyle!$B$7,($J175*TiltakstyperKostnadskalkyle!H$7)/100,
IF($F175=TiltakstyperKostnadskalkyle!$B$8,($J175*TiltakstyperKostnadskalkyle!H$8)/100,
IF($F175=TiltakstyperKostnadskalkyle!$B$9,($J175*TiltakstyperKostnadskalkyle!H$9)/100,
IF($F175=TiltakstyperKostnadskalkyle!$B$10,($J175*TiltakstyperKostnadskalkyle!H$10)/100,
IF($F175=TiltakstyperKostnadskalkyle!$B$11,($J175*TiltakstyperKostnadskalkyle!H$11)/100,
IF($F175=TiltakstyperKostnadskalkyle!$B$12,($J175*TiltakstyperKostnadskalkyle!H$12)/100,
IF($F175=TiltakstyperKostnadskalkyle!$B$13,($J175*TiltakstyperKostnadskalkyle!H$13)/100,
IF($F175=TiltakstyperKostnadskalkyle!$B$14,($J175*TiltakstyperKostnadskalkyle!H$14)/100,
IF($F175=TiltakstyperKostnadskalkyle!$B$15,($J175*TiltakstyperKostnadskalkyle!H$15)/100,
"0")))))))))))</f>
        <v>8291.7000000000007</v>
      </c>
      <c r="P175" s="18">
        <f>IF($F175=TiltakstyperKostnadskalkyle!$B$5,($J175*TiltakstyperKostnadskalkyle!I$5)/100,
IF($F175=TiltakstyperKostnadskalkyle!$B$6,($J175*TiltakstyperKostnadskalkyle!I$6)/100,
IF($F175=TiltakstyperKostnadskalkyle!$B$7,($J175*TiltakstyperKostnadskalkyle!I$7)/100,
IF($F175=TiltakstyperKostnadskalkyle!$B$8,($J175*TiltakstyperKostnadskalkyle!I$8)/100,
IF($F175=TiltakstyperKostnadskalkyle!$B$9,($J175*TiltakstyperKostnadskalkyle!I$9)/100,
IF($F175=TiltakstyperKostnadskalkyle!$B$10,($J175*TiltakstyperKostnadskalkyle!I$10)/100,
IF($F175=TiltakstyperKostnadskalkyle!$B$11,($J175*TiltakstyperKostnadskalkyle!I$11)/100,
IF($F175=TiltakstyperKostnadskalkyle!$B$12,($J175*TiltakstyperKostnadskalkyle!I$12)/100,
IF($F175=TiltakstyperKostnadskalkyle!$B$13,($J175*TiltakstyperKostnadskalkyle!I$13)/100,
IF($F175=TiltakstyperKostnadskalkyle!$B$14,($J175*TiltakstyperKostnadskalkyle!I$14)/100,
IF($F175=TiltakstyperKostnadskalkyle!$B$15,($J175*TiltakstyperKostnadskalkyle!I$15)/100,
"0")))))))))))</f>
        <v>165834</v>
      </c>
      <c r="Q175" s="18">
        <f t="shared" si="10"/>
        <v>2763.9</v>
      </c>
      <c r="R175" s="18">
        <f>IF($F175=TiltakstyperKostnadskalkyle!$B$5,($J175*TiltakstyperKostnadskalkyle!K$5)/100,
IF($F175=TiltakstyperKostnadskalkyle!$B$6,($J175*TiltakstyperKostnadskalkyle!K$6)/100,
IF($F175=TiltakstyperKostnadskalkyle!$B$8,($J175*TiltakstyperKostnadskalkyle!K$8)/100,
IF($F175=TiltakstyperKostnadskalkyle!$B$9,($J175*TiltakstyperKostnadskalkyle!K$9)/100,
IF($F175=TiltakstyperKostnadskalkyle!$B$10,($J175*TiltakstyperKostnadskalkyle!K$10)/100,
IF($F175=TiltakstyperKostnadskalkyle!$B$11,($J175*TiltakstyperKostnadskalkyle!K$11)/100,
IF($F175=TiltakstyperKostnadskalkyle!$B$12,($J175*TiltakstyperKostnadskalkyle!K$12)/100,
IF($F175=TiltakstyperKostnadskalkyle!$B$13,($J175*TiltakstyperKostnadskalkyle!K$13)/100,
IF($F175=TiltakstyperKostnadskalkyle!$B$14,($J175*TiltakstyperKostnadskalkyle!K$14)/100,
"0")))))))))</f>
        <v>4145.8500000000004</v>
      </c>
      <c r="S175" s="18">
        <f t="shared" si="9"/>
        <v>5527.8</v>
      </c>
      <c r="T175" s="18">
        <f>IF($F175=TiltakstyperKostnadskalkyle!$B$5,($J175*TiltakstyperKostnadskalkyle!M$5)/100,
IF($F175=TiltakstyperKostnadskalkyle!$B$6,($J175*TiltakstyperKostnadskalkyle!M$6)/100,
IF($F175=TiltakstyperKostnadskalkyle!$B$7,($J175*TiltakstyperKostnadskalkyle!M$7)/100,
IF($F175=TiltakstyperKostnadskalkyle!$B$8,($J175*TiltakstyperKostnadskalkyle!M$8)/100,
IF($F175=TiltakstyperKostnadskalkyle!$B$9,($J175*TiltakstyperKostnadskalkyle!M$9)/100,
IF($F175=TiltakstyperKostnadskalkyle!$B$10,($J175*TiltakstyperKostnadskalkyle!M$10)/100,
IF($F175=TiltakstyperKostnadskalkyle!$B$11,($J175*TiltakstyperKostnadskalkyle!M$11)/100,
IF($F175=TiltakstyperKostnadskalkyle!$B$12,($J175*TiltakstyperKostnadskalkyle!M$12)/100,
IF($F175=TiltakstyperKostnadskalkyle!$B$13,($J175*TiltakstyperKostnadskalkyle!M$13)/100,
IF($F175=TiltakstyperKostnadskalkyle!$B$14,($J175*TiltakstyperKostnadskalkyle!M$14)/100,
IF($F175=TiltakstyperKostnadskalkyle!$B$15,($J175*TiltakstyperKostnadskalkyle!M$15)/100,
"0")))))))))))</f>
        <v>0</v>
      </c>
      <c r="U175" s="32"/>
      <c r="V175" s="32"/>
      <c r="W175" s="18">
        <f>IF($F175=TiltakstyperKostnadskalkyle!$B$5,($J175*TiltakstyperKostnadskalkyle!P$5)/100,
IF($F175=TiltakstyperKostnadskalkyle!$B$6,($J175*TiltakstyperKostnadskalkyle!P$6)/100,
IF($F175=TiltakstyperKostnadskalkyle!$B$7,($J175*TiltakstyperKostnadskalkyle!P$7)/100,
IF($F175=TiltakstyperKostnadskalkyle!$B$8,($J175*TiltakstyperKostnadskalkyle!P$8)/100,
IF($F175=TiltakstyperKostnadskalkyle!$B$9,($J175*TiltakstyperKostnadskalkyle!P$9)/100,
IF($F175=TiltakstyperKostnadskalkyle!$B$10,($J175*TiltakstyperKostnadskalkyle!P$10)/100,
IF($F175=TiltakstyperKostnadskalkyle!$B$11,($J175*TiltakstyperKostnadskalkyle!P$11)/100,
IF($F175=TiltakstyperKostnadskalkyle!$B$12,($J175*TiltakstyperKostnadskalkyle!P$12)/100,
IF($F175=TiltakstyperKostnadskalkyle!$B$13,($J175*TiltakstyperKostnadskalkyle!P$13)/100,
IF($F175=TiltakstyperKostnadskalkyle!$B$14,($J175*TiltakstyperKostnadskalkyle!P$14)/100,
IF($F175=TiltakstyperKostnadskalkyle!$B$15,($J175*TiltakstyperKostnadskalkyle!P$15)/100,
"0")))))))))))</f>
        <v>0</v>
      </c>
      <c r="Y175" s="151"/>
    </row>
    <row r="176" spans="2:25" ht="14.45" customHeight="1" x14ac:dyDescent="0.25">
      <c r="B176" s="20" t="s">
        <v>25</v>
      </c>
      <c r="C176" s="22" t="s">
        <v>129</v>
      </c>
      <c r="D176" s="22" t="s">
        <v>137</v>
      </c>
      <c r="E176" s="22" t="s">
        <v>131</v>
      </c>
      <c r="F176" s="39" t="s">
        <v>43</v>
      </c>
      <c r="G176" s="22">
        <v>2026</v>
      </c>
      <c r="H176" s="23">
        <v>45</v>
      </c>
      <c r="I176" s="27" t="s">
        <v>30</v>
      </c>
      <c r="J176" s="18">
        <f>IF(F176=TiltakstyperKostnadskalkyle!$B$5,TiltakstyperKostnadskalkyle!$R$5*Handlingsplan!H176,
IF(F176=TiltakstyperKostnadskalkyle!$B$6,TiltakstyperKostnadskalkyle!$R$6*Handlingsplan!H176,
IF(F176=TiltakstyperKostnadskalkyle!$B$7,TiltakstyperKostnadskalkyle!$R$7*Handlingsplan!H176,
IF(F176=TiltakstyperKostnadskalkyle!$B$8,TiltakstyperKostnadskalkyle!$R$8*Handlingsplan!H176,
IF(F176=TiltakstyperKostnadskalkyle!$B$9,TiltakstyperKostnadskalkyle!$R$9*Handlingsplan!H176,
IF(F176=TiltakstyperKostnadskalkyle!$B$10,TiltakstyperKostnadskalkyle!$R$10*Handlingsplan!H176,
IF(F176=TiltakstyperKostnadskalkyle!$B$11,TiltakstyperKostnadskalkyle!$R$11*Handlingsplan!H176,
IF(F176=TiltakstyperKostnadskalkyle!$B$12,TiltakstyperKostnadskalkyle!$R$12*Handlingsplan!H176,
IF(F176=TiltakstyperKostnadskalkyle!$B$13,TiltakstyperKostnadskalkyle!$R$13*Handlingsplan!H176,
IF(F176=TiltakstyperKostnadskalkyle!$B$14,TiltakstyperKostnadskalkyle!$R$14*Handlingsplan!H176,
IF(F176=TiltakstyperKostnadskalkyle!$B$15,TiltakstyperKostnadskalkyle!$R$15*Handlingsplan!H176,
0)))))))))))</f>
        <v>540000</v>
      </c>
      <c r="K176" s="18">
        <f>IF($F176=TiltakstyperKostnadskalkyle!$B$5,($J176*TiltakstyperKostnadskalkyle!D$5)/100,
IF($F176=TiltakstyperKostnadskalkyle!$B$6,($J176*TiltakstyperKostnadskalkyle!D$6)/100,
IF($F176=TiltakstyperKostnadskalkyle!$B$7,($J176*TiltakstyperKostnadskalkyle!D$7)/100,
IF($F176=TiltakstyperKostnadskalkyle!$B$8,($J176*TiltakstyperKostnadskalkyle!D$8)/100,
IF($F176=TiltakstyperKostnadskalkyle!$B$9,($J176*TiltakstyperKostnadskalkyle!D$9)/100,
IF($F176=TiltakstyperKostnadskalkyle!$B$10,($J176*TiltakstyperKostnadskalkyle!D$10)/100,
IF($F176=TiltakstyperKostnadskalkyle!$B$11,($J176*TiltakstyperKostnadskalkyle!D$11)/100,
IF($F176=TiltakstyperKostnadskalkyle!$B$12,($J176*TiltakstyperKostnadskalkyle!D$12)/100,
IF($F176=TiltakstyperKostnadskalkyle!$B$13,($J176*TiltakstyperKostnadskalkyle!D$13)/100,
IF($F176=TiltakstyperKostnadskalkyle!$B$14,($J176*TiltakstyperKostnadskalkyle!D$14)/100,
IF($F176=TiltakstyperKostnadskalkyle!$B$15,($J176*TiltakstyperKostnadskalkyle!D$15)/100,
"0")))))))))))</f>
        <v>43200</v>
      </c>
      <c r="L176" s="18">
        <f>IF($F176=TiltakstyperKostnadskalkyle!$B$5,($J176*TiltakstyperKostnadskalkyle!E$5)/100,
IF($F176=TiltakstyperKostnadskalkyle!$B$6,($J176*TiltakstyperKostnadskalkyle!E$6)/100,
IF($F176=TiltakstyperKostnadskalkyle!$B$7,($J176*TiltakstyperKostnadskalkyle!E$7)/100,
IF($F176=TiltakstyperKostnadskalkyle!$B$8,($J176*TiltakstyperKostnadskalkyle!E$8)/100,
IF($F176=TiltakstyperKostnadskalkyle!$B$9,($J176*TiltakstyperKostnadskalkyle!E$9)/100,
IF($F176=TiltakstyperKostnadskalkyle!$B$10,($J176*TiltakstyperKostnadskalkyle!E$10)/100,
IF($F176=TiltakstyperKostnadskalkyle!$B$11,($J176*TiltakstyperKostnadskalkyle!E$11)/100,
IF($F176=TiltakstyperKostnadskalkyle!$B$12,($J176*TiltakstyperKostnadskalkyle!E$12)/100,
IF($F176=TiltakstyperKostnadskalkyle!$B$13,($J176*TiltakstyperKostnadskalkyle!E$13)/100,
IF($F176=TiltakstyperKostnadskalkyle!$B$14,($J176*TiltakstyperKostnadskalkyle!E$14)/100,
IF($F176=TiltakstyperKostnadskalkyle!$B$15,($J176*TiltakstyperKostnadskalkyle!E$15)/100,
"0")))))))))))</f>
        <v>43200</v>
      </c>
      <c r="M176" s="18">
        <f>IF($F176=TiltakstyperKostnadskalkyle!$B$5,($J176*TiltakstyperKostnadskalkyle!F$5)/100,
IF($F176=TiltakstyperKostnadskalkyle!$B$6,($J176*TiltakstyperKostnadskalkyle!F$6)/100,
IF($F176=TiltakstyperKostnadskalkyle!$B$7,($J176*TiltakstyperKostnadskalkyle!F$7)/100,
IF($F176=TiltakstyperKostnadskalkyle!$B$8,($J176*TiltakstyperKostnadskalkyle!F$8)/100,
IF($F176=TiltakstyperKostnadskalkyle!$B$9,($J176*TiltakstyperKostnadskalkyle!F$9)/100,
IF($F176=TiltakstyperKostnadskalkyle!$B$10,($J176*TiltakstyperKostnadskalkyle!F$10)/100,
IF($F176=TiltakstyperKostnadskalkyle!$B$11,($J176*TiltakstyperKostnadskalkyle!F$11)/100,
IF($F176=TiltakstyperKostnadskalkyle!$B$12,($J176*TiltakstyperKostnadskalkyle!F$12)/100,
IF($F176=TiltakstyperKostnadskalkyle!$B$13,($J176*TiltakstyperKostnadskalkyle!F$13)/100,
IF($F176=TiltakstyperKostnadskalkyle!$B$14,($J176*TiltakstyperKostnadskalkyle!F$14)/100,
IF($F176=TiltakstyperKostnadskalkyle!$B$15,($J176*TiltakstyperKostnadskalkyle!F$15)/100,
"0")))))))))))</f>
        <v>226800</v>
      </c>
      <c r="N176" s="18">
        <f>IF($F176=TiltakstyperKostnadskalkyle!$B$5,($J176*TiltakstyperKostnadskalkyle!G$5)/100,
IF($F176=TiltakstyperKostnadskalkyle!$B$6,($J176*TiltakstyperKostnadskalkyle!G$6)/100,
IF($F176=TiltakstyperKostnadskalkyle!$B$7,($J176*TiltakstyperKostnadskalkyle!G$7)/100,
IF($F176=TiltakstyperKostnadskalkyle!$B$8,($J176*TiltakstyperKostnadskalkyle!G$8)/100,
IF($F176=TiltakstyperKostnadskalkyle!$B$9,($J176*TiltakstyperKostnadskalkyle!G$9)/100,
IF($F176=TiltakstyperKostnadskalkyle!$B$10,($J176*TiltakstyperKostnadskalkyle!G$10)/100,
IF($F176=TiltakstyperKostnadskalkyle!$B$11,($J176*TiltakstyperKostnadskalkyle!G$11)/100,
IF($F176=TiltakstyperKostnadskalkyle!$B$12,($J176*TiltakstyperKostnadskalkyle!G$12)/100,
IF($F176=TiltakstyperKostnadskalkyle!$B$13,($J176*TiltakstyperKostnadskalkyle!G$13)/100,
IF($F176=TiltakstyperKostnadskalkyle!$B$14,($J176*TiltakstyperKostnadskalkyle!G$14)/100,
IF($F176=TiltakstyperKostnadskalkyle!$B$15,($J176*TiltakstyperKostnadskalkyle!G$15)/100,
"0")))))))))))</f>
        <v>113400</v>
      </c>
      <c r="O176" s="18">
        <f>IF($F176=TiltakstyperKostnadskalkyle!$B$5,($J176*TiltakstyperKostnadskalkyle!H$5)/100,
IF($F176=TiltakstyperKostnadskalkyle!$B$6,($J176*TiltakstyperKostnadskalkyle!H$6)/100,
IF($F176=TiltakstyperKostnadskalkyle!$B$7,($J176*TiltakstyperKostnadskalkyle!H$7)/100,
IF($F176=TiltakstyperKostnadskalkyle!$B$8,($J176*TiltakstyperKostnadskalkyle!H$8)/100,
IF($F176=TiltakstyperKostnadskalkyle!$B$9,($J176*TiltakstyperKostnadskalkyle!H$9)/100,
IF($F176=TiltakstyperKostnadskalkyle!$B$10,($J176*TiltakstyperKostnadskalkyle!H$10)/100,
IF($F176=TiltakstyperKostnadskalkyle!$B$11,($J176*TiltakstyperKostnadskalkyle!H$11)/100,
IF($F176=TiltakstyperKostnadskalkyle!$B$12,($J176*TiltakstyperKostnadskalkyle!H$12)/100,
IF($F176=TiltakstyperKostnadskalkyle!$B$13,($J176*TiltakstyperKostnadskalkyle!H$13)/100,
IF($F176=TiltakstyperKostnadskalkyle!$B$14,($J176*TiltakstyperKostnadskalkyle!H$14)/100,
IF($F176=TiltakstyperKostnadskalkyle!$B$15,($J176*TiltakstyperKostnadskalkyle!H$15)/100,
"0")))))))))))</f>
        <v>43200</v>
      </c>
      <c r="P176" s="18">
        <f>IF($F176=TiltakstyperKostnadskalkyle!$B$5,($J176*TiltakstyperKostnadskalkyle!I$5)/100,
IF($F176=TiltakstyperKostnadskalkyle!$B$6,($J176*TiltakstyperKostnadskalkyle!I$6)/100,
IF($F176=TiltakstyperKostnadskalkyle!$B$7,($J176*TiltakstyperKostnadskalkyle!I$7)/100,
IF($F176=TiltakstyperKostnadskalkyle!$B$8,($J176*TiltakstyperKostnadskalkyle!I$8)/100,
IF($F176=TiltakstyperKostnadskalkyle!$B$9,($J176*TiltakstyperKostnadskalkyle!I$9)/100,
IF($F176=TiltakstyperKostnadskalkyle!$B$10,($J176*TiltakstyperKostnadskalkyle!I$10)/100,
IF($F176=TiltakstyperKostnadskalkyle!$B$11,($J176*TiltakstyperKostnadskalkyle!I$11)/100,
IF($F176=TiltakstyperKostnadskalkyle!$B$12,($J176*TiltakstyperKostnadskalkyle!I$12)/100,
IF($F176=TiltakstyperKostnadskalkyle!$B$13,($J176*TiltakstyperKostnadskalkyle!I$13)/100,
IF($F176=TiltakstyperKostnadskalkyle!$B$14,($J176*TiltakstyperKostnadskalkyle!I$14)/100,
IF($F176=TiltakstyperKostnadskalkyle!$B$15,($J176*TiltakstyperKostnadskalkyle!I$15)/100,
"0")))))))))))</f>
        <v>27000</v>
      </c>
      <c r="Q176" s="18">
        <f t="shared" si="10"/>
        <v>5400</v>
      </c>
      <c r="R176" s="18">
        <f>IF($F176=TiltakstyperKostnadskalkyle!$B$5,($J176*TiltakstyperKostnadskalkyle!K$5)/100,
IF($F176=TiltakstyperKostnadskalkyle!$B$6,($J176*TiltakstyperKostnadskalkyle!K$6)/100,
IF($F176=TiltakstyperKostnadskalkyle!$B$8,($J176*TiltakstyperKostnadskalkyle!K$8)/100,
IF($F176=TiltakstyperKostnadskalkyle!$B$9,($J176*TiltakstyperKostnadskalkyle!K$9)/100,
IF($F176=TiltakstyperKostnadskalkyle!$B$10,($J176*TiltakstyperKostnadskalkyle!K$10)/100,
IF($F176=TiltakstyperKostnadskalkyle!$B$11,($J176*TiltakstyperKostnadskalkyle!K$11)/100,
IF($F176=TiltakstyperKostnadskalkyle!$B$12,($J176*TiltakstyperKostnadskalkyle!K$12)/100,
IF($F176=TiltakstyperKostnadskalkyle!$B$13,($J176*TiltakstyperKostnadskalkyle!K$13)/100,
IF($F176=TiltakstyperKostnadskalkyle!$B$14,($J176*TiltakstyperKostnadskalkyle!K$14)/100,
"0")))))))))</f>
        <v>43200</v>
      </c>
      <c r="S176" s="18">
        <f t="shared" si="9"/>
        <v>10800</v>
      </c>
      <c r="T176" s="18">
        <f>IF($F176=TiltakstyperKostnadskalkyle!$B$5,($J176*TiltakstyperKostnadskalkyle!M$5)/100,
IF($F176=TiltakstyperKostnadskalkyle!$B$6,($J176*TiltakstyperKostnadskalkyle!M$6)/100,
IF($F176=TiltakstyperKostnadskalkyle!$B$7,($J176*TiltakstyperKostnadskalkyle!M$7)/100,
IF($F176=TiltakstyperKostnadskalkyle!$B$8,($J176*TiltakstyperKostnadskalkyle!M$8)/100,
IF($F176=TiltakstyperKostnadskalkyle!$B$9,($J176*TiltakstyperKostnadskalkyle!M$9)/100,
IF($F176=TiltakstyperKostnadskalkyle!$B$10,($J176*TiltakstyperKostnadskalkyle!M$10)/100,
IF($F176=TiltakstyperKostnadskalkyle!$B$11,($J176*TiltakstyperKostnadskalkyle!M$11)/100,
IF($F176=TiltakstyperKostnadskalkyle!$B$12,($J176*TiltakstyperKostnadskalkyle!M$12)/100,
IF($F176=TiltakstyperKostnadskalkyle!$B$13,($J176*TiltakstyperKostnadskalkyle!M$13)/100,
IF($F176=TiltakstyperKostnadskalkyle!$B$14,($J176*TiltakstyperKostnadskalkyle!M$14)/100,
IF($F176=TiltakstyperKostnadskalkyle!$B$15,($J176*TiltakstyperKostnadskalkyle!M$15)/100,
"0")))))))))))</f>
        <v>0</v>
      </c>
      <c r="U176" s="32"/>
      <c r="V176" s="32"/>
      <c r="W176" s="18">
        <f>IF($F176=TiltakstyperKostnadskalkyle!$B$5,($J176*TiltakstyperKostnadskalkyle!P$5)/100,
IF($F176=TiltakstyperKostnadskalkyle!$B$6,($J176*TiltakstyperKostnadskalkyle!P$6)/100,
IF($F176=TiltakstyperKostnadskalkyle!$B$7,($J176*TiltakstyperKostnadskalkyle!P$7)/100,
IF($F176=TiltakstyperKostnadskalkyle!$B$8,($J176*TiltakstyperKostnadskalkyle!P$8)/100,
IF($F176=TiltakstyperKostnadskalkyle!$B$9,($J176*TiltakstyperKostnadskalkyle!P$9)/100,
IF($F176=TiltakstyperKostnadskalkyle!$B$10,($J176*TiltakstyperKostnadskalkyle!P$10)/100,
IF($F176=TiltakstyperKostnadskalkyle!$B$11,($J176*TiltakstyperKostnadskalkyle!P$11)/100,
IF($F176=TiltakstyperKostnadskalkyle!$B$12,($J176*TiltakstyperKostnadskalkyle!P$12)/100,
IF($F176=TiltakstyperKostnadskalkyle!$B$13,($J176*TiltakstyperKostnadskalkyle!P$13)/100,
IF($F176=TiltakstyperKostnadskalkyle!$B$14,($J176*TiltakstyperKostnadskalkyle!P$14)/100,
IF($F176=TiltakstyperKostnadskalkyle!$B$15,($J176*TiltakstyperKostnadskalkyle!P$15)/100,
"0")))))))))))</f>
        <v>0</v>
      </c>
      <c r="Y176" s="151"/>
    </row>
    <row r="177" spans="2:25" ht="14.45" customHeight="1" x14ac:dyDescent="0.25">
      <c r="B177" s="20" t="s">
        <v>25</v>
      </c>
      <c r="C177" s="22" t="s">
        <v>129</v>
      </c>
      <c r="D177" s="22" t="s">
        <v>137</v>
      </c>
      <c r="E177" s="22" t="s">
        <v>132</v>
      </c>
      <c r="F177" s="39" t="s">
        <v>43</v>
      </c>
      <c r="G177" s="22">
        <v>2026</v>
      </c>
      <c r="H177" s="23">
        <v>10</v>
      </c>
      <c r="I177" s="27" t="s">
        <v>30</v>
      </c>
      <c r="J177" s="18">
        <f>IF(F177=TiltakstyperKostnadskalkyle!$B$5,TiltakstyperKostnadskalkyle!$R$5*Handlingsplan!H177,
IF(F177=TiltakstyperKostnadskalkyle!$B$6,TiltakstyperKostnadskalkyle!$R$6*Handlingsplan!H177,
IF(F177=TiltakstyperKostnadskalkyle!$B$7,TiltakstyperKostnadskalkyle!$R$7*Handlingsplan!H177,
IF(F177=TiltakstyperKostnadskalkyle!$B$8,TiltakstyperKostnadskalkyle!$R$8*Handlingsplan!H177,
IF(F177=TiltakstyperKostnadskalkyle!$B$9,TiltakstyperKostnadskalkyle!$R$9*Handlingsplan!H177,
IF(F177=TiltakstyperKostnadskalkyle!$B$10,TiltakstyperKostnadskalkyle!$R$10*Handlingsplan!H177,
IF(F177=TiltakstyperKostnadskalkyle!$B$11,TiltakstyperKostnadskalkyle!$R$11*Handlingsplan!H177,
IF(F177=TiltakstyperKostnadskalkyle!$B$12,TiltakstyperKostnadskalkyle!$R$12*Handlingsplan!H177,
IF(F177=TiltakstyperKostnadskalkyle!$B$13,TiltakstyperKostnadskalkyle!$R$13*Handlingsplan!H177,
IF(F177=TiltakstyperKostnadskalkyle!$B$14,TiltakstyperKostnadskalkyle!$R$14*Handlingsplan!H177,
IF(F177=TiltakstyperKostnadskalkyle!$B$15,TiltakstyperKostnadskalkyle!$R$15*Handlingsplan!H177,
0)))))))))))</f>
        <v>120000</v>
      </c>
      <c r="K177" s="18">
        <f>IF($F177=TiltakstyperKostnadskalkyle!$B$5,($J177*TiltakstyperKostnadskalkyle!D$5)/100,
IF($F177=TiltakstyperKostnadskalkyle!$B$6,($J177*TiltakstyperKostnadskalkyle!D$6)/100,
IF($F177=TiltakstyperKostnadskalkyle!$B$7,($J177*TiltakstyperKostnadskalkyle!D$7)/100,
IF($F177=TiltakstyperKostnadskalkyle!$B$8,($J177*TiltakstyperKostnadskalkyle!D$8)/100,
IF($F177=TiltakstyperKostnadskalkyle!$B$9,($J177*TiltakstyperKostnadskalkyle!D$9)/100,
IF($F177=TiltakstyperKostnadskalkyle!$B$10,($J177*TiltakstyperKostnadskalkyle!D$10)/100,
IF($F177=TiltakstyperKostnadskalkyle!$B$11,($J177*TiltakstyperKostnadskalkyle!D$11)/100,
IF($F177=TiltakstyperKostnadskalkyle!$B$12,($J177*TiltakstyperKostnadskalkyle!D$12)/100,
IF($F177=TiltakstyperKostnadskalkyle!$B$13,($J177*TiltakstyperKostnadskalkyle!D$13)/100,
IF($F177=TiltakstyperKostnadskalkyle!$B$14,($J177*TiltakstyperKostnadskalkyle!D$14)/100,
IF($F177=TiltakstyperKostnadskalkyle!$B$15,($J177*TiltakstyperKostnadskalkyle!D$15)/100,
"0")))))))))))</f>
        <v>9600</v>
      </c>
      <c r="L177" s="18">
        <f>IF($F177=TiltakstyperKostnadskalkyle!$B$5,($J177*TiltakstyperKostnadskalkyle!E$5)/100,
IF($F177=TiltakstyperKostnadskalkyle!$B$6,($J177*TiltakstyperKostnadskalkyle!E$6)/100,
IF($F177=TiltakstyperKostnadskalkyle!$B$7,($J177*TiltakstyperKostnadskalkyle!E$7)/100,
IF($F177=TiltakstyperKostnadskalkyle!$B$8,($J177*TiltakstyperKostnadskalkyle!E$8)/100,
IF($F177=TiltakstyperKostnadskalkyle!$B$9,($J177*TiltakstyperKostnadskalkyle!E$9)/100,
IF($F177=TiltakstyperKostnadskalkyle!$B$10,($J177*TiltakstyperKostnadskalkyle!E$10)/100,
IF($F177=TiltakstyperKostnadskalkyle!$B$11,($J177*TiltakstyperKostnadskalkyle!E$11)/100,
IF($F177=TiltakstyperKostnadskalkyle!$B$12,($J177*TiltakstyperKostnadskalkyle!E$12)/100,
IF($F177=TiltakstyperKostnadskalkyle!$B$13,($J177*TiltakstyperKostnadskalkyle!E$13)/100,
IF($F177=TiltakstyperKostnadskalkyle!$B$14,($J177*TiltakstyperKostnadskalkyle!E$14)/100,
IF($F177=TiltakstyperKostnadskalkyle!$B$15,($J177*TiltakstyperKostnadskalkyle!E$15)/100,
"0")))))))))))</f>
        <v>9600</v>
      </c>
      <c r="M177" s="18">
        <f>IF($F177=TiltakstyperKostnadskalkyle!$B$5,($J177*TiltakstyperKostnadskalkyle!F$5)/100,
IF($F177=TiltakstyperKostnadskalkyle!$B$6,($J177*TiltakstyperKostnadskalkyle!F$6)/100,
IF($F177=TiltakstyperKostnadskalkyle!$B$7,($J177*TiltakstyperKostnadskalkyle!F$7)/100,
IF($F177=TiltakstyperKostnadskalkyle!$B$8,($J177*TiltakstyperKostnadskalkyle!F$8)/100,
IF($F177=TiltakstyperKostnadskalkyle!$B$9,($J177*TiltakstyperKostnadskalkyle!F$9)/100,
IF($F177=TiltakstyperKostnadskalkyle!$B$10,($J177*TiltakstyperKostnadskalkyle!F$10)/100,
IF($F177=TiltakstyperKostnadskalkyle!$B$11,($J177*TiltakstyperKostnadskalkyle!F$11)/100,
IF($F177=TiltakstyperKostnadskalkyle!$B$12,($J177*TiltakstyperKostnadskalkyle!F$12)/100,
IF($F177=TiltakstyperKostnadskalkyle!$B$13,($J177*TiltakstyperKostnadskalkyle!F$13)/100,
IF($F177=TiltakstyperKostnadskalkyle!$B$14,($J177*TiltakstyperKostnadskalkyle!F$14)/100,
IF($F177=TiltakstyperKostnadskalkyle!$B$15,($J177*TiltakstyperKostnadskalkyle!F$15)/100,
"0")))))))))))</f>
        <v>50400</v>
      </c>
      <c r="N177" s="18">
        <f>IF($F177=TiltakstyperKostnadskalkyle!$B$5,($J177*TiltakstyperKostnadskalkyle!G$5)/100,
IF($F177=TiltakstyperKostnadskalkyle!$B$6,($J177*TiltakstyperKostnadskalkyle!G$6)/100,
IF($F177=TiltakstyperKostnadskalkyle!$B$7,($J177*TiltakstyperKostnadskalkyle!G$7)/100,
IF($F177=TiltakstyperKostnadskalkyle!$B$8,($J177*TiltakstyperKostnadskalkyle!G$8)/100,
IF($F177=TiltakstyperKostnadskalkyle!$B$9,($J177*TiltakstyperKostnadskalkyle!G$9)/100,
IF($F177=TiltakstyperKostnadskalkyle!$B$10,($J177*TiltakstyperKostnadskalkyle!G$10)/100,
IF($F177=TiltakstyperKostnadskalkyle!$B$11,($J177*TiltakstyperKostnadskalkyle!G$11)/100,
IF($F177=TiltakstyperKostnadskalkyle!$B$12,($J177*TiltakstyperKostnadskalkyle!G$12)/100,
IF($F177=TiltakstyperKostnadskalkyle!$B$13,($J177*TiltakstyperKostnadskalkyle!G$13)/100,
IF($F177=TiltakstyperKostnadskalkyle!$B$14,($J177*TiltakstyperKostnadskalkyle!G$14)/100,
IF($F177=TiltakstyperKostnadskalkyle!$B$15,($J177*TiltakstyperKostnadskalkyle!G$15)/100,
"0")))))))))))</f>
        <v>25200</v>
      </c>
      <c r="O177" s="18">
        <f>IF($F177=TiltakstyperKostnadskalkyle!$B$5,($J177*TiltakstyperKostnadskalkyle!H$5)/100,
IF($F177=TiltakstyperKostnadskalkyle!$B$6,($J177*TiltakstyperKostnadskalkyle!H$6)/100,
IF($F177=TiltakstyperKostnadskalkyle!$B$7,($J177*TiltakstyperKostnadskalkyle!H$7)/100,
IF($F177=TiltakstyperKostnadskalkyle!$B$8,($J177*TiltakstyperKostnadskalkyle!H$8)/100,
IF($F177=TiltakstyperKostnadskalkyle!$B$9,($J177*TiltakstyperKostnadskalkyle!H$9)/100,
IF($F177=TiltakstyperKostnadskalkyle!$B$10,($J177*TiltakstyperKostnadskalkyle!H$10)/100,
IF($F177=TiltakstyperKostnadskalkyle!$B$11,($J177*TiltakstyperKostnadskalkyle!H$11)/100,
IF($F177=TiltakstyperKostnadskalkyle!$B$12,($J177*TiltakstyperKostnadskalkyle!H$12)/100,
IF($F177=TiltakstyperKostnadskalkyle!$B$13,($J177*TiltakstyperKostnadskalkyle!H$13)/100,
IF($F177=TiltakstyperKostnadskalkyle!$B$14,($J177*TiltakstyperKostnadskalkyle!H$14)/100,
IF($F177=TiltakstyperKostnadskalkyle!$B$15,($J177*TiltakstyperKostnadskalkyle!H$15)/100,
"0")))))))))))</f>
        <v>9600</v>
      </c>
      <c r="P177" s="18">
        <f>IF($F177=TiltakstyperKostnadskalkyle!$B$5,($J177*TiltakstyperKostnadskalkyle!I$5)/100,
IF($F177=TiltakstyperKostnadskalkyle!$B$6,($J177*TiltakstyperKostnadskalkyle!I$6)/100,
IF($F177=TiltakstyperKostnadskalkyle!$B$7,($J177*TiltakstyperKostnadskalkyle!I$7)/100,
IF($F177=TiltakstyperKostnadskalkyle!$B$8,($J177*TiltakstyperKostnadskalkyle!I$8)/100,
IF($F177=TiltakstyperKostnadskalkyle!$B$9,($J177*TiltakstyperKostnadskalkyle!I$9)/100,
IF($F177=TiltakstyperKostnadskalkyle!$B$10,($J177*TiltakstyperKostnadskalkyle!I$10)/100,
IF($F177=TiltakstyperKostnadskalkyle!$B$11,($J177*TiltakstyperKostnadskalkyle!I$11)/100,
IF($F177=TiltakstyperKostnadskalkyle!$B$12,($J177*TiltakstyperKostnadskalkyle!I$12)/100,
IF($F177=TiltakstyperKostnadskalkyle!$B$13,($J177*TiltakstyperKostnadskalkyle!I$13)/100,
IF($F177=TiltakstyperKostnadskalkyle!$B$14,($J177*TiltakstyperKostnadskalkyle!I$14)/100,
IF($F177=TiltakstyperKostnadskalkyle!$B$15,($J177*TiltakstyperKostnadskalkyle!I$15)/100,
"0")))))))))))</f>
        <v>6000</v>
      </c>
      <c r="Q177" s="18">
        <f t="shared" si="10"/>
        <v>1200</v>
      </c>
      <c r="R177" s="18">
        <f>IF($F177=TiltakstyperKostnadskalkyle!$B$5,($J177*TiltakstyperKostnadskalkyle!K$5)/100,
IF($F177=TiltakstyperKostnadskalkyle!$B$6,($J177*TiltakstyperKostnadskalkyle!K$6)/100,
IF($F177=TiltakstyperKostnadskalkyle!$B$8,($J177*TiltakstyperKostnadskalkyle!K$8)/100,
IF($F177=TiltakstyperKostnadskalkyle!$B$9,($J177*TiltakstyperKostnadskalkyle!K$9)/100,
IF($F177=TiltakstyperKostnadskalkyle!$B$10,($J177*TiltakstyperKostnadskalkyle!K$10)/100,
IF($F177=TiltakstyperKostnadskalkyle!$B$11,($J177*TiltakstyperKostnadskalkyle!K$11)/100,
IF($F177=TiltakstyperKostnadskalkyle!$B$12,($J177*TiltakstyperKostnadskalkyle!K$12)/100,
IF($F177=TiltakstyperKostnadskalkyle!$B$13,($J177*TiltakstyperKostnadskalkyle!K$13)/100,
IF($F177=TiltakstyperKostnadskalkyle!$B$14,($J177*TiltakstyperKostnadskalkyle!K$14)/100,
"0")))))))))</f>
        <v>9600</v>
      </c>
      <c r="S177" s="18">
        <f t="shared" si="9"/>
        <v>2400</v>
      </c>
      <c r="T177" s="18">
        <f>IF($F177=TiltakstyperKostnadskalkyle!$B$5,($J177*TiltakstyperKostnadskalkyle!M$5)/100,
IF($F177=TiltakstyperKostnadskalkyle!$B$6,($J177*TiltakstyperKostnadskalkyle!M$6)/100,
IF($F177=TiltakstyperKostnadskalkyle!$B$7,($J177*TiltakstyperKostnadskalkyle!M$7)/100,
IF($F177=TiltakstyperKostnadskalkyle!$B$8,($J177*TiltakstyperKostnadskalkyle!M$8)/100,
IF($F177=TiltakstyperKostnadskalkyle!$B$9,($J177*TiltakstyperKostnadskalkyle!M$9)/100,
IF($F177=TiltakstyperKostnadskalkyle!$B$10,($J177*TiltakstyperKostnadskalkyle!M$10)/100,
IF($F177=TiltakstyperKostnadskalkyle!$B$11,($J177*TiltakstyperKostnadskalkyle!M$11)/100,
IF($F177=TiltakstyperKostnadskalkyle!$B$12,($J177*TiltakstyperKostnadskalkyle!M$12)/100,
IF($F177=TiltakstyperKostnadskalkyle!$B$13,($J177*TiltakstyperKostnadskalkyle!M$13)/100,
IF($F177=TiltakstyperKostnadskalkyle!$B$14,($J177*TiltakstyperKostnadskalkyle!M$14)/100,
IF($F177=TiltakstyperKostnadskalkyle!$B$15,($J177*TiltakstyperKostnadskalkyle!M$15)/100,
"0")))))))))))</f>
        <v>0</v>
      </c>
      <c r="U177" s="32"/>
      <c r="V177" s="32"/>
      <c r="W177" s="18">
        <f>IF($F177=TiltakstyperKostnadskalkyle!$B$5,($J177*TiltakstyperKostnadskalkyle!P$5)/100,
IF($F177=TiltakstyperKostnadskalkyle!$B$6,($J177*TiltakstyperKostnadskalkyle!P$6)/100,
IF($F177=TiltakstyperKostnadskalkyle!$B$7,($J177*TiltakstyperKostnadskalkyle!P$7)/100,
IF($F177=TiltakstyperKostnadskalkyle!$B$8,($J177*TiltakstyperKostnadskalkyle!P$8)/100,
IF($F177=TiltakstyperKostnadskalkyle!$B$9,($J177*TiltakstyperKostnadskalkyle!P$9)/100,
IF($F177=TiltakstyperKostnadskalkyle!$B$10,($J177*TiltakstyperKostnadskalkyle!P$10)/100,
IF($F177=TiltakstyperKostnadskalkyle!$B$11,($J177*TiltakstyperKostnadskalkyle!P$11)/100,
IF($F177=TiltakstyperKostnadskalkyle!$B$12,($J177*TiltakstyperKostnadskalkyle!P$12)/100,
IF($F177=TiltakstyperKostnadskalkyle!$B$13,($J177*TiltakstyperKostnadskalkyle!P$13)/100,
IF($F177=TiltakstyperKostnadskalkyle!$B$14,($J177*TiltakstyperKostnadskalkyle!P$14)/100,
IF($F177=TiltakstyperKostnadskalkyle!$B$15,($J177*TiltakstyperKostnadskalkyle!P$15)/100,
"0")))))))))))</f>
        <v>0</v>
      </c>
      <c r="Y177" s="151"/>
    </row>
    <row r="178" spans="2:25" ht="14.45" customHeight="1" x14ac:dyDescent="0.25">
      <c r="B178" s="20" t="s">
        <v>25</v>
      </c>
      <c r="C178" s="22" t="s">
        <v>129</v>
      </c>
      <c r="D178" s="22" t="s">
        <v>137</v>
      </c>
      <c r="E178" s="22" t="s">
        <v>133</v>
      </c>
      <c r="F178" s="39" t="s">
        <v>43</v>
      </c>
      <c r="G178" s="22">
        <v>2026</v>
      </c>
      <c r="H178" s="42">
        <v>12</v>
      </c>
      <c r="I178" s="27" t="s">
        <v>30</v>
      </c>
      <c r="J178" s="18">
        <f>IF(F178=TiltakstyperKostnadskalkyle!$B$5,TiltakstyperKostnadskalkyle!$R$5*Handlingsplan!H178,
IF(F178=TiltakstyperKostnadskalkyle!$B$6,TiltakstyperKostnadskalkyle!$R$6*Handlingsplan!H178,
IF(F178=TiltakstyperKostnadskalkyle!$B$7,TiltakstyperKostnadskalkyle!$R$7*Handlingsplan!H178,
IF(F178=TiltakstyperKostnadskalkyle!$B$8,TiltakstyperKostnadskalkyle!$R$8*Handlingsplan!H178,
IF(F178=TiltakstyperKostnadskalkyle!$B$9,TiltakstyperKostnadskalkyle!$R$9*Handlingsplan!H178,
IF(F178=TiltakstyperKostnadskalkyle!$B$10,TiltakstyperKostnadskalkyle!$R$10*Handlingsplan!H178,
IF(F178=TiltakstyperKostnadskalkyle!$B$11,TiltakstyperKostnadskalkyle!$R$11*Handlingsplan!H178,
IF(F178=TiltakstyperKostnadskalkyle!$B$12,TiltakstyperKostnadskalkyle!$R$12*Handlingsplan!H178,
IF(F178=TiltakstyperKostnadskalkyle!$B$13,TiltakstyperKostnadskalkyle!$R$13*Handlingsplan!H178,
IF(F178=TiltakstyperKostnadskalkyle!$B$14,TiltakstyperKostnadskalkyle!$R$14*Handlingsplan!H178,
IF(F178=TiltakstyperKostnadskalkyle!$B$15,TiltakstyperKostnadskalkyle!$R$15*Handlingsplan!H178,
0)))))))))))</f>
        <v>144000</v>
      </c>
      <c r="K178" s="18">
        <f>IF($F178=TiltakstyperKostnadskalkyle!$B$5,($J178*TiltakstyperKostnadskalkyle!D$5)/100,
IF($F178=TiltakstyperKostnadskalkyle!$B$6,($J178*TiltakstyperKostnadskalkyle!D$6)/100,
IF($F178=TiltakstyperKostnadskalkyle!$B$7,($J178*TiltakstyperKostnadskalkyle!D$7)/100,
IF($F178=TiltakstyperKostnadskalkyle!$B$8,($J178*TiltakstyperKostnadskalkyle!D$8)/100,
IF($F178=TiltakstyperKostnadskalkyle!$B$9,($J178*TiltakstyperKostnadskalkyle!D$9)/100,
IF($F178=TiltakstyperKostnadskalkyle!$B$10,($J178*TiltakstyperKostnadskalkyle!D$10)/100,
IF($F178=TiltakstyperKostnadskalkyle!$B$11,($J178*TiltakstyperKostnadskalkyle!D$11)/100,
IF($F178=TiltakstyperKostnadskalkyle!$B$12,($J178*TiltakstyperKostnadskalkyle!D$12)/100,
IF($F178=TiltakstyperKostnadskalkyle!$B$13,($J178*TiltakstyperKostnadskalkyle!D$13)/100,
IF($F178=TiltakstyperKostnadskalkyle!$B$14,($J178*TiltakstyperKostnadskalkyle!D$14)/100,
IF($F178=TiltakstyperKostnadskalkyle!$B$15,($J178*TiltakstyperKostnadskalkyle!D$15)/100,
"0")))))))))))</f>
        <v>11520</v>
      </c>
      <c r="L178" s="18">
        <f>IF($F178=TiltakstyperKostnadskalkyle!$B$5,($J178*TiltakstyperKostnadskalkyle!E$5)/100,
IF($F178=TiltakstyperKostnadskalkyle!$B$6,($J178*TiltakstyperKostnadskalkyle!E$6)/100,
IF($F178=TiltakstyperKostnadskalkyle!$B$7,($J178*TiltakstyperKostnadskalkyle!E$7)/100,
IF($F178=TiltakstyperKostnadskalkyle!$B$8,($J178*TiltakstyperKostnadskalkyle!E$8)/100,
IF($F178=TiltakstyperKostnadskalkyle!$B$9,($J178*TiltakstyperKostnadskalkyle!E$9)/100,
IF($F178=TiltakstyperKostnadskalkyle!$B$10,($J178*TiltakstyperKostnadskalkyle!E$10)/100,
IF($F178=TiltakstyperKostnadskalkyle!$B$11,($J178*TiltakstyperKostnadskalkyle!E$11)/100,
IF($F178=TiltakstyperKostnadskalkyle!$B$12,($J178*TiltakstyperKostnadskalkyle!E$12)/100,
IF($F178=TiltakstyperKostnadskalkyle!$B$13,($J178*TiltakstyperKostnadskalkyle!E$13)/100,
IF($F178=TiltakstyperKostnadskalkyle!$B$14,($J178*TiltakstyperKostnadskalkyle!E$14)/100,
IF($F178=TiltakstyperKostnadskalkyle!$B$15,($J178*TiltakstyperKostnadskalkyle!E$15)/100,
"0")))))))))))</f>
        <v>11520</v>
      </c>
      <c r="M178" s="18">
        <f>IF($F178=TiltakstyperKostnadskalkyle!$B$5,($J178*TiltakstyperKostnadskalkyle!F$5)/100,
IF($F178=TiltakstyperKostnadskalkyle!$B$6,($J178*TiltakstyperKostnadskalkyle!F$6)/100,
IF($F178=TiltakstyperKostnadskalkyle!$B$7,($J178*TiltakstyperKostnadskalkyle!F$7)/100,
IF($F178=TiltakstyperKostnadskalkyle!$B$8,($J178*TiltakstyperKostnadskalkyle!F$8)/100,
IF($F178=TiltakstyperKostnadskalkyle!$B$9,($J178*TiltakstyperKostnadskalkyle!F$9)/100,
IF($F178=TiltakstyperKostnadskalkyle!$B$10,($J178*TiltakstyperKostnadskalkyle!F$10)/100,
IF($F178=TiltakstyperKostnadskalkyle!$B$11,($J178*TiltakstyperKostnadskalkyle!F$11)/100,
IF($F178=TiltakstyperKostnadskalkyle!$B$12,($J178*TiltakstyperKostnadskalkyle!F$12)/100,
IF($F178=TiltakstyperKostnadskalkyle!$B$13,($J178*TiltakstyperKostnadskalkyle!F$13)/100,
IF($F178=TiltakstyperKostnadskalkyle!$B$14,($J178*TiltakstyperKostnadskalkyle!F$14)/100,
IF($F178=TiltakstyperKostnadskalkyle!$B$15,($J178*TiltakstyperKostnadskalkyle!F$15)/100,
"0")))))))))))</f>
        <v>60480</v>
      </c>
      <c r="N178" s="18">
        <f>IF($F178=TiltakstyperKostnadskalkyle!$B$5,($J178*TiltakstyperKostnadskalkyle!G$5)/100,
IF($F178=TiltakstyperKostnadskalkyle!$B$6,($J178*TiltakstyperKostnadskalkyle!G$6)/100,
IF($F178=TiltakstyperKostnadskalkyle!$B$7,($J178*TiltakstyperKostnadskalkyle!G$7)/100,
IF($F178=TiltakstyperKostnadskalkyle!$B$8,($J178*TiltakstyperKostnadskalkyle!G$8)/100,
IF($F178=TiltakstyperKostnadskalkyle!$B$9,($J178*TiltakstyperKostnadskalkyle!G$9)/100,
IF($F178=TiltakstyperKostnadskalkyle!$B$10,($J178*TiltakstyperKostnadskalkyle!G$10)/100,
IF($F178=TiltakstyperKostnadskalkyle!$B$11,($J178*TiltakstyperKostnadskalkyle!G$11)/100,
IF($F178=TiltakstyperKostnadskalkyle!$B$12,($J178*TiltakstyperKostnadskalkyle!G$12)/100,
IF($F178=TiltakstyperKostnadskalkyle!$B$13,($J178*TiltakstyperKostnadskalkyle!G$13)/100,
IF($F178=TiltakstyperKostnadskalkyle!$B$14,($J178*TiltakstyperKostnadskalkyle!G$14)/100,
IF($F178=TiltakstyperKostnadskalkyle!$B$15,($J178*TiltakstyperKostnadskalkyle!G$15)/100,
"0")))))))))))</f>
        <v>30240</v>
      </c>
      <c r="O178" s="18">
        <f>IF($F178=TiltakstyperKostnadskalkyle!$B$5,($J178*TiltakstyperKostnadskalkyle!H$5)/100,
IF($F178=TiltakstyperKostnadskalkyle!$B$6,($J178*TiltakstyperKostnadskalkyle!H$6)/100,
IF($F178=TiltakstyperKostnadskalkyle!$B$7,($J178*TiltakstyperKostnadskalkyle!H$7)/100,
IF($F178=TiltakstyperKostnadskalkyle!$B$8,($J178*TiltakstyperKostnadskalkyle!H$8)/100,
IF($F178=TiltakstyperKostnadskalkyle!$B$9,($J178*TiltakstyperKostnadskalkyle!H$9)/100,
IF($F178=TiltakstyperKostnadskalkyle!$B$10,($J178*TiltakstyperKostnadskalkyle!H$10)/100,
IF($F178=TiltakstyperKostnadskalkyle!$B$11,($J178*TiltakstyperKostnadskalkyle!H$11)/100,
IF($F178=TiltakstyperKostnadskalkyle!$B$12,($J178*TiltakstyperKostnadskalkyle!H$12)/100,
IF($F178=TiltakstyperKostnadskalkyle!$B$13,($J178*TiltakstyperKostnadskalkyle!H$13)/100,
IF($F178=TiltakstyperKostnadskalkyle!$B$14,($J178*TiltakstyperKostnadskalkyle!H$14)/100,
IF($F178=TiltakstyperKostnadskalkyle!$B$15,($J178*TiltakstyperKostnadskalkyle!H$15)/100,
"0")))))))))))</f>
        <v>11520</v>
      </c>
      <c r="P178" s="18">
        <f>IF($F178=TiltakstyperKostnadskalkyle!$B$5,($J178*TiltakstyperKostnadskalkyle!I$5)/100,
IF($F178=TiltakstyperKostnadskalkyle!$B$6,($J178*TiltakstyperKostnadskalkyle!I$6)/100,
IF($F178=TiltakstyperKostnadskalkyle!$B$7,($J178*TiltakstyperKostnadskalkyle!I$7)/100,
IF($F178=TiltakstyperKostnadskalkyle!$B$8,($J178*TiltakstyperKostnadskalkyle!I$8)/100,
IF($F178=TiltakstyperKostnadskalkyle!$B$9,($J178*TiltakstyperKostnadskalkyle!I$9)/100,
IF($F178=TiltakstyperKostnadskalkyle!$B$10,($J178*TiltakstyperKostnadskalkyle!I$10)/100,
IF($F178=TiltakstyperKostnadskalkyle!$B$11,($J178*TiltakstyperKostnadskalkyle!I$11)/100,
IF($F178=TiltakstyperKostnadskalkyle!$B$12,($J178*TiltakstyperKostnadskalkyle!I$12)/100,
IF($F178=TiltakstyperKostnadskalkyle!$B$13,($J178*TiltakstyperKostnadskalkyle!I$13)/100,
IF($F178=TiltakstyperKostnadskalkyle!$B$14,($J178*TiltakstyperKostnadskalkyle!I$14)/100,
IF($F178=TiltakstyperKostnadskalkyle!$B$15,($J178*TiltakstyperKostnadskalkyle!I$15)/100,
"0")))))))))))</f>
        <v>7200</v>
      </c>
      <c r="Q178" s="18">
        <f t="shared" si="10"/>
        <v>1440</v>
      </c>
      <c r="R178" s="18">
        <f>IF($F178=TiltakstyperKostnadskalkyle!$B$5,($J178*TiltakstyperKostnadskalkyle!K$5)/100,
IF($F178=TiltakstyperKostnadskalkyle!$B$6,($J178*TiltakstyperKostnadskalkyle!K$6)/100,
IF($F178=TiltakstyperKostnadskalkyle!$B$8,($J178*TiltakstyperKostnadskalkyle!K$8)/100,
IF($F178=TiltakstyperKostnadskalkyle!$B$9,($J178*TiltakstyperKostnadskalkyle!K$9)/100,
IF($F178=TiltakstyperKostnadskalkyle!$B$10,($J178*TiltakstyperKostnadskalkyle!K$10)/100,
IF($F178=TiltakstyperKostnadskalkyle!$B$11,($J178*TiltakstyperKostnadskalkyle!K$11)/100,
IF($F178=TiltakstyperKostnadskalkyle!$B$12,($J178*TiltakstyperKostnadskalkyle!K$12)/100,
IF($F178=TiltakstyperKostnadskalkyle!$B$13,($J178*TiltakstyperKostnadskalkyle!K$13)/100,
IF($F178=TiltakstyperKostnadskalkyle!$B$14,($J178*TiltakstyperKostnadskalkyle!K$14)/100,
"0")))))))))</f>
        <v>11520</v>
      </c>
      <c r="S178" s="18">
        <f t="shared" si="9"/>
        <v>2880</v>
      </c>
      <c r="T178" s="18">
        <f>IF($F178=TiltakstyperKostnadskalkyle!$B$5,($J178*TiltakstyperKostnadskalkyle!M$5)/100,
IF($F178=TiltakstyperKostnadskalkyle!$B$6,($J178*TiltakstyperKostnadskalkyle!M$6)/100,
IF($F178=TiltakstyperKostnadskalkyle!$B$7,($J178*TiltakstyperKostnadskalkyle!M$7)/100,
IF($F178=TiltakstyperKostnadskalkyle!$B$8,($J178*TiltakstyperKostnadskalkyle!M$8)/100,
IF($F178=TiltakstyperKostnadskalkyle!$B$9,($J178*TiltakstyperKostnadskalkyle!M$9)/100,
IF($F178=TiltakstyperKostnadskalkyle!$B$10,($J178*TiltakstyperKostnadskalkyle!M$10)/100,
IF($F178=TiltakstyperKostnadskalkyle!$B$11,($J178*TiltakstyperKostnadskalkyle!M$11)/100,
IF($F178=TiltakstyperKostnadskalkyle!$B$12,($J178*TiltakstyperKostnadskalkyle!M$12)/100,
IF($F178=TiltakstyperKostnadskalkyle!$B$13,($J178*TiltakstyperKostnadskalkyle!M$13)/100,
IF($F178=TiltakstyperKostnadskalkyle!$B$14,($J178*TiltakstyperKostnadskalkyle!M$14)/100,
IF($F178=TiltakstyperKostnadskalkyle!$B$15,($J178*TiltakstyperKostnadskalkyle!M$15)/100,
"0")))))))))))</f>
        <v>0</v>
      </c>
      <c r="U178" s="32"/>
      <c r="V178" s="32"/>
      <c r="W178" s="18">
        <f>IF($F178=TiltakstyperKostnadskalkyle!$B$5,($J178*TiltakstyperKostnadskalkyle!P$5)/100,
IF($F178=TiltakstyperKostnadskalkyle!$B$6,($J178*TiltakstyperKostnadskalkyle!P$6)/100,
IF($F178=TiltakstyperKostnadskalkyle!$B$7,($J178*TiltakstyperKostnadskalkyle!P$7)/100,
IF($F178=TiltakstyperKostnadskalkyle!$B$8,($J178*TiltakstyperKostnadskalkyle!P$8)/100,
IF($F178=TiltakstyperKostnadskalkyle!$B$9,($J178*TiltakstyperKostnadskalkyle!P$9)/100,
IF($F178=TiltakstyperKostnadskalkyle!$B$10,($J178*TiltakstyperKostnadskalkyle!P$10)/100,
IF($F178=TiltakstyperKostnadskalkyle!$B$11,($J178*TiltakstyperKostnadskalkyle!P$11)/100,
IF($F178=TiltakstyperKostnadskalkyle!$B$12,($J178*TiltakstyperKostnadskalkyle!P$12)/100,
IF($F178=TiltakstyperKostnadskalkyle!$B$13,($J178*TiltakstyperKostnadskalkyle!P$13)/100,
IF($F178=TiltakstyperKostnadskalkyle!$B$14,($J178*TiltakstyperKostnadskalkyle!P$14)/100,
IF($F178=TiltakstyperKostnadskalkyle!$B$15,($J178*TiltakstyperKostnadskalkyle!P$15)/100,
"0")))))))))))</f>
        <v>0</v>
      </c>
      <c r="Y178" s="151"/>
    </row>
    <row r="179" spans="2:25" ht="14.45" customHeight="1" x14ac:dyDescent="0.25">
      <c r="B179" s="20" t="s">
        <v>25</v>
      </c>
      <c r="C179" s="22" t="s">
        <v>129</v>
      </c>
      <c r="D179" s="22" t="s">
        <v>137</v>
      </c>
      <c r="E179" s="22" t="s">
        <v>134</v>
      </c>
      <c r="F179" s="39" t="s">
        <v>43</v>
      </c>
      <c r="G179" s="22">
        <v>2026</v>
      </c>
      <c r="H179" s="23">
        <v>14</v>
      </c>
      <c r="I179" s="27" t="s">
        <v>30</v>
      </c>
      <c r="J179" s="18">
        <f>IF(F179=TiltakstyperKostnadskalkyle!$B$5,TiltakstyperKostnadskalkyle!$R$5*Handlingsplan!H179,
IF(F179=TiltakstyperKostnadskalkyle!$B$6,TiltakstyperKostnadskalkyle!$R$6*Handlingsplan!H179,
IF(F179=TiltakstyperKostnadskalkyle!$B$7,TiltakstyperKostnadskalkyle!$R$7*Handlingsplan!H179,
IF(F179=TiltakstyperKostnadskalkyle!$B$8,TiltakstyperKostnadskalkyle!$R$8*Handlingsplan!H179,
IF(F179=TiltakstyperKostnadskalkyle!$B$9,TiltakstyperKostnadskalkyle!$R$9*Handlingsplan!H179,
IF(F179=TiltakstyperKostnadskalkyle!$B$10,TiltakstyperKostnadskalkyle!$R$10*Handlingsplan!H179,
IF(F179=TiltakstyperKostnadskalkyle!$B$11,TiltakstyperKostnadskalkyle!$R$11*Handlingsplan!H179,
IF(F179=TiltakstyperKostnadskalkyle!$B$12,TiltakstyperKostnadskalkyle!$R$12*Handlingsplan!H179,
IF(F179=TiltakstyperKostnadskalkyle!$B$13,TiltakstyperKostnadskalkyle!$R$13*Handlingsplan!H179,
IF(F179=TiltakstyperKostnadskalkyle!$B$14,TiltakstyperKostnadskalkyle!$R$14*Handlingsplan!H179,
IF(F179=TiltakstyperKostnadskalkyle!$B$15,TiltakstyperKostnadskalkyle!$R$15*Handlingsplan!H179,
0)))))))))))</f>
        <v>168000</v>
      </c>
      <c r="K179" s="18">
        <f>IF($F179=TiltakstyperKostnadskalkyle!$B$5,($J179*TiltakstyperKostnadskalkyle!D$5)/100,
IF($F179=TiltakstyperKostnadskalkyle!$B$6,($J179*TiltakstyperKostnadskalkyle!D$6)/100,
IF($F179=TiltakstyperKostnadskalkyle!$B$7,($J179*TiltakstyperKostnadskalkyle!D$7)/100,
IF($F179=TiltakstyperKostnadskalkyle!$B$8,($J179*TiltakstyperKostnadskalkyle!D$8)/100,
IF($F179=TiltakstyperKostnadskalkyle!$B$9,($J179*TiltakstyperKostnadskalkyle!D$9)/100,
IF($F179=TiltakstyperKostnadskalkyle!$B$10,($J179*TiltakstyperKostnadskalkyle!D$10)/100,
IF($F179=TiltakstyperKostnadskalkyle!$B$11,($J179*TiltakstyperKostnadskalkyle!D$11)/100,
IF($F179=TiltakstyperKostnadskalkyle!$B$12,($J179*TiltakstyperKostnadskalkyle!D$12)/100,
IF($F179=TiltakstyperKostnadskalkyle!$B$13,($J179*TiltakstyperKostnadskalkyle!D$13)/100,
IF($F179=TiltakstyperKostnadskalkyle!$B$14,($J179*TiltakstyperKostnadskalkyle!D$14)/100,
IF($F179=TiltakstyperKostnadskalkyle!$B$15,($J179*TiltakstyperKostnadskalkyle!D$15)/100,
"0")))))))))))</f>
        <v>13440</v>
      </c>
      <c r="L179" s="18">
        <f>IF($F179=TiltakstyperKostnadskalkyle!$B$5,($J179*TiltakstyperKostnadskalkyle!E$5)/100,
IF($F179=TiltakstyperKostnadskalkyle!$B$6,($J179*TiltakstyperKostnadskalkyle!E$6)/100,
IF($F179=TiltakstyperKostnadskalkyle!$B$7,($J179*TiltakstyperKostnadskalkyle!E$7)/100,
IF($F179=TiltakstyperKostnadskalkyle!$B$8,($J179*TiltakstyperKostnadskalkyle!E$8)/100,
IF($F179=TiltakstyperKostnadskalkyle!$B$9,($J179*TiltakstyperKostnadskalkyle!E$9)/100,
IF($F179=TiltakstyperKostnadskalkyle!$B$10,($J179*TiltakstyperKostnadskalkyle!E$10)/100,
IF($F179=TiltakstyperKostnadskalkyle!$B$11,($J179*TiltakstyperKostnadskalkyle!E$11)/100,
IF($F179=TiltakstyperKostnadskalkyle!$B$12,($J179*TiltakstyperKostnadskalkyle!E$12)/100,
IF($F179=TiltakstyperKostnadskalkyle!$B$13,($J179*TiltakstyperKostnadskalkyle!E$13)/100,
IF($F179=TiltakstyperKostnadskalkyle!$B$14,($J179*TiltakstyperKostnadskalkyle!E$14)/100,
IF($F179=TiltakstyperKostnadskalkyle!$B$15,($J179*TiltakstyperKostnadskalkyle!E$15)/100,
"0")))))))))))</f>
        <v>13440</v>
      </c>
      <c r="M179" s="18">
        <f>IF($F179=TiltakstyperKostnadskalkyle!$B$5,($J179*TiltakstyperKostnadskalkyle!F$5)/100,
IF($F179=TiltakstyperKostnadskalkyle!$B$6,($J179*TiltakstyperKostnadskalkyle!F$6)/100,
IF($F179=TiltakstyperKostnadskalkyle!$B$7,($J179*TiltakstyperKostnadskalkyle!F$7)/100,
IF($F179=TiltakstyperKostnadskalkyle!$B$8,($J179*TiltakstyperKostnadskalkyle!F$8)/100,
IF($F179=TiltakstyperKostnadskalkyle!$B$9,($J179*TiltakstyperKostnadskalkyle!F$9)/100,
IF($F179=TiltakstyperKostnadskalkyle!$B$10,($J179*TiltakstyperKostnadskalkyle!F$10)/100,
IF($F179=TiltakstyperKostnadskalkyle!$B$11,($J179*TiltakstyperKostnadskalkyle!F$11)/100,
IF($F179=TiltakstyperKostnadskalkyle!$B$12,($J179*TiltakstyperKostnadskalkyle!F$12)/100,
IF($F179=TiltakstyperKostnadskalkyle!$B$13,($J179*TiltakstyperKostnadskalkyle!F$13)/100,
IF($F179=TiltakstyperKostnadskalkyle!$B$14,($J179*TiltakstyperKostnadskalkyle!F$14)/100,
IF($F179=TiltakstyperKostnadskalkyle!$B$15,($J179*TiltakstyperKostnadskalkyle!F$15)/100,
"0")))))))))))</f>
        <v>70560</v>
      </c>
      <c r="N179" s="18">
        <f>IF($F179=TiltakstyperKostnadskalkyle!$B$5,($J179*TiltakstyperKostnadskalkyle!G$5)/100,
IF($F179=TiltakstyperKostnadskalkyle!$B$6,($J179*TiltakstyperKostnadskalkyle!G$6)/100,
IF($F179=TiltakstyperKostnadskalkyle!$B$7,($J179*TiltakstyperKostnadskalkyle!G$7)/100,
IF($F179=TiltakstyperKostnadskalkyle!$B$8,($J179*TiltakstyperKostnadskalkyle!G$8)/100,
IF($F179=TiltakstyperKostnadskalkyle!$B$9,($J179*TiltakstyperKostnadskalkyle!G$9)/100,
IF($F179=TiltakstyperKostnadskalkyle!$B$10,($J179*TiltakstyperKostnadskalkyle!G$10)/100,
IF($F179=TiltakstyperKostnadskalkyle!$B$11,($J179*TiltakstyperKostnadskalkyle!G$11)/100,
IF($F179=TiltakstyperKostnadskalkyle!$B$12,($J179*TiltakstyperKostnadskalkyle!G$12)/100,
IF($F179=TiltakstyperKostnadskalkyle!$B$13,($J179*TiltakstyperKostnadskalkyle!G$13)/100,
IF($F179=TiltakstyperKostnadskalkyle!$B$14,($J179*TiltakstyperKostnadskalkyle!G$14)/100,
IF($F179=TiltakstyperKostnadskalkyle!$B$15,($J179*TiltakstyperKostnadskalkyle!G$15)/100,
"0")))))))))))</f>
        <v>35280</v>
      </c>
      <c r="O179" s="18">
        <f>IF($F179=TiltakstyperKostnadskalkyle!$B$5,($J179*TiltakstyperKostnadskalkyle!H$5)/100,
IF($F179=TiltakstyperKostnadskalkyle!$B$6,($J179*TiltakstyperKostnadskalkyle!H$6)/100,
IF($F179=TiltakstyperKostnadskalkyle!$B$7,($J179*TiltakstyperKostnadskalkyle!H$7)/100,
IF($F179=TiltakstyperKostnadskalkyle!$B$8,($J179*TiltakstyperKostnadskalkyle!H$8)/100,
IF($F179=TiltakstyperKostnadskalkyle!$B$9,($J179*TiltakstyperKostnadskalkyle!H$9)/100,
IF($F179=TiltakstyperKostnadskalkyle!$B$10,($J179*TiltakstyperKostnadskalkyle!H$10)/100,
IF($F179=TiltakstyperKostnadskalkyle!$B$11,($J179*TiltakstyperKostnadskalkyle!H$11)/100,
IF($F179=TiltakstyperKostnadskalkyle!$B$12,($J179*TiltakstyperKostnadskalkyle!H$12)/100,
IF($F179=TiltakstyperKostnadskalkyle!$B$13,($J179*TiltakstyperKostnadskalkyle!H$13)/100,
IF($F179=TiltakstyperKostnadskalkyle!$B$14,($J179*TiltakstyperKostnadskalkyle!H$14)/100,
IF($F179=TiltakstyperKostnadskalkyle!$B$15,($J179*TiltakstyperKostnadskalkyle!H$15)/100,
"0")))))))))))</f>
        <v>13440</v>
      </c>
      <c r="P179" s="18">
        <f>IF($F179=TiltakstyperKostnadskalkyle!$B$5,($J179*TiltakstyperKostnadskalkyle!I$5)/100,
IF($F179=TiltakstyperKostnadskalkyle!$B$6,($J179*TiltakstyperKostnadskalkyle!I$6)/100,
IF($F179=TiltakstyperKostnadskalkyle!$B$7,($J179*TiltakstyperKostnadskalkyle!I$7)/100,
IF($F179=TiltakstyperKostnadskalkyle!$B$8,($J179*TiltakstyperKostnadskalkyle!I$8)/100,
IF($F179=TiltakstyperKostnadskalkyle!$B$9,($J179*TiltakstyperKostnadskalkyle!I$9)/100,
IF($F179=TiltakstyperKostnadskalkyle!$B$10,($J179*TiltakstyperKostnadskalkyle!I$10)/100,
IF($F179=TiltakstyperKostnadskalkyle!$B$11,($J179*TiltakstyperKostnadskalkyle!I$11)/100,
IF($F179=TiltakstyperKostnadskalkyle!$B$12,($J179*TiltakstyperKostnadskalkyle!I$12)/100,
IF($F179=TiltakstyperKostnadskalkyle!$B$13,($J179*TiltakstyperKostnadskalkyle!I$13)/100,
IF($F179=TiltakstyperKostnadskalkyle!$B$14,($J179*TiltakstyperKostnadskalkyle!I$14)/100,
IF($F179=TiltakstyperKostnadskalkyle!$B$15,($J179*TiltakstyperKostnadskalkyle!I$15)/100,
"0")))))))))))</f>
        <v>8400</v>
      </c>
      <c r="Q179" s="18">
        <f t="shared" si="10"/>
        <v>1680</v>
      </c>
      <c r="R179" s="18">
        <f>IF($F179=TiltakstyperKostnadskalkyle!$B$5,($J179*TiltakstyperKostnadskalkyle!K$5)/100,
IF($F179=TiltakstyperKostnadskalkyle!$B$6,($J179*TiltakstyperKostnadskalkyle!K$6)/100,
IF($F179=TiltakstyperKostnadskalkyle!$B$8,($J179*TiltakstyperKostnadskalkyle!K$8)/100,
IF($F179=TiltakstyperKostnadskalkyle!$B$9,($J179*TiltakstyperKostnadskalkyle!K$9)/100,
IF($F179=TiltakstyperKostnadskalkyle!$B$10,($J179*TiltakstyperKostnadskalkyle!K$10)/100,
IF($F179=TiltakstyperKostnadskalkyle!$B$11,($J179*TiltakstyperKostnadskalkyle!K$11)/100,
IF($F179=TiltakstyperKostnadskalkyle!$B$12,($J179*TiltakstyperKostnadskalkyle!K$12)/100,
IF($F179=TiltakstyperKostnadskalkyle!$B$13,($J179*TiltakstyperKostnadskalkyle!K$13)/100,
IF($F179=TiltakstyperKostnadskalkyle!$B$14,($J179*TiltakstyperKostnadskalkyle!K$14)/100,
"0")))))))))</f>
        <v>13440</v>
      </c>
      <c r="S179" s="18">
        <f t="shared" si="9"/>
        <v>3360</v>
      </c>
      <c r="T179" s="18">
        <f>IF($F179=TiltakstyperKostnadskalkyle!$B$5,($J179*TiltakstyperKostnadskalkyle!M$5)/100,
IF($F179=TiltakstyperKostnadskalkyle!$B$6,($J179*TiltakstyperKostnadskalkyle!M$6)/100,
IF($F179=TiltakstyperKostnadskalkyle!$B$7,($J179*TiltakstyperKostnadskalkyle!M$7)/100,
IF($F179=TiltakstyperKostnadskalkyle!$B$8,($J179*TiltakstyperKostnadskalkyle!M$8)/100,
IF($F179=TiltakstyperKostnadskalkyle!$B$9,($J179*TiltakstyperKostnadskalkyle!M$9)/100,
IF($F179=TiltakstyperKostnadskalkyle!$B$10,($J179*TiltakstyperKostnadskalkyle!M$10)/100,
IF($F179=TiltakstyperKostnadskalkyle!$B$11,($J179*TiltakstyperKostnadskalkyle!M$11)/100,
IF($F179=TiltakstyperKostnadskalkyle!$B$12,($J179*TiltakstyperKostnadskalkyle!M$12)/100,
IF($F179=TiltakstyperKostnadskalkyle!$B$13,($J179*TiltakstyperKostnadskalkyle!M$13)/100,
IF($F179=TiltakstyperKostnadskalkyle!$B$14,($J179*TiltakstyperKostnadskalkyle!M$14)/100,
IF($F179=TiltakstyperKostnadskalkyle!$B$15,($J179*TiltakstyperKostnadskalkyle!M$15)/100,
"0")))))))))))</f>
        <v>0</v>
      </c>
      <c r="U179" s="32"/>
      <c r="V179" s="32"/>
      <c r="W179" s="18">
        <f>IF($F179=TiltakstyperKostnadskalkyle!$B$5,($J179*TiltakstyperKostnadskalkyle!P$5)/100,
IF($F179=TiltakstyperKostnadskalkyle!$B$6,($J179*TiltakstyperKostnadskalkyle!P$6)/100,
IF($F179=TiltakstyperKostnadskalkyle!$B$7,($J179*TiltakstyperKostnadskalkyle!P$7)/100,
IF($F179=TiltakstyperKostnadskalkyle!$B$8,($J179*TiltakstyperKostnadskalkyle!P$8)/100,
IF($F179=TiltakstyperKostnadskalkyle!$B$9,($J179*TiltakstyperKostnadskalkyle!P$9)/100,
IF($F179=TiltakstyperKostnadskalkyle!$B$10,($J179*TiltakstyperKostnadskalkyle!P$10)/100,
IF($F179=TiltakstyperKostnadskalkyle!$B$11,($J179*TiltakstyperKostnadskalkyle!P$11)/100,
IF($F179=TiltakstyperKostnadskalkyle!$B$12,($J179*TiltakstyperKostnadskalkyle!P$12)/100,
IF($F179=TiltakstyperKostnadskalkyle!$B$13,($J179*TiltakstyperKostnadskalkyle!P$13)/100,
IF($F179=TiltakstyperKostnadskalkyle!$B$14,($J179*TiltakstyperKostnadskalkyle!P$14)/100,
IF($F179=TiltakstyperKostnadskalkyle!$B$15,($J179*TiltakstyperKostnadskalkyle!P$15)/100,
"0")))))))))))</f>
        <v>0</v>
      </c>
      <c r="Y179" s="151"/>
    </row>
    <row r="180" spans="2:25" ht="14.45" customHeight="1" x14ac:dyDescent="0.25">
      <c r="B180" s="20" t="s">
        <v>25</v>
      </c>
      <c r="C180" s="22" t="s">
        <v>129</v>
      </c>
      <c r="D180" s="22" t="s">
        <v>137</v>
      </c>
      <c r="E180" s="22" t="s">
        <v>135</v>
      </c>
      <c r="F180" s="39" t="s">
        <v>43</v>
      </c>
      <c r="G180" s="22">
        <v>2026</v>
      </c>
      <c r="H180" s="23">
        <v>17</v>
      </c>
      <c r="I180" s="27" t="s">
        <v>30</v>
      </c>
      <c r="J180" s="18">
        <f>IF(F180=TiltakstyperKostnadskalkyle!$B$5,TiltakstyperKostnadskalkyle!$R$5*Handlingsplan!H180,
IF(F180=TiltakstyperKostnadskalkyle!$B$6,TiltakstyperKostnadskalkyle!$R$6*Handlingsplan!H180,
IF(F180=TiltakstyperKostnadskalkyle!$B$7,TiltakstyperKostnadskalkyle!$R$7*Handlingsplan!H180,
IF(F180=TiltakstyperKostnadskalkyle!$B$8,TiltakstyperKostnadskalkyle!$R$8*Handlingsplan!H180,
IF(F180=TiltakstyperKostnadskalkyle!$B$9,TiltakstyperKostnadskalkyle!$R$9*Handlingsplan!H180,
IF(F180=TiltakstyperKostnadskalkyle!$B$10,TiltakstyperKostnadskalkyle!$R$10*Handlingsplan!H180,
IF(F180=TiltakstyperKostnadskalkyle!$B$11,TiltakstyperKostnadskalkyle!$R$11*Handlingsplan!H180,
IF(F180=TiltakstyperKostnadskalkyle!$B$12,TiltakstyperKostnadskalkyle!$R$12*Handlingsplan!H180,
IF(F180=TiltakstyperKostnadskalkyle!$B$13,TiltakstyperKostnadskalkyle!$R$13*Handlingsplan!H180,
IF(F180=TiltakstyperKostnadskalkyle!$B$14,TiltakstyperKostnadskalkyle!$R$14*Handlingsplan!H180,
IF(F180=TiltakstyperKostnadskalkyle!$B$15,TiltakstyperKostnadskalkyle!$R$15*Handlingsplan!H180,
0)))))))))))</f>
        <v>204000</v>
      </c>
      <c r="K180" s="18">
        <f>IF($F180=TiltakstyperKostnadskalkyle!$B$5,($J180*TiltakstyperKostnadskalkyle!D$5)/100,
IF($F180=TiltakstyperKostnadskalkyle!$B$6,($J180*TiltakstyperKostnadskalkyle!D$6)/100,
IF($F180=TiltakstyperKostnadskalkyle!$B$7,($J180*TiltakstyperKostnadskalkyle!D$7)/100,
IF($F180=TiltakstyperKostnadskalkyle!$B$8,($J180*TiltakstyperKostnadskalkyle!D$8)/100,
IF($F180=TiltakstyperKostnadskalkyle!$B$9,($J180*TiltakstyperKostnadskalkyle!D$9)/100,
IF($F180=TiltakstyperKostnadskalkyle!$B$10,($J180*TiltakstyperKostnadskalkyle!D$10)/100,
IF($F180=TiltakstyperKostnadskalkyle!$B$11,($J180*TiltakstyperKostnadskalkyle!D$11)/100,
IF($F180=TiltakstyperKostnadskalkyle!$B$12,($J180*TiltakstyperKostnadskalkyle!D$12)/100,
IF($F180=TiltakstyperKostnadskalkyle!$B$13,($J180*TiltakstyperKostnadskalkyle!D$13)/100,
IF($F180=TiltakstyperKostnadskalkyle!$B$14,($J180*TiltakstyperKostnadskalkyle!D$14)/100,
IF($F180=TiltakstyperKostnadskalkyle!$B$15,($J180*TiltakstyperKostnadskalkyle!D$15)/100,
"0")))))))))))</f>
        <v>16320</v>
      </c>
      <c r="L180" s="18">
        <f>IF($F180=TiltakstyperKostnadskalkyle!$B$5,($J180*TiltakstyperKostnadskalkyle!E$5)/100,
IF($F180=TiltakstyperKostnadskalkyle!$B$6,($J180*TiltakstyperKostnadskalkyle!E$6)/100,
IF($F180=TiltakstyperKostnadskalkyle!$B$7,($J180*TiltakstyperKostnadskalkyle!E$7)/100,
IF($F180=TiltakstyperKostnadskalkyle!$B$8,($J180*TiltakstyperKostnadskalkyle!E$8)/100,
IF($F180=TiltakstyperKostnadskalkyle!$B$9,($J180*TiltakstyperKostnadskalkyle!E$9)/100,
IF($F180=TiltakstyperKostnadskalkyle!$B$10,($J180*TiltakstyperKostnadskalkyle!E$10)/100,
IF($F180=TiltakstyperKostnadskalkyle!$B$11,($J180*TiltakstyperKostnadskalkyle!E$11)/100,
IF($F180=TiltakstyperKostnadskalkyle!$B$12,($J180*TiltakstyperKostnadskalkyle!E$12)/100,
IF($F180=TiltakstyperKostnadskalkyle!$B$13,($J180*TiltakstyperKostnadskalkyle!E$13)/100,
IF($F180=TiltakstyperKostnadskalkyle!$B$14,($J180*TiltakstyperKostnadskalkyle!E$14)/100,
IF($F180=TiltakstyperKostnadskalkyle!$B$15,($J180*TiltakstyperKostnadskalkyle!E$15)/100,
"0")))))))))))</f>
        <v>16320</v>
      </c>
      <c r="M180" s="18">
        <f>IF($F180=TiltakstyperKostnadskalkyle!$B$5,($J180*TiltakstyperKostnadskalkyle!F$5)/100,
IF($F180=TiltakstyperKostnadskalkyle!$B$6,($J180*TiltakstyperKostnadskalkyle!F$6)/100,
IF($F180=TiltakstyperKostnadskalkyle!$B$7,($J180*TiltakstyperKostnadskalkyle!F$7)/100,
IF($F180=TiltakstyperKostnadskalkyle!$B$8,($J180*TiltakstyperKostnadskalkyle!F$8)/100,
IF($F180=TiltakstyperKostnadskalkyle!$B$9,($J180*TiltakstyperKostnadskalkyle!F$9)/100,
IF($F180=TiltakstyperKostnadskalkyle!$B$10,($J180*TiltakstyperKostnadskalkyle!F$10)/100,
IF($F180=TiltakstyperKostnadskalkyle!$B$11,($J180*TiltakstyperKostnadskalkyle!F$11)/100,
IF($F180=TiltakstyperKostnadskalkyle!$B$12,($J180*TiltakstyperKostnadskalkyle!F$12)/100,
IF($F180=TiltakstyperKostnadskalkyle!$B$13,($J180*TiltakstyperKostnadskalkyle!F$13)/100,
IF($F180=TiltakstyperKostnadskalkyle!$B$14,($J180*TiltakstyperKostnadskalkyle!F$14)/100,
IF($F180=TiltakstyperKostnadskalkyle!$B$15,($J180*TiltakstyperKostnadskalkyle!F$15)/100,
"0")))))))))))</f>
        <v>85680</v>
      </c>
      <c r="N180" s="18">
        <f>IF($F180=TiltakstyperKostnadskalkyle!$B$5,($J180*TiltakstyperKostnadskalkyle!G$5)/100,
IF($F180=TiltakstyperKostnadskalkyle!$B$6,($J180*TiltakstyperKostnadskalkyle!G$6)/100,
IF($F180=TiltakstyperKostnadskalkyle!$B$7,($J180*TiltakstyperKostnadskalkyle!G$7)/100,
IF($F180=TiltakstyperKostnadskalkyle!$B$8,($J180*TiltakstyperKostnadskalkyle!G$8)/100,
IF($F180=TiltakstyperKostnadskalkyle!$B$9,($J180*TiltakstyperKostnadskalkyle!G$9)/100,
IF($F180=TiltakstyperKostnadskalkyle!$B$10,($J180*TiltakstyperKostnadskalkyle!G$10)/100,
IF($F180=TiltakstyperKostnadskalkyle!$B$11,($J180*TiltakstyperKostnadskalkyle!G$11)/100,
IF($F180=TiltakstyperKostnadskalkyle!$B$12,($J180*TiltakstyperKostnadskalkyle!G$12)/100,
IF($F180=TiltakstyperKostnadskalkyle!$B$13,($J180*TiltakstyperKostnadskalkyle!G$13)/100,
IF($F180=TiltakstyperKostnadskalkyle!$B$14,($J180*TiltakstyperKostnadskalkyle!G$14)/100,
IF($F180=TiltakstyperKostnadskalkyle!$B$15,($J180*TiltakstyperKostnadskalkyle!G$15)/100,
"0")))))))))))</f>
        <v>42840</v>
      </c>
      <c r="O180" s="18">
        <f>IF($F180=TiltakstyperKostnadskalkyle!$B$5,($J180*TiltakstyperKostnadskalkyle!H$5)/100,
IF($F180=TiltakstyperKostnadskalkyle!$B$6,($J180*TiltakstyperKostnadskalkyle!H$6)/100,
IF($F180=TiltakstyperKostnadskalkyle!$B$7,($J180*TiltakstyperKostnadskalkyle!H$7)/100,
IF($F180=TiltakstyperKostnadskalkyle!$B$8,($J180*TiltakstyperKostnadskalkyle!H$8)/100,
IF($F180=TiltakstyperKostnadskalkyle!$B$9,($J180*TiltakstyperKostnadskalkyle!H$9)/100,
IF($F180=TiltakstyperKostnadskalkyle!$B$10,($J180*TiltakstyperKostnadskalkyle!H$10)/100,
IF($F180=TiltakstyperKostnadskalkyle!$B$11,($J180*TiltakstyperKostnadskalkyle!H$11)/100,
IF($F180=TiltakstyperKostnadskalkyle!$B$12,($J180*TiltakstyperKostnadskalkyle!H$12)/100,
IF($F180=TiltakstyperKostnadskalkyle!$B$13,($J180*TiltakstyperKostnadskalkyle!H$13)/100,
IF($F180=TiltakstyperKostnadskalkyle!$B$14,($J180*TiltakstyperKostnadskalkyle!H$14)/100,
IF($F180=TiltakstyperKostnadskalkyle!$B$15,($J180*TiltakstyperKostnadskalkyle!H$15)/100,
"0")))))))))))</f>
        <v>16320</v>
      </c>
      <c r="P180" s="18">
        <f>IF($F180=TiltakstyperKostnadskalkyle!$B$5,($J180*TiltakstyperKostnadskalkyle!I$5)/100,
IF($F180=TiltakstyperKostnadskalkyle!$B$6,($J180*TiltakstyperKostnadskalkyle!I$6)/100,
IF($F180=TiltakstyperKostnadskalkyle!$B$7,($J180*TiltakstyperKostnadskalkyle!I$7)/100,
IF($F180=TiltakstyperKostnadskalkyle!$B$8,($J180*TiltakstyperKostnadskalkyle!I$8)/100,
IF($F180=TiltakstyperKostnadskalkyle!$B$9,($J180*TiltakstyperKostnadskalkyle!I$9)/100,
IF($F180=TiltakstyperKostnadskalkyle!$B$10,($J180*TiltakstyperKostnadskalkyle!I$10)/100,
IF($F180=TiltakstyperKostnadskalkyle!$B$11,($J180*TiltakstyperKostnadskalkyle!I$11)/100,
IF($F180=TiltakstyperKostnadskalkyle!$B$12,($J180*TiltakstyperKostnadskalkyle!I$12)/100,
IF($F180=TiltakstyperKostnadskalkyle!$B$13,($J180*TiltakstyperKostnadskalkyle!I$13)/100,
IF($F180=TiltakstyperKostnadskalkyle!$B$14,($J180*TiltakstyperKostnadskalkyle!I$14)/100,
IF($F180=TiltakstyperKostnadskalkyle!$B$15,($J180*TiltakstyperKostnadskalkyle!I$15)/100,
"0")))))))))))</f>
        <v>10200</v>
      </c>
      <c r="Q180" s="18">
        <f t="shared" si="10"/>
        <v>2040</v>
      </c>
      <c r="R180" s="18">
        <f>IF($F180=TiltakstyperKostnadskalkyle!$B$5,($J180*TiltakstyperKostnadskalkyle!K$5)/100,
IF($F180=TiltakstyperKostnadskalkyle!$B$6,($J180*TiltakstyperKostnadskalkyle!K$6)/100,
IF($F180=TiltakstyperKostnadskalkyle!$B$8,($J180*TiltakstyperKostnadskalkyle!K$8)/100,
IF($F180=TiltakstyperKostnadskalkyle!$B$9,($J180*TiltakstyperKostnadskalkyle!K$9)/100,
IF($F180=TiltakstyperKostnadskalkyle!$B$10,($J180*TiltakstyperKostnadskalkyle!K$10)/100,
IF($F180=TiltakstyperKostnadskalkyle!$B$11,($J180*TiltakstyperKostnadskalkyle!K$11)/100,
IF($F180=TiltakstyperKostnadskalkyle!$B$12,($J180*TiltakstyperKostnadskalkyle!K$12)/100,
IF($F180=TiltakstyperKostnadskalkyle!$B$13,($J180*TiltakstyperKostnadskalkyle!K$13)/100,
IF($F180=TiltakstyperKostnadskalkyle!$B$14,($J180*TiltakstyperKostnadskalkyle!K$14)/100,
"0")))))))))</f>
        <v>16320</v>
      </c>
      <c r="S180" s="18">
        <f t="shared" si="9"/>
        <v>4080</v>
      </c>
      <c r="T180" s="18">
        <f>IF($F180=TiltakstyperKostnadskalkyle!$B$5,($J180*TiltakstyperKostnadskalkyle!M$5)/100,
IF($F180=TiltakstyperKostnadskalkyle!$B$6,($J180*TiltakstyperKostnadskalkyle!M$6)/100,
IF($F180=TiltakstyperKostnadskalkyle!$B$7,($J180*TiltakstyperKostnadskalkyle!M$7)/100,
IF($F180=TiltakstyperKostnadskalkyle!$B$8,($J180*TiltakstyperKostnadskalkyle!M$8)/100,
IF($F180=TiltakstyperKostnadskalkyle!$B$9,($J180*TiltakstyperKostnadskalkyle!M$9)/100,
IF($F180=TiltakstyperKostnadskalkyle!$B$10,($J180*TiltakstyperKostnadskalkyle!M$10)/100,
IF($F180=TiltakstyperKostnadskalkyle!$B$11,($J180*TiltakstyperKostnadskalkyle!M$11)/100,
IF($F180=TiltakstyperKostnadskalkyle!$B$12,($J180*TiltakstyperKostnadskalkyle!M$12)/100,
IF($F180=TiltakstyperKostnadskalkyle!$B$13,($J180*TiltakstyperKostnadskalkyle!M$13)/100,
IF($F180=TiltakstyperKostnadskalkyle!$B$14,($J180*TiltakstyperKostnadskalkyle!M$14)/100,
IF($F180=TiltakstyperKostnadskalkyle!$B$15,($J180*TiltakstyperKostnadskalkyle!M$15)/100,
"0")))))))))))</f>
        <v>0</v>
      </c>
      <c r="U180" s="32"/>
      <c r="V180" s="32"/>
      <c r="W180" s="18">
        <f>IF($F180=TiltakstyperKostnadskalkyle!$B$5,($J180*TiltakstyperKostnadskalkyle!P$5)/100,
IF($F180=TiltakstyperKostnadskalkyle!$B$6,($J180*TiltakstyperKostnadskalkyle!P$6)/100,
IF($F180=TiltakstyperKostnadskalkyle!$B$7,($J180*TiltakstyperKostnadskalkyle!P$7)/100,
IF($F180=TiltakstyperKostnadskalkyle!$B$8,($J180*TiltakstyperKostnadskalkyle!P$8)/100,
IF($F180=TiltakstyperKostnadskalkyle!$B$9,($J180*TiltakstyperKostnadskalkyle!P$9)/100,
IF($F180=TiltakstyperKostnadskalkyle!$B$10,($J180*TiltakstyperKostnadskalkyle!P$10)/100,
IF($F180=TiltakstyperKostnadskalkyle!$B$11,($J180*TiltakstyperKostnadskalkyle!P$11)/100,
IF($F180=TiltakstyperKostnadskalkyle!$B$12,($J180*TiltakstyperKostnadskalkyle!P$12)/100,
IF($F180=TiltakstyperKostnadskalkyle!$B$13,($J180*TiltakstyperKostnadskalkyle!P$13)/100,
IF($F180=TiltakstyperKostnadskalkyle!$B$14,($J180*TiltakstyperKostnadskalkyle!P$14)/100,
IF($F180=TiltakstyperKostnadskalkyle!$B$15,($J180*TiltakstyperKostnadskalkyle!P$15)/100,
"0")))))))))))</f>
        <v>0</v>
      </c>
      <c r="Y180" s="151"/>
    </row>
    <row r="181" spans="2:25" ht="14.45" customHeight="1" x14ac:dyDescent="0.25">
      <c r="B181" s="20" t="s">
        <v>25</v>
      </c>
      <c r="C181" s="22" t="s">
        <v>129</v>
      </c>
      <c r="D181" s="22" t="s">
        <v>138</v>
      </c>
      <c r="E181" s="22" t="s">
        <v>64</v>
      </c>
      <c r="F181" s="39" t="s">
        <v>41</v>
      </c>
      <c r="G181" s="22">
        <v>2028</v>
      </c>
      <c r="H181" s="108">
        <v>3309</v>
      </c>
      <c r="I181" s="27" t="s">
        <v>30</v>
      </c>
      <c r="J181" s="18">
        <f>IF(F181=TiltakstyperKostnadskalkyle!$B$5,TiltakstyperKostnadskalkyle!$R$5*Handlingsplan!H181,
IF(F181=TiltakstyperKostnadskalkyle!$B$6,TiltakstyperKostnadskalkyle!$R$6*Handlingsplan!H181,
IF(F181=TiltakstyperKostnadskalkyle!$B$7,TiltakstyperKostnadskalkyle!$R$7*Handlingsplan!H181,
IF(F181=TiltakstyperKostnadskalkyle!$B$8,TiltakstyperKostnadskalkyle!$R$8*Handlingsplan!H181,
IF(F181=TiltakstyperKostnadskalkyle!$B$9,TiltakstyperKostnadskalkyle!$R$9*Handlingsplan!H181,
IF(F181=TiltakstyperKostnadskalkyle!$B$10,TiltakstyperKostnadskalkyle!$R$10*Handlingsplan!H181,
IF(F181=TiltakstyperKostnadskalkyle!$B$11,TiltakstyperKostnadskalkyle!$R$11*Handlingsplan!H181,
IF(F181=TiltakstyperKostnadskalkyle!$B$12,TiltakstyperKostnadskalkyle!$R$12*Handlingsplan!H181,
IF(F181=TiltakstyperKostnadskalkyle!$B$13,TiltakstyperKostnadskalkyle!$R$13*Handlingsplan!H181,
IF(F181=TiltakstyperKostnadskalkyle!$B$14,TiltakstyperKostnadskalkyle!$R$14*Handlingsplan!H181,
IF(F181=TiltakstyperKostnadskalkyle!$B$15,TiltakstyperKostnadskalkyle!$R$15*Handlingsplan!H181,
0)))))))))))</f>
        <v>4301700</v>
      </c>
      <c r="K181" s="18">
        <f>IF($F181=TiltakstyperKostnadskalkyle!$B$5,($J181*TiltakstyperKostnadskalkyle!D$5)/100,
IF($F181=TiltakstyperKostnadskalkyle!$B$6,($J181*TiltakstyperKostnadskalkyle!D$6)/100,
IF($F181=TiltakstyperKostnadskalkyle!$B$7,($J181*TiltakstyperKostnadskalkyle!D$7)/100,
IF($F181=TiltakstyperKostnadskalkyle!$B$8,($J181*TiltakstyperKostnadskalkyle!D$8)/100,
IF($F181=TiltakstyperKostnadskalkyle!$B$9,($J181*TiltakstyperKostnadskalkyle!D$9)/100,
IF($F181=TiltakstyperKostnadskalkyle!$B$10,($J181*TiltakstyperKostnadskalkyle!D$10)/100,
IF($F181=TiltakstyperKostnadskalkyle!$B$11,($J181*TiltakstyperKostnadskalkyle!D$11)/100,
IF($F181=TiltakstyperKostnadskalkyle!$B$12,($J181*TiltakstyperKostnadskalkyle!D$12)/100,
IF($F181=TiltakstyperKostnadskalkyle!$B$13,($J181*TiltakstyperKostnadskalkyle!D$13)/100,
IF($F181=TiltakstyperKostnadskalkyle!$B$14,($J181*TiltakstyperKostnadskalkyle!D$14)/100,
IF($F181=TiltakstyperKostnadskalkyle!$B$15,($J181*TiltakstyperKostnadskalkyle!D$15)/100,
"0")))))))))))</f>
        <v>387153</v>
      </c>
      <c r="L181" s="18">
        <f>IF($F181=TiltakstyperKostnadskalkyle!$B$5,($J181*TiltakstyperKostnadskalkyle!E$5)/100,
IF($F181=TiltakstyperKostnadskalkyle!$B$6,($J181*TiltakstyperKostnadskalkyle!E$6)/100,
IF($F181=TiltakstyperKostnadskalkyle!$B$7,($J181*TiltakstyperKostnadskalkyle!E$7)/100,
IF($F181=TiltakstyperKostnadskalkyle!$B$8,($J181*TiltakstyperKostnadskalkyle!E$8)/100,
IF($F181=TiltakstyperKostnadskalkyle!$B$9,($J181*TiltakstyperKostnadskalkyle!E$9)/100,
IF($F181=TiltakstyperKostnadskalkyle!$B$10,($J181*TiltakstyperKostnadskalkyle!E$10)/100,
IF($F181=TiltakstyperKostnadskalkyle!$B$11,($J181*TiltakstyperKostnadskalkyle!E$11)/100,
IF($F181=TiltakstyperKostnadskalkyle!$B$12,($J181*TiltakstyperKostnadskalkyle!E$12)/100,
IF($F181=TiltakstyperKostnadskalkyle!$B$13,($J181*TiltakstyperKostnadskalkyle!E$13)/100,
IF($F181=TiltakstyperKostnadskalkyle!$B$14,($J181*TiltakstyperKostnadskalkyle!E$14)/100,
IF($F181=TiltakstyperKostnadskalkyle!$B$15,($J181*TiltakstyperKostnadskalkyle!E$15)/100,
"0")))))))))))</f>
        <v>344136</v>
      </c>
      <c r="M181" s="18">
        <f>IF($F181=TiltakstyperKostnadskalkyle!$B$5,($J181*TiltakstyperKostnadskalkyle!F$5)/100,
IF($F181=TiltakstyperKostnadskalkyle!$B$6,($J181*TiltakstyperKostnadskalkyle!F$6)/100,
IF($F181=TiltakstyperKostnadskalkyle!$B$7,($J181*TiltakstyperKostnadskalkyle!F$7)/100,
IF($F181=TiltakstyperKostnadskalkyle!$B$8,($J181*TiltakstyperKostnadskalkyle!F$8)/100,
IF($F181=TiltakstyperKostnadskalkyle!$B$9,($J181*TiltakstyperKostnadskalkyle!F$9)/100,
IF($F181=TiltakstyperKostnadskalkyle!$B$10,($J181*TiltakstyperKostnadskalkyle!F$10)/100,
IF($F181=TiltakstyperKostnadskalkyle!$B$11,($J181*TiltakstyperKostnadskalkyle!F$11)/100,
IF($F181=TiltakstyperKostnadskalkyle!$B$12,($J181*TiltakstyperKostnadskalkyle!F$12)/100,
IF($F181=TiltakstyperKostnadskalkyle!$B$13,($J181*TiltakstyperKostnadskalkyle!F$13)/100,
IF($F181=TiltakstyperKostnadskalkyle!$B$14,($J181*TiltakstyperKostnadskalkyle!F$14)/100,
IF($F181=TiltakstyperKostnadskalkyle!$B$15,($J181*TiltakstyperKostnadskalkyle!F$15)/100,
"0")))))))))))</f>
        <v>731289</v>
      </c>
      <c r="N181" s="18">
        <f>IF($F181=TiltakstyperKostnadskalkyle!$B$5,($J181*TiltakstyperKostnadskalkyle!G$5)/100,
IF($F181=TiltakstyperKostnadskalkyle!$B$6,($J181*TiltakstyperKostnadskalkyle!G$6)/100,
IF($F181=TiltakstyperKostnadskalkyle!$B$7,($J181*TiltakstyperKostnadskalkyle!G$7)/100,
IF($F181=TiltakstyperKostnadskalkyle!$B$8,($J181*TiltakstyperKostnadskalkyle!G$8)/100,
IF($F181=TiltakstyperKostnadskalkyle!$B$9,($J181*TiltakstyperKostnadskalkyle!G$9)/100,
IF($F181=TiltakstyperKostnadskalkyle!$B$10,($J181*TiltakstyperKostnadskalkyle!G$10)/100,
IF($F181=TiltakstyperKostnadskalkyle!$B$11,($J181*TiltakstyperKostnadskalkyle!G$11)/100,
IF($F181=TiltakstyperKostnadskalkyle!$B$12,($J181*TiltakstyperKostnadskalkyle!G$12)/100,
IF($F181=TiltakstyperKostnadskalkyle!$B$13,($J181*TiltakstyperKostnadskalkyle!G$13)/100,
IF($F181=TiltakstyperKostnadskalkyle!$B$14,($J181*TiltakstyperKostnadskalkyle!G$14)/100,
IF($F181=TiltakstyperKostnadskalkyle!$B$15,($J181*TiltakstyperKostnadskalkyle!G$15)/100,
"0")))))))))))</f>
        <v>430170</v>
      </c>
      <c r="O181" s="18">
        <f>IF($F181=TiltakstyperKostnadskalkyle!$B$5,($J181*TiltakstyperKostnadskalkyle!H$5)/100,
IF($F181=TiltakstyperKostnadskalkyle!$B$6,($J181*TiltakstyperKostnadskalkyle!H$6)/100,
IF($F181=TiltakstyperKostnadskalkyle!$B$7,($J181*TiltakstyperKostnadskalkyle!H$7)/100,
IF($F181=TiltakstyperKostnadskalkyle!$B$8,($J181*TiltakstyperKostnadskalkyle!H$8)/100,
IF($F181=TiltakstyperKostnadskalkyle!$B$9,($J181*TiltakstyperKostnadskalkyle!H$9)/100,
IF($F181=TiltakstyperKostnadskalkyle!$B$10,($J181*TiltakstyperKostnadskalkyle!H$10)/100,
IF($F181=TiltakstyperKostnadskalkyle!$B$11,($J181*TiltakstyperKostnadskalkyle!H$11)/100,
IF($F181=TiltakstyperKostnadskalkyle!$B$12,($J181*TiltakstyperKostnadskalkyle!H$12)/100,
IF($F181=TiltakstyperKostnadskalkyle!$B$13,($J181*TiltakstyperKostnadskalkyle!H$13)/100,
IF($F181=TiltakstyperKostnadskalkyle!$B$14,($J181*TiltakstyperKostnadskalkyle!H$14)/100,
IF($F181=TiltakstyperKostnadskalkyle!$B$15,($J181*TiltakstyperKostnadskalkyle!H$15)/100,
"0")))))))))))</f>
        <v>344136</v>
      </c>
      <c r="P181" s="18">
        <f>IF($F181=TiltakstyperKostnadskalkyle!$B$5,($J181*TiltakstyperKostnadskalkyle!I$5)/100,
IF($F181=TiltakstyperKostnadskalkyle!$B$6,($J181*TiltakstyperKostnadskalkyle!I$6)/100,
IF($F181=TiltakstyperKostnadskalkyle!$B$7,($J181*TiltakstyperKostnadskalkyle!I$7)/100,
IF($F181=TiltakstyperKostnadskalkyle!$B$8,($J181*TiltakstyperKostnadskalkyle!I$8)/100,
IF($F181=TiltakstyperKostnadskalkyle!$B$9,($J181*TiltakstyperKostnadskalkyle!I$9)/100,
IF($F181=TiltakstyperKostnadskalkyle!$B$10,($J181*TiltakstyperKostnadskalkyle!I$10)/100,
IF($F181=TiltakstyperKostnadskalkyle!$B$11,($J181*TiltakstyperKostnadskalkyle!I$11)/100,
IF($F181=TiltakstyperKostnadskalkyle!$B$12,($J181*TiltakstyperKostnadskalkyle!I$12)/100,
IF($F181=TiltakstyperKostnadskalkyle!$B$13,($J181*TiltakstyperKostnadskalkyle!I$13)/100,
IF($F181=TiltakstyperKostnadskalkyle!$B$14,($J181*TiltakstyperKostnadskalkyle!I$14)/100,
IF($F181=TiltakstyperKostnadskalkyle!$B$15,($J181*TiltakstyperKostnadskalkyle!I$15)/100,
"0")))))))))))</f>
        <v>258102</v>
      </c>
      <c r="Q181" s="18">
        <f t="shared" si="10"/>
        <v>43017</v>
      </c>
      <c r="R181" s="18">
        <f>IF($F181=TiltakstyperKostnadskalkyle!$B$5,($J181*TiltakstyperKostnadskalkyle!K$5)/100,
IF($F181=TiltakstyperKostnadskalkyle!$B$6,($J181*TiltakstyperKostnadskalkyle!K$6)/100,
IF($F181=TiltakstyperKostnadskalkyle!$B$7,($J181*TiltakstyperKostnadskalkyle!K$7)/100,
IF($F181=TiltakstyperKostnadskalkyle!$B$8,($J181*TiltakstyperKostnadskalkyle!K$8)/100,
IF($F181=TiltakstyperKostnadskalkyle!$B$9,($J181*TiltakstyperKostnadskalkyle!K$9)/100,
IF($F181=TiltakstyperKostnadskalkyle!$B$10,($J181*TiltakstyperKostnadskalkyle!K$10)/100,
IF($F181=TiltakstyperKostnadskalkyle!$B$11,($J181*TiltakstyperKostnadskalkyle!K$11)/100,
IF($F181=TiltakstyperKostnadskalkyle!$B$12,($J181*TiltakstyperKostnadskalkyle!K$12)/100,
IF($F181=TiltakstyperKostnadskalkyle!$B$13,($J181*TiltakstyperKostnadskalkyle!K$13)/100,
IF($F181=TiltakstyperKostnadskalkyle!$B$14,($J181*TiltakstyperKostnadskalkyle!K$14)/100,
IF($F181=TiltakstyperKostnadskalkyle!$B$15,($J181*TiltakstyperKostnadskalkyle!K$15)/100,
"0")))))))))))</f>
        <v>387153</v>
      </c>
      <c r="S181" s="18">
        <f t="shared" si="9"/>
        <v>86034</v>
      </c>
      <c r="T181" s="18">
        <f>IF($F181=TiltakstyperKostnadskalkyle!$B$5,($J181*TiltakstyperKostnadskalkyle!M$5)/100,
IF($F181=TiltakstyperKostnadskalkyle!$B$6,($J181*TiltakstyperKostnadskalkyle!M$6)/100,
IF($F181=TiltakstyperKostnadskalkyle!$B$7,($J181*TiltakstyperKostnadskalkyle!M$7)/100,
IF($F181=TiltakstyperKostnadskalkyle!$B$8,($J181*TiltakstyperKostnadskalkyle!M$8)/100,
IF($F181=TiltakstyperKostnadskalkyle!$B$9,($J181*TiltakstyperKostnadskalkyle!M$9)/100,
IF($F181=TiltakstyperKostnadskalkyle!$B$10,($J181*TiltakstyperKostnadskalkyle!M$10)/100,
IF($F181=TiltakstyperKostnadskalkyle!$B$11,($J181*TiltakstyperKostnadskalkyle!M$11)/100,
IF($F181=TiltakstyperKostnadskalkyle!$B$12,($J181*TiltakstyperKostnadskalkyle!M$12)/100,
IF($F181=TiltakstyperKostnadskalkyle!$B$13,($J181*TiltakstyperKostnadskalkyle!M$13)/100,
IF($F181=TiltakstyperKostnadskalkyle!$B$14,($J181*TiltakstyperKostnadskalkyle!M$14)/100,
IF($F181=TiltakstyperKostnadskalkyle!$B$15,($J181*TiltakstyperKostnadskalkyle!M$15)/100,
"0")))))))))))</f>
        <v>430170</v>
      </c>
      <c r="U181" s="32"/>
      <c r="V181" s="32"/>
      <c r="W181" s="18">
        <f>IF($F181=TiltakstyperKostnadskalkyle!$B$5,($J181*TiltakstyperKostnadskalkyle!P$5)/100,
IF($F181=TiltakstyperKostnadskalkyle!$B$6,($J181*TiltakstyperKostnadskalkyle!P$6)/100,
IF($F181=TiltakstyperKostnadskalkyle!$B$7,($J181*TiltakstyperKostnadskalkyle!P$7)/100,
IF($F181=TiltakstyperKostnadskalkyle!$B$8,($J181*TiltakstyperKostnadskalkyle!P$8)/100,
IF($F181=TiltakstyperKostnadskalkyle!$B$9,($J181*TiltakstyperKostnadskalkyle!P$9)/100,
IF($F181=TiltakstyperKostnadskalkyle!$B$10,($J181*TiltakstyperKostnadskalkyle!P$10)/100,
IF($F181=TiltakstyperKostnadskalkyle!$B$11,($J181*TiltakstyperKostnadskalkyle!P$11)/100,
IF($F181=TiltakstyperKostnadskalkyle!$B$12,($J181*TiltakstyperKostnadskalkyle!P$12)/100,
IF($F181=TiltakstyperKostnadskalkyle!$B$13,($J181*TiltakstyperKostnadskalkyle!P$13)/100,
IF($F181=TiltakstyperKostnadskalkyle!$B$14,($J181*TiltakstyperKostnadskalkyle!P$14)/100,
IF($F181=TiltakstyperKostnadskalkyle!$B$15,($J181*TiltakstyperKostnadskalkyle!P$15)/100,
"0")))))))))))</f>
        <v>2150850</v>
      </c>
      <c r="Y181" s="151"/>
    </row>
    <row r="182" spans="2:25" ht="14.45" customHeight="1" x14ac:dyDescent="0.25">
      <c r="B182" s="20" t="s">
        <v>25</v>
      </c>
      <c r="C182" s="22" t="s">
        <v>129</v>
      </c>
      <c r="D182" s="22" t="s">
        <v>128</v>
      </c>
      <c r="E182" s="22" t="s">
        <v>131</v>
      </c>
      <c r="F182" s="39" t="s">
        <v>39</v>
      </c>
      <c r="G182" s="22">
        <v>2029</v>
      </c>
      <c r="H182" s="23">
        <v>263</v>
      </c>
      <c r="I182" s="27" t="s">
        <v>30</v>
      </c>
      <c r="J182" s="18">
        <f>IF(F182=TiltakstyperKostnadskalkyle!$B$5,TiltakstyperKostnadskalkyle!$R$5*Handlingsplan!H182,
IF(F182=TiltakstyperKostnadskalkyle!$B$6,TiltakstyperKostnadskalkyle!$R$6*Handlingsplan!H182,
IF(F182=TiltakstyperKostnadskalkyle!$B$7,TiltakstyperKostnadskalkyle!$R$7*Handlingsplan!H182,
IF(F182=TiltakstyperKostnadskalkyle!$B$8,TiltakstyperKostnadskalkyle!$R$8*Handlingsplan!H182,
IF(F182=TiltakstyperKostnadskalkyle!$B$9,TiltakstyperKostnadskalkyle!$R$9*Handlingsplan!H182,
IF(F182=TiltakstyperKostnadskalkyle!$B$10,TiltakstyperKostnadskalkyle!$R$10*Handlingsplan!H182,
IF(F182=TiltakstyperKostnadskalkyle!$B$11,TiltakstyperKostnadskalkyle!$R$11*Handlingsplan!H182,
IF(F182=TiltakstyperKostnadskalkyle!$B$12,TiltakstyperKostnadskalkyle!$R$12*Handlingsplan!H182,
IF(F182=TiltakstyperKostnadskalkyle!$B$13,TiltakstyperKostnadskalkyle!$R$13*Handlingsplan!H182,
IF(F182=TiltakstyperKostnadskalkyle!$B$14,TiltakstyperKostnadskalkyle!$R$14*Handlingsplan!H182,
IF(F182=TiltakstyperKostnadskalkyle!$B$15,TiltakstyperKostnadskalkyle!$R$15*Handlingsplan!H182,
0)))))))))))</f>
        <v>1052000</v>
      </c>
      <c r="K182" s="18">
        <f>IF($F182=TiltakstyperKostnadskalkyle!$B$5,($J182*TiltakstyperKostnadskalkyle!D$5)/100,
IF($F182=TiltakstyperKostnadskalkyle!$B$6,($J182*TiltakstyperKostnadskalkyle!D$6)/100,
IF($F182=TiltakstyperKostnadskalkyle!$B$7,($J182*TiltakstyperKostnadskalkyle!D$7)/100,
IF($F182=TiltakstyperKostnadskalkyle!$B$8,($J182*TiltakstyperKostnadskalkyle!D$8)/100,
IF($F182=TiltakstyperKostnadskalkyle!$B$9,($J182*TiltakstyperKostnadskalkyle!D$9)/100,
IF($F182=TiltakstyperKostnadskalkyle!$B$10,($J182*TiltakstyperKostnadskalkyle!D$10)/100,
IF($F182=TiltakstyperKostnadskalkyle!$B$11,($J182*TiltakstyperKostnadskalkyle!D$11)/100,
IF($F182=TiltakstyperKostnadskalkyle!$B$12,($J182*TiltakstyperKostnadskalkyle!D$12)/100,
IF($F182=TiltakstyperKostnadskalkyle!$B$13,($J182*TiltakstyperKostnadskalkyle!D$13)/100,
IF($F182=TiltakstyperKostnadskalkyle!$B$14,($J182*TiltakstyperKostnadskalkyle!D$14)/100,
IF($F182=TiltakstyperKostnadskalkyle!$B$15,($J182*TiltakstyperKostnadskalkyle!D$15)/100,
"0")))))))))))</f>
        <v>84160</v>
      </c>
      <c r="L182" s="18">
        <f>IF($F182=TiltakstyperKostnadskalkyle!$B$5,($J182*TiltakstyperKostnadskalkyle!E$5)/100,
IF($F182=TiltakstyperKostnadskalkyle!$B$6,($J182*TiltakstyperKostnadskalkyle!E$6)/100,
IF($F182=TiltakstyperKostnadskalkyle!$B$7,($J182*TiltakstyperKostnadskalkyle!E$7)/100,
IF($F182=TiltakstyperKostnadskalkyle!$B$8,($J182*TiltakstyperKostnadskalkyle!E$8)/100,
IF($F182=TiltakstyperKostnadskalkyle!$B$9,($J182*TiltakstyperKostnadskalkyle!E$9)/100,
IF($F182=TiltakstyperKostnadskalkyle!$B$10,($J182*TiltakstyperKostnadskalkyle!E$10)/100,
IF($F182=TiltakstyperKostnadskalkyle!$B$11,($J182*TiltakstyperKostnadskalkyle!E$11)/100,
IF($F182=TiltakstyperKostnadskalkyle!$B$12,($J182*TiltakstyperKostnadskalkyle!E$12)/100,
IF($F182=TiltakstyperKostnadskalkyle!$B$13,($J182*TiltakstyperKostnadskalkyle!E$13)/100,
IF($F182=TiltakstyperKostnadskalkyle!$B$14,($J182*TiltakstyperKostnadskalkyle!E$14)/100,
IF($F182=TiltakstyperKostnadskalkyle!$B$15,($J182*TiltakstyperKostnadskalkyle!E$15)/100,
"0")))))))))))</f>
        <v>84160</v>
      </c>
      <c r="M182" s="18">
        <f>IF($F182=TiltakstyperKostnadskalkyle!$B$5,($J182*TiltakstyperKostnadskalkyle!F$5)/100,
IF($F182=TiltakstyperKostnadskalkyle!$B$6,($J182*TiltakstyperKostnadskalkyle!F$6)/100,
IF($F182=TiltakstyperKostnadskalkyle!$B$7,($J182*TiltakstyperKostnadskalkyle!F$7)/100,
IF($F182=TiltakstyperKostnadskalkyle!$B$8,($J182*TiltakstyperKostnadskalkyle!F$8)/100,
IF($F182=TiltakstyperKostnadskalkyle!$B$9,($J182*TiltakstyperKostnadskalkyle!F$9)/100,
IF($F182=TiltakstyperKostnadskalkyle!$B$10,($J182*TiltakstyperKostnadskalkyle!F$10)/100,
IF($F182=TiltakstyperKostnadskalkyle!$B$11,($J182*TiltakstyperKostnadskalkyle!F$11)/100,
IF($F182=TiltakstyperKostnadskalkyle!$B$12,($J182*TiltakstyperKostnadskalkyle!F$12)/100,
IF($F182=TiltakstyperKostnadskalkyle!$B$13,($J182*TiltakstyperKostnadskalkyle!F$13)/100,
IF($F182=TiltakstyperKostnadskalkyle!$B$14,($J182*TiltakstyperKostnadskalkyle!F$14)/100,
IF($F182=TiltakstyperKostnadskalkyle!$B$15,($J182*TiltakstyperKostnadskalkyle!F$15)/100,
"0")))))))))))</f>
        <v>441840</v>
      </c>
      <c r="N182" s="18">
        <f>IF($F182=TiltakstyperKostnadskalkyle!$B$5,($J182*TiltakstyperKostnadskalkyle!G$5)/100,
IF($F182=TiltakstyperKostnadskalkyle!$B$6,($J182*TiltakstyperKostnadskalkyle!G$6)/100,
IF($F182=TiltakstyperKostnadskalkyle!$B$7,($J182*TiltakstyperKostnadskalkyle!G$7)/100,
IF($F182=TiltakstyperKostnadskalkyle!$B$8,($J182*TiltakstyperKostnadskalkyle!G$8)/100,
IF($F182=TiltakstyperKostnadskalkyle!$B$9,($J182*TiltakstyperKostnadskalkyle!G$9)/100,
IF($F182=TiltakstyperKostnadskalkyle!$B$10,($J182*TiltakstyperKostnadskalkyle!G$10)/100,
IF($F182=TiltakstyperKostnadskalkyle!$B$11,($J182*TiltakstyperKostnadskalkyle!G$11)/100,
IF($F182=TiltakstyperKostnadskalkyle!$B$12,($J182*TiltakstyperKostnadskalkyle!G$12)/100,
IF($F182=TiltakstyperKostnadskalkyle!$B$13,($J182*TiltakstyperKostnadskalkyle!G$13)/100,
IF($F182=TiltakstyperKostnadskalkyle!$B$14,($J182*TiltakstyperKostnadskalkyle!G$14)/100,
IF($F182=TiltakstyperKostnadskalkyle!$B$15,($J182*TiltakstyperKostnadskalkyle!G$15)/100,
"0")))))))))))</f>
        <v>220920</v>
      </c>
      <c r="O182" s="18">
        <f>IF($F182=TiltakstyperKostnadskalkyle!$B$5,($J182*TiltakstyperKostnadskalkyle!H$5)/100,
IF($F182=TiltakstyperKostnadskalkyle!$B$6,($J182*TiltakstyperKostnadskalkyle!H$6)/100,
IF($F182=TiltakstyperKostnadskalkyle!$B$7,($J182*TiltakstyperKostnadskalkyle!H$7)/100,
IF($F182=TiltakstyperKostnadskalkyle!$B$8,($J182*TiltakstyperKostnadskalkyle!H$8)/100,
IF($F182=TiltakstyperKostnadskalkyle!$B$9,($J182*TiltakstyperKostnadskalkyle!H$9)/100,
IF($F182=TiltakstyperKostnadskalkyle!$B$10,($J182*TiltakstyperKostnadskalkyle!H$10)/100,
IF($F182=TiltakstyperKostnadskalkyle!$B$11,($J182*TiltakstyperKostnadskalkyle!H$11)/100,
IF($F182=TiltakstyperKostnadskalkyle!$B$12,($J182*TiltakstyperKostnadskalkyle!H$12)/100,
IF($F182=TiltakstyperKostnadskalkyle!$B$13,($J182*TiltakstyperKostnadskalkyle!H$13)/100,
IF($F182=TiltakstyperKostnadskalkyle!$B$14,($J182*TiltakstyperKostnadskalkyle!H$14)/100,
IF($F182=TiltakstyperKostnadskalkyle!$B$15,($J182*TiltakstyperKostnadskalkyle!H$15)/100,
"0")))))))))))</f>
        <v>84160</v>
      </c>
      <c r="P182" s="18">
        <f>IF($F182=TiltakstyperKostnadskalkyle!$B$5,($J182*TiltakstyperKostnadskalkyle!I$5)/100,
IF($F182=TiltakstyperKostnadskalkyle!$B$6,($J182*TiltakstyperKostnadskalkyle!I$6)/100,
IF($F182=TiltakstyperKostnadskalkyle!$B$7,($J182*TiltakstyperKostnadskalkyle!I$7)/100,
IF($F182=TiltakstyperKostnadskalkyle!$B$8,($J182*TiltakstyperKostnadskalkyle!I$8)/100,
IF($F182=TiltakstyperKostnadskalkyle!$B$9,($J182*TiltakstyperKostnadskalkyle!I$9)/100,
IF($F182=TiltakstyperKostnadskalkyle!$B$10,($J182*TiltakstyperKostnadskalkyle!I$10)/100,
IF($F182=TiltakstyperKostnadskalkyle!$B$11,($J182*TiltakstyperKostnadskalkyle!I$11)/100,
IF($F182=TiltakstyperKostnadskalkyle!$B$12,($J182*TiltakstyperKostnadskalkyle!I$12)/100,
IF($F182=TiltakstyperKostnadskalkyle!$B$13,($J182*TiltakstyperKostnadskalkyle!I$13)/100,
IF($F182=TiltakstyperKostnadskalkyle!$B$14,($J182*TiltakstyperKostnadskalkyle!I$14)/100,
IF($F182=TiltakstyperKostnadskalkyle!$B$15,($J182*TiltakstyperKostnadskalkyle!I$15)/100,
"0")))))))))))</f>
        <v>52600</v>
      </c>
      <c r="Q182" s="18">
        <f t="shared" si="10"/>
        <v>10520</v>
      </c>
      <c r="R182" s="18">
        <f>IF($F182=TiltakstyperKostnadskalkyle!$B$5,($J182*TiltakstyperKostnadskalkyle!K$5)/100,
IF($F182=TiltakstyperKostnadskalkyle!$B$6,($J182*TiltakstyperKostnadskalkyle!K$6)/100,
IF($F182=TiltakstyperKostnadskalkyle!$B$7,($J182*TiltakstyperKostnadskalkyle!K$7)/100,
IF($F182=TiltakstyperKostnadskalkyle!$B$8,($J182*TiltakstyperKostnadskalkyle!K$8)/100,
IF($F182=TiltakstyperKostnadskalkyle!$B$9,($J182*TiltakstyperKostnadskalkyle!K$9)/100,
IF($F182=TiltakstyperKostnadskalkyle!$B$10,($J182*TiltakstyperKostnadskalkyle!K$10)/100,
IF($F182=TiltakstyperKostnadskalkyle!$B$11,($J182*TiltakstyperKostnadskalkyle!K$11)/100,
IF($F182=TiltakstyperKostnadskalkyle!$B$12,($J182*TiltakstyperKostnadskalkyle!K$12)/100,
IF($F182=TiltakstyperKostnadskalkyle!$B$13,($J182*TiltakstyperKostnadskalkyle!K$13)/100,
IF($F182=TiltakstyperKostnadskalkyle!$B$14,($J182*TiltakstyperKostnadskalkyle!K$14)/100,
IF($F182=TiltakstyperKostnadskalkyle!$B$15,($J182*TiltakstyperKostnadskalkyle!K$15)/100,
"0")))))))))))</f>
        <v>84160</v>
      </c>
      <c r="S182" s="18">
        <f t="shared" si="9"/>
        <v>21040</v>
      </c>
      <c r="T182" s="18">
        <f>IF($F182=TiltakstyperKostnadskalkyle!$B$5,($J182*TiltakstyperKostnadskalkyle!M$5)/100,
IF($F182=TiltakstyperKostnadskalkyle!$B$6,($J182*TiltakstyperKostnadskalkyle!M$6)/100,
IF($F182=TiltakstyperKostnadskalkyle!$B$7,($J182*TiltakstyperKostnadskalkyle!M$7)/100,
IF($F182=TiltakstyperKostnadskalkyle!$B$8,($J182*TiltakstyperKostnadskalkyle!M$8)/100,
IF($F182=TiltakstyperKostnadskalkyle!$B$9,($J182*TiltakstyperKostnadskalkyle!M$9)/100,
IF($F182=TiltakstyperKostnadskalkyle!$B$10,($J182*TiltakstyperKostnadskalkyle!M$10)/100,
IF($F182=TiltakstyperKostnadskalkyle!$B$11,($J182*TiltakstyperKostnadskalkyle!M$11)/100,
IF($F182=TiltakstyperKostnadskalkyle!$B$12,($J182*TiltakstyperKostnadskalkyle!M$12)/100,
IF($F182=TiltakstyperKostnadskalkyle!$B$13,($J182*TiltakstyperKostnadskalkyle!M$13)/100,
IF($F182=TiltakstyperKostnadskalkyle!$B$14,($J182*TiltakstyperKostnadskalkyle!M$14)/100,
IF($F182=TiltakstyperKostnadskalkyle!$B$15,($J182*TiltakstyperKostnadskalkyle!M$15)/100,
"0")))))))))))</f>
        <v>0</v>
      </c>
      <c r="U182" s="32"/>
      <c r="V182" s="32"/>
      <c r="W182" s="18">
        <f>IF($F182=TiltakstyperKostnadskalkyle!$B$5,($J182*TiltakstyperKostnadskalkyle!P$5)/100,
IF($F182=TiltakstyperKostnadskalkyle!$B$6,($J182*TiltakstyperKostnadskalkyle!P$6)/100,
IF($F182=TiltakstyperKostnadskalkyle!$B$7,($J182*TiltakstyperKostnadskalkyle!P$7)/100,
IF($F182=TiltakstyperKostnadskalkyle!$B$8,($J182*TiltakstyperKostnadskalkyle!P$8)/100,
IF($F182=TiltakstyperKostnadskalkyle!$B$9,($J182*TiltakstyperKostnadskalkyle!P$9)/100,
IF($F182=TiltakstyperKostnadskalkyle!$B$10,($J182*TiltakstyperKostnadskalkyle!P$10)/100,
IF($F182=TiltakstyperKostnadskalkyle!$B$11,($J182*TiltakstyperKostnadskalkyle!P$11)/100,
IF($F182=TiltakstyperKostnadskalkyle!$B$12,($J182*TiltakstyperKostnadskalkyle!P$12)/100,
IF($F182=TiltakstyperKostnadskalkyle!$B$13,($J182*TiltakstyperKostnadskalkyle!P$13)/100,
IF($F182=TiltakstyperKostnadskalkyle!$B$14,($J182*TiltakstyperKostnadskalkyle!P$14)/100,
IF($F182=TiltakstyperKostnadskalkyle!$B$15,($J182*TiltakstyperKostnadskalkyle!P$15)/100,
"0")))))))))))</f>
        <v>0</v>
      </c>
      <c r="Y182" s="151"/>
    </row>
    <row r="183" spans="2:25" ht="14.45" customHeight="1" x14ac:dyDescent="0.25">
      <c r="B183" s="20" t="s">
        <v>25</v>
      </c>
      <c r="C183" s="22" t="s">
        <v>129</v>
      </c>
      <c r="D183" s="22" t="s">
        <v>128</v>
      </c>
      <c r="E183" s="22" t="s">
        <v>132</v>
      </c>
      <c r="F183" s="39" t="s">
        <v>39</v>
      </c>
      <c r="G183" s="22">
        <v>2029</v>
      </c>
      <c r="H183" s="23">
        <v>181</v>
      </c>
      <c r="I183" s="27" t="s">
        <v>30</v>
      </c>
      <c r="J183" s="18">
        <f>IF(F183=TiltakstyperKostnadskalkyle!$B$5,TiltakstyperKostnadskalkyle!$R$5*Handlingsplan!H183,
IF(F183=TiltakstyperKostnadskalkyle!$B$6,TiltakstyperKostnadskalkyle!$R$6*Handlingsplan!H183,
IF(F183=TiltakstyperKostnadskalkyle!$B$7,TiltakstyperKostnadskalkyle!$R$7*Handlingsplan!H183,
IF(F183=TiltakstyperKostnadskalkyle!$B$8,TiltakstyperKostnadskalkyle!$R$8*Handlingsplan!H183,
IF(F183=TiltakstyperKostnadskalkyle!$B$9,TiltakstyperKostnadskalkyle!$R$9*Handlingsplan!H183,
IF(F183=TiltakstyperKostnadskalkyle!$B$10,TiltakstyperKostnadskalkyle!$R$10*Handlingsplan!H183,
IF(F183=TiltakstyperKostnadskalkyle!$B$11,TiltakstyperKostnadskalkyle!$R$11*Handlingsplan!H183,
IF(F183=TiltakstyperKostnadskalkyle!$B$12,TiltakstyperKostnadskalkyle!$R$12*Handlingsplan!H183,
IF(F183=TiltakstyperKostnadskalkyle!$B$13,TiltakstyperKostnadskalkyle!$R$13*Handlingsplan!H183,
IF(F183=TiltakstyperKostnadskalkyle!$B$14,TiltakstyperKostnadskalkyle!$R$14*Handlingsplan!H183,
IF(F183=TiltakstyperKostnadskalkyle!$B$15,TiltakstyperKostnadskalkyle!$R$15*Handlingsplan!H183,
0)))))))))))</f>
        <v>724000</v>
      </c>
      <c r="K183" s="18">
        <f>IF($F183=TiltakstyperKostnadskalkyle!$B$5,($J183*TiltakstyperKostnadskalkyle!D$5)/100,
IF($F183=TiltakstyperKostnadskalkyle!$B$6,($J183*TiltakstyperKostnadskalkyle!D$6)/100,
IF($F183=TiltakstyperKostnadskalkyle!$B$7,($J183*TiltakstyperKostnadskalkyle!D$7)/100,
IF($F183=TiltakstyperKostnadskalkyle!$B$8,($J183*TiltakstyperKostnadskalkyle!D$8)/100,
IF($F183=TiltakstyperKostnadskalkyle!$B$9,($J183*TiltakstyperKostnadskalkyle!D$9)/100,
IF($F183=TiltakstyperKostnadskalkyle!$B$10,($J183*TiltakstyperKostnadskalkyle!D$10)/100,
IF($F183=TiltakstyperKostnadskalkyle!$B$11,($J183*TiltakstyperKostnadskalkyle!D$11)/100,
IF($F183=TiltakstyperKostnadskalkyle!$B$12,($J183*TiltakstyperKostnadskalkyle!D$12)/100,
IF($F183=TiltakstyperKostnadskalkyle!$B$13,($J183*TiltakstyperKostnadskalkyle!D$13)/100,
IF($F183=TiltakstyperKostnadskalkyle!$B$14,($J183*TiltakstyperKostnadskalkyle!D$14)/100,
IF($F183=TiltakstyperKostnadskalkyle!$B$15,($J183*TiltakstyperKostnadskalkyle!D$15)/100,
"0")))))))))))</f>
        <v>57920</v>
      </c>
      <c r="L183" s="18">
        <f>IF($F183=TiltakstyperKostnadskalkyle!$B$5,($J183*TiltakstyperKostnadskalkyle!E$5)/100,
IF($F183=TiltakstyperKostnadskalkyle!$B$6,($J183*TiltakstyperKostnadskalkyle!E$6)/100,
IF($F183=TiltakstyperKostnadskalkyle!$B$7,($J183*TiltakstyperKostnadskalkyle!E$7)/100,
IF($F183=TiltakstyperKostnadskalkyle!$B$8,($J183*TiltakstyperKostnadskalkyle!E$8)/100,
IF($F183=TiltakstyperKostnadskalkyle!$B$9,($J183*TiltakstyperKostnadskalkyle!E$9)/100,
IF($F183=TiltakstyperKostnadskalkyle!$B$10,($J183*TiltakstyperKostnadskalkyle!E$10)/100,
IF($F183=TiltakstyperKostnadskalkyle!$B$11,($J183*TiltakstyperKostnadskalkyle!E$11)/100,
IF($F183=TiltakstyperKostnadskalkyle!$B$12,($J183*TiltakstyperKostnadskalkyle!E$12)/100,
IF($F183=TiltakstyperKostnadskalkyle!$B$13,($J183*TiltakstyperKostnadskalkyle!E$13)/100,
IF($F183=TiltakstyperKostnadskalkyle!$B$14,($J183*TiltakstyperKostnadskalkyle!E$14)/100,
IF($F183=TiltakstyperKostnadskalkyle!$B$15,($J183*TiltakstyperKostnadskalkyle!E$15)/100,
"0")))))))))))</f>
        <v>57920</v>
      </c>
      <c r="M183" s="18">
        <f>IF($F183=TiltakstyperKostnadskalkyle!$B$5,($J183*TiltakstyperKostnadskalkyle!F$5)/100,
IF($F183=TiltakstyperKostnadskalkyle!$B$6,($J183*TiltakstyperKostnadskalkyle!F$6)/100,
IF($F183=TiltakstyperKostnadskalkyle!$B$7,($J183*TiltakstyperKostnadskalkyle!F$7)/100,
IF($F183=TiltakstyperKostnadskalkyle!$B$8,($J183*TiltakstyperKostnadskalkyle!F$8)/100,
IF($F183=TiltakstyperKostnadskalkyle!$B$9,($J183*TiltakstyperKostnadskalkyle!F$9)/100,
IF($F183=TiltakstyperKostnadskalkyle!$B$10,($J183*TiltakstyperKostnadskalkyle!F$10)/100,
IF($F183=TiltakstyperKostnadskalkyle!$B$11,($J183*TiltakstyperKostnadskalkyle!F$11)/100,
IF($F183=TiltakstyperKostnadskalkyle!$B$12,($J183*TiltakstyperKostnadskalkyle!F$12)/100,
IF($F183=TiltakstyperKostnadskalkyle!$B$13,($J183*TiltakstyperKostnadskalkyle!F$13)/100,
IF($F183=TiltakstyperKostnadskalkyle!$B$14,($J183*TiltakstyperKostnadskalkyle!F$14)/100,
IF($F183=TiltakstyperKostnadskalkyle!$B$15,($J183*TiltakstyperKostnadskalkyle!F$15)/100,
"0")))))))))))</f>
        <v>304080</v>
      </c>
      <c r="N183" s="18">
        <f>IF($F183=TiltakstyperKostnadskalkyle!$B$5,($J183*TiltakstyperKostnadskalkyle!G$5)/100,
IF($F183=TiltakstyperKostnadskalkyle!$B$6,($J183*TiltakstyperKostnadskalkyle!G$6)/100,
IF($F183=TiltakstyperKostnadskalkyle!$B$7,($J183*TiltakstyperKostnadskalkyle!G$7)/100,
IF($F183=TiltakstyperKostnadskalkyle!$B$8,($J183*TiltakstyperKostnadskalkyle!G$8)/100,
IF($F183=TiltakstyperKostnadskalkyle!$B$9,($J183*TiltakstyperKostnadskalkyle!G$9)/100,
IF($F183=TiltakstyperKostnadskalkyle!$B$10,($J183*TiltakstyperKostnadskalkyle!G$10)/100,
IF($F183=TiltakstyperKostnadskalkyle!$B$11,($J183*TiltakstyperKostnadskalkyle!G$11)/100,
IF($F183=TiltakstyperKostnadskalkyle!$B$12,($J183*TiltakstyperKostnadskalkyle!G$12)/100,
IF($F183=TiltakstyperKostnadskalkyle!$B$13,($J183*TiltakstyperKostnadskalkyle!G$13)/100,
IF($F183=TiltakstyperKostnadskalkyle!$B$14,($J183*TiltakstyperKostnadskalkyle!G$14)/100,
IF($F183=TiltakstyperKostnadskalkyle!$B$15,($J183*TiltakstyperKostnadskalkyle!G$15)/100,
"0")))))))))))</f>
        <v>152040</v>
      </c>
      <c r="O183" s="18">
        <f>IF($F183=TiltakstyperKostnadskalkyle!$B$5,($J183*TiltakstyperKostnadskalkyle!H$5)/100,
IF($F183=TiltakstyperKostnadskalkyle!$B$6,($J183*TiltakstyperKostnadskalkyle!H$6)/100,
IF($F183=TiltakstyperKostnadskalkyle!$B$7,($J183*TiltakstyperKostnadskalkyle!H$7)/100,
IF($F183=TiltakstyperKostnadskalkyle!$B$8,($J183*TiltakstyperKostnadskalkyle!H$8)/100,
IF($F183=TiltakstyperKostnadskalkyle!$B$9,($J183*TiltakstyperKostnadskalkyle!H$9)/100,
IF($F183=TiltakstyperKostnadskalkyle!$B$10,($J183*TiltakstyperKostnadskalkyle!H$10)/100,
IF($F183=TiltakstyperKostnadskalkyle!$B$11,($J183*TiltakstyperKostnadskalkyle!H$11)/100,
IF($F183=TiltakstyperKostnadskalkyle!$B$12,($J183*TiltakstyperKostnadskalkyle!H$12)/100,
IF($F183=TiltakstyperKostnadskalkyle!$B$13,($J183*TiltakstyperKostnadskalkyle!H$13)/100,
IF($F183=TiltakstyperKostnadskalkyle!$B$14,($J183*TiltakstyperKostnadskalkyle!H$14)/100,
IF($F183=TiltakstyperKostnadskalkyle!$B$15,($J183*TiltakstyperKostnadskalkyle!H$15)/100,
"0")))))))))))</f>
        <v>57920</v>
      </c>
      <c r="P183" s="18">
        <f>IF($F183=TiltakstyperKostnadskalkyle!$B$5,($J183*TiltakstyperKostnadskalkyle!I$5)/100,
IF($F183=TiltakstyperKostnadskalkyle!$B$6,($J183*TiltakstyperKostnadskalkyle!I$6)/100,
IF($F183=TiltakstyperKostnadskalkyle!$B$7,($J183*TiltakstyperKostnadskalkyle!I$7)/100,
IF($F183=TiltakstyperKostnadskalkyle!$B$8,($J183*TiltakstyperKostnadskalkyle!I$8)/100,
IF($F183=TiltakstyperKostnadskalkyle!$B$9,($J183*TiltakstyperKostnadskalkyle!I$9)/100,
IF($F183=TiltakstyperKostnadskalkyle!$B$10,($J183*TiltakstyperKostnadskalkyle!I$10)/100,
IF($F183=TiltakstyperKostnadskalkyle!$B$11,($J183*TiltakstyperKostnadskalkyle!I$11)/100,
IF($F183=TiltakstyperKostnadskalkyle!$B$12,($J183*TiltakstyperKostnadskalkyle!I$12)/100,
IF($F183=TiltakstyperKostnadskalkyle!$B$13,($J183*TiltakstyperKostnadskalkyle!I$13)/100,
IF($F183=TiltakstyperKostnadskalkyle!$B$14,($J183*TiltakstyperKostnadskalkyle!I$14)/100,
IF($F183=TiltakstyperKostnadskalkyle!$B$15,($J183*TiltakstyperKostnadskalkyle!I$15)/100,
"0")))))))))))</f>
        <v>36200</v>
      </c>
      <c r="Q183" s="18">
        <f t="shared" si="10"/>
        <v>7240</v>
      </c>
      <c r="R183" s="18">
        <f>IF($F183=TiltakstyperKostnadskalkyle!$B$5,($J183*TiltakstyperKostnadskalkyle!K$5)/100,
IF($F183=TiltakstyperKostnadskalkyle!$B$6,($J183*TiltakstyperKostnadskalkyle!K$6)/100,
IF($F183=TiltakstyperKostnadskalkyle!$B$7,($J183*TiltakstyperKostnadskalkyle!K$7)/100,
IF($F183=TiltakstyperKostnadskalkyle!$B$8,($J183*TiltakstyperKostnadskalkyle!K$8)/100,
IF($F183=TiltakstyperKostnadskalkyle!$B$9,($J183*TiltakstyperKostnadskalkyle!K$9)/100,
IF($F183=TiltakstyperKostnadskalkyle!$B$10,($J183*TiltakstyperKostnadskalkyle!K$10)/100,
IF($F183=TiltakstyperKostnadskalkyle!$B$11,($J183*TiltakstyperKostnadskalkyle!K$11)/100,
IF($F183=TiltakstyperKostnadskalkyle!$B$12,($J183*TiltakstyperKostnadskalkyle!K$12)/100,
IF($F183=TiltakstyperKostnadskalkyle!$B$13,($J183*TiltakstyperKostnadskalkyle!K$13)/100,
IF($F183=TiltakstyperKostnadskalkyle!$B$14,($J183*TiltakstyperKostnadskalkyle!K$14)/100,
IF($F183=TiltakstyperKostnadskalkyle!$B$15,($J183*TiltakstyperKostnadskalkyle!K$15)/100,
"0")))))))))))</f>
        <v>57920</v>
      </c>
      <c r="S183" s="18">
        <f t="shared" si="9"/>
        <v>14480</v>
      </c>
      <c r="T183" s="18">
        <f>IF($F183=TiltakstyperKostnadskalkyle!$B$5,($J183*TiltakstyperKostnadskalkyle!M$5)/100,
IF($F183=TiltakstyperKostnadskalkyle!$B$6,($J183*TiltakstyperKostnadskalkyle!M$6)/100,
IF($F183=TiltakstyperKostnadskalkyle!$B$7,($J183*TiltakstyperKostnadskalkyle!M$7)/100,
IF($F183=TiltakstyperKostnadskalkyle!$B$8,($J183*TiltakstyperKostnadskalkyle!M$8)/100,
IF($F183=TiltakstyperKostnadskalkyle!$B$9,($J183*TiltakstyperKostnadskalkyle!M$9)/100,
IF($F183=TiltakstyperKostnadskalkyle!$B$10,($J183*TiltakstyperKostnadskalkyle!M$10)/100,
IF($F183=TiltakstyperKostnadskalkyle!$B$11,($J183*TiltakstyperKostnadskalkyle!M$11)/100,
IF($F183=TiltakstyperKostnadskalkyle!$B$12,($J183*TiltakstyperKostnadskalkyle!M$12)/100,
IF($F183=TiltakstyperKostnadskalkyle!$B$13,($J183*TiltakstyperKostnadskalkyle!M$13)/100,
IF($F183=TiltakstyperKostnadskalkyle!$B$14,($J183*TiltakstyperKostnadskalkyle!M$14)/100,
IF($F183=TiltakstyperKostnadskalkyle!$B$15,($J183*TiltakstyperKostnadskalkyle!M$15)/100,
"0")))))))))))</f>
        <v>0</v>
      </c>
      <c r="U183" s="32"/>
      <c r="V183" s="32"/>
      <c r="W183" s="18">
        <f>IF($F183=TiltakstyperKostnadskalkyle!$B$5,($J183*TiltakstyperKostnadskalkyle!P$5)/100,
IF($F183=TiltakstyperKostnadskalkyle!$B$6,($J183*TiltakstyperKostnadskalkyle!P$6)/100,
IF($F183=TiltakstyperKostnadskalkyle!$B$7,($J183*TiltakstyperKostnadskalkyle!P$7)/100,
IF($F183=TiltakstyperKostnadskalkyle!$B$8,($J183*TiltakstyperKostnadskalkyle!P$8)/100,
IF($F183=TiltakstyperKostnadskalkyle!$B$9,($J183*TiltakstyperKostnadskalkyle!P$9)/100,
IF($F183=TiltakstyperKostnadskalkyle!$B$10,($J183*TiltakstyperKostnadskalkyle!P$10)/100,
IF($F183=TiltakstyperKostnadskalkyle!$B$11,($J183*TiltakstyperKostnadskalkyle!P$11)/100,
IF($F183=TiltakstyperKostnadskalkyle!$B$12,($J183*TiltakstyperKostnadskalkyle!P$12)/100,
IF($F183=TiltakstyperKostnadskalkyle!$B$13,($J183*TiltakstyperKostnadskalkyle!P$13)/100,
IF($F183=TiltakstyperKostnadskalkyle!$B$14,($J183*TiltakstyperKostnadskalkyle!P$14)/100,
IF($F183=TiltakstyperKostnadskalkyle!$B$15,($J183*TiltakstyperKostnadskalkyle!P$15)/100,
"0")))))))))))</f>
        <v>0</v>
      </c>
      <c r="Y183" s="151"/>
    </row>
    <row r="184" spans="2:25" ht="14.45" customHeight="1" x14ac:dyDescent="0.25">
      <c r="B184" s="20" t="s">
        <v>25</v>
      </c>
      <c r="C184" s="22" t="s">
        <v>129</v>
      </c>
      <c r="D184" s="22" t="s">
        <v>128</v>
      </c>
      <c r="E184" s="22" t="s">
        <v>133</v>
      </c>
      <c r="F184" s="39" t="s">
        <v>39</v>
      </c>
      <c r="G184" s="22">
        <v>2029</v>
      </c>
      <c r="H184" s="23">
        <v>324</v>
      </c>
      <c r="I184" s="27" t="s">
        <v>30</v>
      </c>
      <c r="J184" s="18">
        <f>IF(F184=TiltakstyperKostnadskalkyle!$B$5,TiltakstyperKostnadskalkyle!$R$5*Handlingsplan!H184,
IF(F184=TiltakstyperKostnadskalkyle!$B$6,TiltakstyperKostnadskalkyle!$R$6*Handlingsplan!H184,
IF(F184=TiltakstyperKostnadskalkyle!$B$7,TiltakstyperKostnadskalkyle!$R$7*Handlingsplan!H184,
IF(F184=TiltakstyperKostnadskalkyle!$B$8,TiltakstyperKostnadskalkyle!$R$8*Handlingsplan!H184,
IF(F184=TiltakstyperKostnadskalkyle!$B$9,TiltakstyperKostnadskalkyle!$R$9*Handlingsplan!H184,
IF(F184=TiltakstyperKostnadskalkyle!$B$10,TiltakstyperKostnadskalkyle!$R$10*Handlingsplan!H184,
IF(F184=TiltakstyperKostnadskalkyle!$B$11,TiltakstyperKostnadskalkyle!$R$11*Handlingsplan!H184,
IF(F184=TiltakstyperKostnadskalkyle!$B$12,TiltakstyperKostnadskalkyle!$R$12*Handlingsplan!H184,
IF(F184=TiltakstyperKostnadskalkyle!$B$13,TiltakstyperKostnadskalkyle!$R$13*Handlingsplan!H184,
IF(F184=TiltakstyperKostnadskalkyle!$B$14,TiltakstyperKostnadskalkyle!$R$14*Handlingsplan!H184,
IF(F184=TiltakstyperKostnadskalkyle!$B$15,TiltakstyperKostnadskalkyle!$R$15*Handlingsplan!H184,
0)))))))))))</f>
        <v>1296000</v>
      </c>
      <c r="K184" s="18">
        <f>IF($F184=TiltakstyperKostnadskalkyle!$B$5,($J184*TiltakstyperKostnadskalkyle!D$5)/100,
IF($F184=TiltakstyperKostnadskalkyle!$B$6,($J184*TiltakstyperKostnadskalkyle!D$6)/100,
IF($F184=TiltakstyperKostnadskalkyle!$B$7,($J184*TiltakstyperKostnadskalkyle!D$7)/100,
IF($F184=TiltakstyperKostnadskalkyle!$B$8,($J184*TiltakstyperKostnadskalkyle!D$8)/100,
IF($F184=TiltakstyperKostnadskalkyle!$B$9,($J184*TiltakstyperKostnadskalkyle!D$9)/100,
IF($F184=TiltakstyperKostnadskalkyle!$B$10,($J184*TiltakstyperKostnadskalkyle!D$10)/100,
IF($F184=TiltakstyperKostnadskalkyle!$B$11,($J184*TiltakstyperKostnadskalkyle!D$11)/100,
IF($F184=TiltakstyperKostnadskalkyle!$B$12,($J184*TiltakstyperKostnadskalkyle!D$12)/100,
IF($F184=TiltakstyperKostnadskalkyle!$B$13,($J184*TiltakstyperKostnadskalkyle!D$13)/100,
IF($F184=TiltakstyperKostnadskalkyle!$B$14,($J184*TiltakstyperKostnadskalkyle!D$14)/100,
IF($F184=TiltakstyperKostnadskalkyle!$B$15,($J184*TiltakstyperKostnadskalkyle!D$15)/100,
"0")))))))))))</f>
        <v>103680</v>
      </c>
      <c r="L184" s="18">
        <f>IF($F184=TiltakstyperKostnadskalkyle!$B$5,($J184*TiltakstyperKostnadskalkyle!E$5)/100,
IF($F184=TiltakstyperKostnadskalkyle!$B$6,($J184*TiltakstyperKostnadskalkyle!E$6)/100,
IF($F184=TiltakstyperKostnadskalkyle!$B$7,($J184*TiltakstyperKostnadskalkyle!E$7)/100,
IF($F184=TiltakstyperKostnadskalkyle!$B$8,($J184*TiltakstyperKostnadskalkyle!E$8)/100,
IF($F184=TiltakstyperKostnadskalkyle!$B$9,($J184*TiltakstyperKostnadskalkyle!E$9)/100,
IF($F184=TiltakstyperKostnadskalkyle!$B$10,($J184*TiltakstyperKostnadskalkyle!E$10)/100,
IF($F184=TiltakstyperKostnadskalkyle!$B$11,($J184*TiltakstyperKostnadskalkyle!E$11)/100,
IF($F184=TiltakstyperKostnadskalkyle!$B$12,($J184*TiltakstyperKostnadskalkyle!E$12)/100,
IF($F184=TiltakstyperKostnadskalkyle!$B$13,($J184*TiltakstyperKostnadskalkyle!E$13)/100,
IF($F184=TiltakstyperKostnadskalkyle!$B$14,($J184*TiltakstyperKostnadskalkyle!E$14)/100,
IF($F184=TiltakstyperKostnadskalkyle!$B$15,($J184*TiltakstyperKostnadskalkyle!E$15)/100,
"0")))))))))))</f>
        <v>103680</v>
      </c>
      <c r="M184" s="18">
        <f>IF($F184=TiltakstyperKostnadskalkyle!$B$5,($J184*TiltakstyperKostnadskalkyle!F$5)/100,
IF($F184=TiltakstyperKostnadskalkyle!$B$6,($J184*TiltakstyperKostnadskalkyle!F$6)/100,
IF($F184=TiltakstyperKostnadskalkyle!$B$7,($J184*TiltakstyperKostnadskalkyle!F$7)/100,
IF($F184=TiltakstyperKostnadskalkyle!$B$8,($J184*TiltakstyperKostnadskalkyle!F$8)/100,
IF($F184=TiltakstyperKostnadskalkyle!$B$9,($J184*TiltakstyperKostnadskalkyle!F$9)/100,
IF($F184=TiltakstyperKostnadskalkyle!$B$10,($J184*TiltakstyperKostnadskalkyle!F$10)/100,
IF($F184=TiltakstyperKostnadskalkyle!$B$11,($J184*TiltakstyperKostnadskalkyle!F$11)/100,
IF($F184=TiltakstyperKostnadskalkyle!$B$12,($J184*TiltakstyperKostnadskalkyle!F$12)/100,
IF($F184=TiltakstyperKostnadskalkyle!$B$13,($J184*TiltakstyperKostnadskalkyle!F$13)/100,
IF($F184=TiltakstyperKostnadskalkyle!$B$14,($J184*TiltakstyperKostnadskalkyle!F$14)/100,
IF($F184=TiltakstyperKostnadskalkyle!$B$15,($J184*TiltakstyperKostnadskalkyle!F$15)/100,
"0")))))))))))</f>
        <v>544320</v>
      </c>
      <c r="N184" s="18">
        <f>IF($F184=TiltakstyperKostnadskalkyle!$B$5,($J184*TiltakstyperKostnadskalkyle!G$5)/100,
IF($F184=TiltakstyperKostnadskalkyle!$B$6,($J184*TiltakstyperKostnadskalkyle!G$6)/100,
IF($F184=TiltakstyperKostnadskalkyle!$B$7,($J184*TiltakstyperKostnadskalkyle!G$7)/100,
IF($F184=TiltakstyperKostnadskalkyle!$B$8,($J184*TiltakstyperKostnadskalkyle!G$8)/100,
IF($F184=TiltakstyperKostnadskalkyle!$B$9,($J184*TiltakstyperKostnadskalkyle!G$9)/100,
IF($F184=TiltakstyperKostnadskalkyle!$B$10,($J184*TiltakstyperKostnadskalkyle!G$10)/100,
IF($F184=TiltakstyperKostnadskalkyle!$B$11,($J184*TiltakstyperKostnadskalkyle!G$11)/100,
IF($F184=TiltakstyperKostnadskalkyle!$B$12,($J184*TiltakstyperKostnadskalkyle!G$12)/100,
IF($F184=TiltakstyperKostnadskalkyle!$B$13,($J184*TiltakstyperKostnadskalkyle!G$13)/100,
IF($F184=TiltakstyperKostnadskalkyle!$B$14,($J184*TiltakstyperKostnadskalkyle!G$14)/100,
IF($F184=TiltakstyperKostnadskalkyle!$B$15,($J184*TiltakstyperKostnadskalkyle!G$15)/100,
"0")))))))))))</f>
        <v>272160</v>
      </c>
      <c r="O184" s="18">
        <f>IF($F184=TiltakstyperKostnadskalkyle!$B$5,($J184*TiltakstyperKostnadskalkyle!H$5)/100,
IF($F184=TiltakstyperKostnadskalkyle!$B$6,($J184*TiltakstyperKostnadskalkyle!H$6)/100,
IF($F184=TiltakstyperKostnadskalkyle!$B$7,($J184*TiltakstyperKostnadskalkyle!H$7)/100,
IF($F184=TiltakstyperKostnadskalkyle!$B$8,($J184*TiltakstyperKostnadskalkyle!H$8)/100,
IF($F184=TiltakstyperKostnadskalkyle!$B$9,($J184*TiltakstyperKostnadskalkyle!H$9)/100,
IF($F184=TiltakstyperKostnadskalkyle!$B$10,($J184*TiltakstyperKostnadskalkyle!H$10)/100,
IF($F184=TiltakstyperKostnadskalkyle!$B$11,($J184*TiltakstyperKostnadskalkyle!H$11)/100,
IF($F184=TiltakstyperKostnadskalkyle!$B$12,($J184*TiltakstyperKostnadskalkyle!H$12)/100,
IF($F184=TiltakstyperKostnadskalkyle!$B$13,($J184*TiltakstyperKostnadskalkyle!H$13)/100,
IF($F184=TiltakstyperKostnadskalkyle!$B$14,($J184*TiltakstyperKostnadskalkyle!H$14)/100,
IF($F184=TiltakstyperKostnadskalkyle!$B$15,($J184*TiltakstyperKostnadskalkyle!H$15)/100,
"0")))))))))))</f>
        <v>103680</v>
      </c>
      <c r="P184" s="18">
        <f>IF($F184=TiltakstyperKostnadskalkyle!$B$5,($J184*TiltakstyperKostnadskalkyle!I$5)/100,
IF($F184=TiltakstyperKostnadskalkyle!$B$6,($J184*TiltakstyperKostnadskalkyle!I$6)/100,
IF($F184=TiltakstyperKostnadskalkyle!$B$7,($J184*TiltakstyperKostnadskalkyle!I$7)/100,
IF($F184=TiltakstyperKostnadskalkyle!$B$8,($J184*TiltakstyperKostnadskalkyle!I$8)/100,
IF($F184=TiltakstyperKostnadskalkyle!$B$9,($J184*TiltakstyperKostnadskalkyle!I$9)/100,
IF($F184=TiltakstyperKostnadskalkyle!$B$10,($J184*TiltakstyperKostnadskalkyle!I$10)/100,
IF($F184=TiltakstyperKostnadskalkyle!$B$11,($J184*TiltakstyperKostnadskalkyle!I$11)/100,
IF($F184=TiltakstyperKostnadskalkyle!$B$12,($J184*TiltakstyperKostnadskalkyle!I$12)/100,
IF($F184=TiltakstyperKostnadskalkyle!$B$13,($J184*TiltakstyperKostnadskalkyle!I$13)/100,
IF($F184=TiltakstyperKostnadskalkyle!$B$14,($J184*TiltakstyperKostnadskalkyle!I$14)/100,
IF($F184=TiltakstyperKostnadskalkyle!$B$15,($J184*TiltakstyperKostnadskalkyle!I$15)/100,
"0")))))))))))</f>
        <v>64800</v>
      </c>
      <c r="Q184" s="18">
        <f t="shared" si="10"/>
        <v>12960</v>
      </c>
      <c r="R184" s="18">
        <f>IF($F184=TiltakstyperKostnadskalkyle!$B$5,($J184*TiltakstyperKostnadskalkyle!K$5)/100,
IF($F184=TiltakstyperKostnadskalkyle!$B$6,($J184*TiltakstyperKostnadskalkyle!K$6)/100,
IF($F184=TiltakstyperKostnadskalkyle!$B$7,($J184*TiltakstyperKostnadskalkyle!K$7)/100,
IF($F184=TiltakstyperKostnadskalkyle!$B$8,($J184*TiltakstyperKostnadskalkyle!K$8)/100,
IF($F184=TiltakstyperKostnadskalkyle!$B$9,($J184*TiltakstyperKostnadskalkyle!K$9)/100,
IF($F184=TiltakstyperKostnadskalkyle!$B$10,($J184*TiltakstyperKostnadskalkyle!K$10)/100,
IF($F184=TiltakstyperKostnadskalkyle!$B$11,($J184*TiltakstyperKostnadskalkyle!K$11)/100,
IF($F184=TiltakstyperKostnadskalkyle!$B$12,($J184*TiltakstyperKostnadskalkyle!K$12)/100,
IF($F184=TiltakstyperKostnadskalkyle!$B$13,($J184*TiltakstyperKostnadskalkyle!K$13)/100,
IF($F184=TiltakstyperKostnadskalkyle!$B$14,($J184*TiltakstyperKostnadskalkyle!K$14)/100,
IF($F184=TiltakstyperKostnadskalkyle!$B$15,($J184*TiltakstyperKostnadskalkyle!K$15)/100,
"0")))))))))))</f>
        <v>103680</v>
      </c>
      <c r="S184" s="18">
        <f t="shared" si="9"/>
        <v>25920</v>
      </c>
      <c r="T184" s="18">
        <f>IF($F184=TiltakstyperKostnadskalkyle!$B$5,($J184*TiltakstyperKostnadskalkyle!M$5)/100,
IF($F184=TiltakstyperKostnadskalkyle!$B$6,($J184*TiltakstyperKostnadskalkyle!M$6)/100,
IF($F184=TiltakstyperKostnadskalkyle!$B$7,($J184*TiltakstyperKostnadskalkyle!M$7)/100,
IF($F184=TiltakstyperKostnadskalkyle!$B$8,($J184*TiltakstyperKostnadskalkyle!M$8)/100,
IF($F184=TiltakstyperKostnadskalkyle!$B$9,($J184*TiltakstyperKostnadskalkyle!M$9)/100,
IF($F184=TiltakstyperKostnadskalkyle!$B$10,($J184*TiltakstyperKostnadskalkyle!M$10)/100,
IF($F184=TiltakstyperKostnadskalkyle!$B$11,($J184*TiltakstyperKostnadskalkyle!M$11)/100,
IF($F184=TiltakstyperKostnadskalkyle!$B$12,($J184*TiltakstyperKostnadskalkyle!M$12)/100,
IF($F184=TiltakstyperKostnadskalkyle!$B$13,($J184*TiltakstyperKostnadskalkyle!M$13)/100,
IF($F184=TiltakstyperKostnadskalkyle!$B$14,($J184*TiltakstyperKostnadskalkyle!M$14)/100,
IF($F184=TiltakstyperKostnadskalkyle!$B$15,($J184*TiltakstyperKostnadskalkyle!M$15)/100,
"0")))))))))))</f>
        <v>0</v>
      </c>
      <c r="U184" s="32"/>
      <c r="V184" s="32"/>
      <c r="W184" s="18">
        <f>IF($F184=TiltakstyperKostnadskalkyle!$B$5,($J184*TiltakstyperKostnadskalkyle!P$5)/100,
IF($F184=TiltakstyperKostnadskalkyle!$B$6,($J184*TiltakstyperKostnadskalkyle!P$6)/100,
IF($F184=TiltakstyperKostnadskalkyle!$B$7,($J184*TiltakstyperKostnadskalkyle!P$7)/100,
IF($F184=TiltakstyperKostnadskalkyle!$B$8,($J184*TiltakstyperKostnadskalkyle!P$8)/100,
IF($F184=TiltakstyperKostnadskalkyle!$B$9,($J184*TiltakstyperKostnadskalkyle!P$9)/100,
IF($F184=TiltakstyperKostnadskalkyle!$B$10,($J184*TiltakstyperKostnadskalkyle!P$10)/100,
IF($F184=TiltakstyperKostnadskalkyle!$B$11,($J184*TiltakstyperKostnadskalkyle!P$11)/100,
IF($F184=TiltakstyperKostnadskalkyle!$B$12,($J184*TiltakstyperKostnadskalkyle!P$12)/100,
IF($F184=TiltakstyperKostnadskalkyle!$B$13,($J184*TiltakstyperKostnadskalkyle!P$13)/100,
IF($F184=TiltakstyperKostnadskalkyle!$B$14,($J184*TiltakstyperKostnadskalkyle!P$14)/100,
IF($F184=TiltakstyperKostnadskalkyle!$B$15,($J184*TiltakstyperKostnadskalkyle!P$15)/100,
"0")))))))))))</f>
        <v>0</v>
      </c>
      <c r="Y184" s="151"/>
    </row>
    <row r="185" spans="2:25" ht="14.45" customHeight="1" x14ac:dyDescent="0.25">
      <c r="B185" s="20" t="s">
        <v>25</v>
      </c>
      <c r="C185" s="22" t="s">
        <v>129</v>
      </c>
      <c r="D185" s="22" t="s">
        <v>128</v>
      </c>
      <c r="E185" s="22" t="s">
        <v>134</v>
      </c>
      <c r="F185" s="39" t="s">
        <v>39</v>
      </c>
      <c r="G185" s="22">
        <v>2029</v>
      </c>
      <c r="H185" s="23">
        <v>221</v>
      </c>
      <c r="I185" s="27" t="s">
        <v>30</v>
      </c>
      <c r="J185" s="18">
        <f>IF(F185=TiltakstyperKostnadskalkyle!$B$5,TiltakstyperKostnadskalkyle!$R$5*Handlingsplan!H185,
IF(F185=TiltakstyperKostnadskalkyle!$B$6,TiltakstyperKostnadskalkyle!$R$6*Handlingsplan!H185,
IF(F185=TiltakstyperKostnadskalkyle!$B$7,TiltakstyperKostnadskalkyle!$R$7*Handlingsplan!H185,
IF(F185=TiltakstyperKostnadskalkyle!$B$8,TiltakstyperKostnadskalkyle!$R$8*Handlingsplan!H185,
IF(F185=TiltakstyperKostnadskalkyle!$B$9,TiltakstyperKostnadskalkyle!$R$9*Handlingsplan!H185,
IF(F185=TiltakstyperKostnadskalkyle!$B$10,TiltakstyperKostnadskalkyle!$R$10*Handlingsplan!H185,
IF(F185=TiltakstyperKostnadskalkyle!$B$11,TiltakstyperKostnadskalkyle!$R$11*Handlingsplan!H185,
IF(F185=TiltakstyperKostnadskalkyle!$B$12,TiltakstyperKostnadskalkyle!$R$12*Handlingsplan!H185,
IF(F185=TiltakstyperKostnadskalkyle!$B$13,TiltakstyperKostnadskalkyle!$R$13*Handlingsplan!H185,
IF(F185=TiltakstyperKostnadskalkyle!$B$14,TiltakstyperKostnadskalkyle!$R$14*Handlingsplan!H185,
IF(F185=TiltakstyperKostnadskalkyle!$B$15,TiltakstyperKostnadskalkyle!$R$15*Handlingsplan!H185,
0)))))))))))</f>
        <v>884000</v>
      </c>
      <c r="K185" s="18">
        <f>IF($F185=TiltakstyperKostnadskalkyle!$B$5,($J185*TiltakstyperKostnadskalkyle!D$5)/100,
IF($F185=TiltakstyperKostnadskalkyle!$B$6,($J185*TiltakstyperKostnadskalkyle!D$6)/100,
IF($F185=TiltakstyperKostnadskalkyle!$B$7,($J185*TiltakstyperKostnadskalkyle!D$7)/100,
IF($F185=TiltakstyperKostnadskalkyle!$B$8,($J185*TiltakstyperKostnadskalkyle!D$8)/100,
IF($F185=TiltakstyperKostnadskalkyle!$B$9,($J185*TiltakstyperKostnadskalkyle!D$9)/100,
IF($F185=TiltakstyperKostnadskalkyle!$B$10,($J185*TiltakstyperKostnadskalkyle!D$10)/100,
IF($F185=TiltakstyperKostnadskalkyle!$B$11,($J185*TiltakstyperKostnadskalkyle!D$11)/100,
IF($F185=TiltakstyperKostnadskalkyle!$B$12,($J185*TiltakstyperKostnadskalkyle!D$12)/100,
IF($F185=TiltakstyperKostnadskalkyle!$B$13,($J185*TiltakstyperKostnadskalkyle!D$13)/100,
IF($F185=TiltakstyperKostnadskalkyle!$B$14,($J185*TiltakstyperKostnadskalkyle!D$14)/100,
IF($F185=TiltakstyperKostnadskalkyle!$B$15,($J185*TiltakstyperKostnadskalkyle!D$15)/100,
"0")))))))))))</f>
        <v>70720</v>
      </c>
      <c r="L185" s="18">
        <f>IF($F185=TiltakstyperKostnadskalkyle!$B$5,($J185*TiltakstyperKostnadskalkyle!E$5)/100,
IF($F185=TiltakstyperKostnadskalkyle!$B$6,($J185*TiltakstyperKostnadskalkyle!E$6)/100,
IF($F185=TiltakstyperKostnadskalkyle!$B$7,($J185*TiltakstyperKostnadskalkyle!E$7)/100,
IF($F185=TiltakstyperKostnadskalkyle!$B$8,($J185*TiltakstyperKostnadskalkyle!E$8)/100,
IF($F185=TiltakstyperKostnadskalkyle!$B$9,($J185*TiltakstyperKostnadskalkyle!E$9)/100,
IF($F185=TiltakstyperKostnadskalkyle!$B$10,($J185*TiltakstyperKostnadskalkyle!E$10)/100,
IF($F185=TiltakstyperKostnadskalkyle!$B$11,($J185*TiltakstyperKostnadskalkyle!E$11)/100,
IF($F185=TiltakstyperKostnadskalkyle!$B$12,($J185*TiltakstyperKostnadskalkyle!E$12)/100,
IF($F185=TiltakstyperKostnadskalkyle!$B$13,($J185*TiltakstyperKostnadskalkyle!E$13)/100,
IF($F185=TiltakstyperKostnadskalkyle!$B$14,($J185*TiltakstyperKostnadskalkyle!E$14)/100,
IF($F185=TiltakstyperKostnadskalkyle!$B$15,($J185*TiltakstyperKostnadskalkyle!E$15)/100,
"0")))))))))))</f>
        <v>70720</v>
      </c>
      <c r="M185" s="18">
        <f>IF($F185=TiltakstyperKostnadskalkyle!$B$5,($J185*TiltakstyperKostnadskalkyle!F$5)/100,
IF($F185=TiltakstyperKostnadskalkyle!$B$6,($J185*TiltakstyperKostnadskalkyle!F$6)/100,
IF($F185=TiltakstyperKostnadskalkyle!$B$7,($J185*TiltakstyperKostnadskalkyle!F$7)/100,
IF($F185=TiltakstyperKostnadskalkyle!$B$8,($J185*TiltakstyperKostnadskalkyle!F$8)/100,
IF($F185=TiltakstyperKostnadskalkyle!$B$9,($J185*TiltakstyperKostnadskalkyle!F$9)/100,
IF($F185=TiltakstyperKostnadskalkyle!$B$10,($J185*TiltakstyperKostnadskalkyle!F$10)/100,
IF($F185=TiltakstyperKostnadskalkyle!$B$11,($J185*TiltakstyperKostnadskalkyle!F$11)/100,
IF($F185=TiltakstyperKostnadskalkyle!$B$12,($J185*TiltakstyperKostnadskalkyle!F$12)/100,
IF($F185=TiltakstyperKostnadskalkyle!$B$13,($J185*TiltakstyperKostnadskalkyle!F$13)/100,
IF($F185=TiltakstyperKostnadskalkyle!$B$14,($J185*TiltakstyperKostnadskalkyle!F$14)/100,
IF($F185=TiltakstyperKostnadskalkyle!$B$15,($J185*TiltakstyperKostnadskalkyle!F$15)/100,
"0")))))))))))</f>
        <v>371280</v>
      </c>
      <c r="N185" s="18">
        <f>IF($F185=TiltakstyperKostnadskalkyle!$B$5,($J185*TiltakstyperKostnadskalkyle!G$5)/100,
IF($F185=TiltakstyperKostnadskalkyle!$B$6,($J185*TiltakstyperKostnadskalkyle!G$6)/100,
IF($F185=TiltakstyperKostnadskalkyle!$B$7,($J185*TiltakstyperKostnadskalkyle!G$7)/100,
IF($F185=TiltakstyperKostnadskalkyle!$B$8,($J185*TiltakstyperKostnadskalkyle!G$8)/100,
IF($F185=TiltakstyperKostnadskalkyle!$B$9,($J185*TiltakstyperKostnadskalkyle!G$9)/100,
IF($F185=TiltakstyperKostnadskalkyle!$B$10,($J185*TiltakstyperKostnadskalkyle!G$10)/100,
IF($F185=TiltakstyperKostnadskalkyle!$B$11,($J185*TiltakstyperKostnadskalkyle!G$11)/100,
IF($F185=TiltakstyperKostnadskalkyle!$B$12,($J185*TiltakstyperKostnadskalkyle!G$12)/100,
IF($F185=TiltakstyperKostnadskalkyle!$B$13,($J185*TiltakstyperKostnadskalkyle!G$13)/100,
IF($F185=TiltakstyperKostnadskalkyle!$B$14,($J185*TiltakstyperKostnadskalkyle!G$14)/100,
IF($F185=TiltakstyperKostnadskalkyle!$B$15,($J185*TiltakstyperKostnadskalkyle!G$15)/100,
"0")))))))))))</f>
        <v>185640</v>
      </c>
      <c r="O185" s="18">
        <f>IF($F185=TiltakstyperKostnadskalkyle!$B$5,($J185*TiltakstyperKostnadskalkyle!H$5)/100,
IF($F185=TiltakstyperKostnadskalkyle!$B$6,($J185*TiltakstyperKostnadskalkyle!H$6)/100,
IF($F185=TiltakstyperKostnadskalkyle!$B$7,($J185*TiltakstyperKostnadskalkyle!H$7)/100,
IF($F185=TiltakstyperKostnadskalkyle!$B$8,($J185*TiltakstyperKostnadskalkyle!H$8)/100,
IF($F185=TiltakstyperKostnadskalkyle!$B$9,($J185*TiltakstyperKostnadskalkyle!H$9)/100,
IF($F185=TiltakstyperKostnadskalkyle!$B$10,($J185*TiltakstyperKostnadskalkyle!H$10)/100,
IF($F185=TiltakstyperKostnadskalkyle!$B$11,($J185*TiltakstyperKostnadskalkyle!H$11)/100,
IF($F185=TiltakstyperKostnadskalkyle!$B$12,($J185*TiltakstyperKostnadskalkyle!H$12)/100,
IF($F185=TiltakstyperKostnadskalkyle!$B$13,($J185*TiltakstyperKostnadskalkyle!H$13)/100,
IF($F185=TiltakstyperKostnadskalkyle!$B$14,($J185*TiltakstyperKostnadskalkyle!H$14)/100,
IF($F185=TiltakstyperKostnadskalkyle!$B$15,($J185*TiltakstyperKostnadskalkyle!H$15)/100,
"0")))))))))))</f>
        <v>70720</v>
      </c>
      <c r="P185" s="18">
        <f>IF($F185=TiltakstyperKostnadskalkyle!$B$5,($J185*TiltakstyperKostnadskalkyle!I$5)/100,
IF($F185=TiltakstyperKostnadskalkyle!$B$6,($J185*TiltakstyperKostnadskalkyle!I$6)/100,
IF($F185=TiltakstyperKostnadskalkyle!$B$7,($J185*TiltakstyperKostnadskalkyle!I$7)/100,
IF($F185=TiltakstyperKostnadskalkyle!$B$8,($J185*TiltakstyperKostnadskalkyle!I$8)/100,
IF($F185=TiltakstyperKostnadskalkyle!$B$9,($J185*TiltakstyperKostnadskalkyle!I$9)/100,
IF($F185=TiltakstyperKostnadskalkyle!$B$10,($J185*TiltakstyperKostnadskalkyle!I$10)/100,
IF($F185=TiltakstyperKostnadskalkyle!$B$11,($J185*TiltakstyperKostnadskalkyle!I$11)/100,
IF($F185=TiltakstyperKostnadskalkyle!$B$12,($J185*TiltakstyperKostnadskalkyle!I$12)/100,
IF($F185=TiltakstyperKostnadskalkyle!$B$13,($J185*TiltakstyperKostnadskalkyle!I$13)/100,
IF($F185=TiltakstyperKostnadskalkyle!$B$14,($J185*TiltakstyperKostnadskalkyle!I$14)/100,
IF($F185=TiltakstyperKostnadskalkyle!$B$15,($J185*TiltakstyperKostnadskalkyle!I$15)/100,
"0")))))))))))</f>
        <v>44200</v>
      </c>
      <c r="Q185" s="18">
        <f t="shared" si="10"/>
        <v>8840</v>
      </c>
      <c r="R185" s="18">
        <f>IF($F185=TiltakstyperKostnadskalkyle!$B$5,($J185*TiltakstyperKostnadskalkyle!K$5)/100,
IF($F185=TiltakstyperKostnadskalkyle!$B$6,($J185*TiltakstyperKostnadskalkyle!K$6)/100,
IF($F185=TiltakstyperKostnadskalkyle!$B$7,($J185*TiltakstyperKostnadskalkyle!K$7)/100,
IF($F185=TiltakstyperKostnadskalkyle!$B$8,($J185*TiltakstyperKostnadskalkyle!K$8)/100,
IF($F185=TiltakstyperKostnadskalkyle!$B$9,($J185*TiltakstyperKostnadskalkyle!K$9)/100,
IF($F185=TiltakstyperKostnadskalkyle!$B$10,($J185*TiltakstyperKostnadskalkyle!K$10)/100,
IF($F185=TiltakstyperKostnadskalkyle!$B$11,($J185*TiltakstyperKostnadskalkyle!K$11)/100,
IF($F185=TiltakstyperKostnadskalkyle!$B$12,($J185*TiltakstyperKostnadskalkyle!K$12)/100,
IF($F185=TiltakstyperKostnadskalkyle!$B$13,($J185*TiltakstyperKostnadskalkyle!K$13)/100,
IF($F185=TiltakstyperKostnadskalkyle!$B$14,($J185*TiltakstyperKostnadskalkyle!K$14)/100,
IF($F185=TiltakstyperKostnadskalkyle!$B$15,($J185*TiltakstyperKostnadskalkyle!K$15)/100,
"0")))))))))))</f>
        <v>70720</v>
      </c>
      <c r="S185" s="18">
        <f t="shared" si="9"/>
        <v>17680</v>
      </c>
      <c r="T185" s="18">
        <f>IF($F185=TiltakstyperKostnadskalkyle!$B$5,($J185*TiltakstyperKostnadskalkyle!M$5)/100,
IF($F185=TiltakstyperKostnadskalkyle!$B$6,($J185*TiltakstyperKostnadskalkyle!M$6)/100,
IF($F185=TiltakstyperKostnadskalkyle!$B$7,($J185*TiltakstyperKostnadskalkyle!M$7)/100,
IF($F185=TiltakstyperKostnadskalkyle!$B$8,($J185*TiltakstyperKostnadskalkyle!M$8)/100,
IF($F185=TiltakstyperKostnadskalkyle!$B$9,($J185*TiltakstyperKostnadskalkyle!M$9)/100,
IF($F185=TiltakstyperKostnadskalkyle!$B$10,($J185*TiltakstyperKostnadskalkyle!M$10)/100,
IF($F185=TiltakstyperKostnadskalkyle!$B$11,($J185*TiltakstyperKostnadskalkyle!M$11)/100,
IF($F185=TiltakstyperKostnadskalkyle!$B$12,($J185*TiltakstyperKostnadskalkyle!M$12)/100,
IF($F185=TiltakstyperKostnadskalkyle!$B$13,($J185*TiltakstyperKostnadskalkyle!M$13)/100,
IF($F185=TiltakstyperKostnadskalkyle!$B$14,($J185*TiltakstyperKostnadskalkyle!M$14)/100,
IF($F185=TiltakstyperKostnadskalkyle!$B$15,($J185*TiltakstyperKostnadskalkyle!M$15)/100,
"0")))))))))))</f>
        <v>0</v>
      </c>
      <c r="U185" s="32"/>
      <c r="V185" s="32"/>
      <c r="W185" s="18">
        <f>IF($F185=TiltakstyperKostnadskalkyle!$B$5,($J185*TiltakstyperKostnadskalkyle!P$5)/100,
IF($F185=TiltakstyperKostnadskalkyle!$B$6,($J185*TiltakstyperKostnadskalkyle!P$6)/100,
IF($F185=TiltakstyperKostnadskalkyle!$B$7,($J185*TiltakstyperKostnadskalkyle!P$7)/100,
IF($F185=TiltakstyperKostnadskalkyle!$B$8,($J185*TiltakstyperKostnadskalkyle!P$8)/100,
IF($F185=TiltakstyperKostnadskalkyle!$B$9,($J185*TiltakstyperKostnadskalkyle!P$9)/100,
IF($F185=TiltakstyperKostnadskalkyle!$B$10,($J185*TiltakstyperKostnadskalkyle!P$10)/100,
IF($F185=TiltakstyperKostnadskalkyle!$B$11,($J185*TiltakstyperKostnadskalkyle!P$11)/100,
IF($F185=TiltakstyperKostnadskalkyle!$B$12,($J185*TiltakstyperKostnadskalkyle!P$12)/100,
IF($F185=TiltakstyperKostnadskalkyle!$B$13,($J185*TiltakstyperKostnadskalkyle!P$13)/100,
IF($F185=TiltakstyperKostnadskalkyle!$B$14,($J185*TiltakstyperKostnadskalkyle!P$14)/100,
IF($F185=TiltakstyperKostnadskalkyle!$B$15,($J185*TiltakstyperKostnadskalkyle!P$15)/100,
"0")))))))))))</f>
        <v>0</v>
      </c>
      <c r="Y185" s="151"/>
    </row>
    <row r="186" spans="2:25" ht="14.45" customHeight="1" x14ac:dyDescent="0.25">
      <c r="B186" s="20" t="s">
        <v>25</v>
      </c>
      <c r="C186" s="22" t="s">
        <v>129</v>
      </c>
      <c r="D186" s="22" t="s">
        <v>128</v>
      </c>
      <c r="E186" s="22" t="s">
        <v>135</v>
      </c>
      <c r="F186" s="39" t="s">
        <v>39</v>
      </c>
      <c r="G186" s="22">
        <v>2029</v>
      </c>
      <c r="H186" s="23">
        <v>250</v>
      </c>
      <c r="I186" s="27" t="s">
        <v>30</v>
      </c>
      <c r="J186" s="18">
        <f>IF(F186=TiltakstyperKostnadskalkyle!$B$5,TiltakstyperKostnadskalkyle!$R$5*Handlingsplan!H186,
IF(F186=TiltakstyperKostnadskalkyle!$B$6,TiltakstyperKostnadskalkyle!$R$6*Handlingsplan!H186,
IF(F186=TiltakstyperKostnadskalkyle!$B$7,TiltakstyperKostnadskalkyle!$R$7*Handlingsplan!H186,
IF(F186=TiltakstyperKostnadskalkyle!$B$8,TiltakstyperKostnadskalkyle!$R$8*Handlingsplan!H186,
IF(F186=TiltakstyperKostnadskalkyle!$B$9,TiltakstyperKostnadskalkyle!$R$9*Handlingsplan!H186,
IF(F186=TiltakstyperKostnadskalkyle!$B$10,TiltakstyperKostnadskalkyle!$R$10*Handlingsplan!H186,
IF(F186=TiltakstyperKostnadskalkyle!$B$11,TiltakstyperKostnadskalkyle!$R$11*Handlingsplan!H186,
IF(F186=TiltakstyperKostnadskalkyle!$B$12,TiltakstyperKostnadskalkyle!$R$12*Handlingsplan!H186,
IF(F186=TiltakstyperKostnadskalkyle!$B$13,TiltakstyperKostnadskalkyle!$R$13*Handlingsplan!H186,
IF(F186=TiltakstyperKostnadskalkyle!$B$14,TiltakstyperKostnadskalkyle!$R$14*Handlingsplan!H186,
IF(F186=TiltakstyperKostnadskalkyle!$B$15,TiltakstyperKostnadskalkyle!$R$15*Handlingsplan!H186,
0)))))))))))</f>
        <v>1000000</v>
      </c>
      <c r="K186" s="18">
        <f>IF($F186=TiltakstyperKostnadskalkyle!$B$5,($J186*TiltakstyperKostnadskalkyle!D$5)/100,
IF($F186=TiltakstyperKostnadskalkyle!$B$6,($J186*TiltakstyperKostnadskalkyle!D$6)/100,
IF($F186=TiltakstyperKostnadskalkyle!$B$7,($J186*TiltakstyperKostnadskalkyle!D$7)/100,
IF($F186=TiltakstyperKostnadskalkyle!$B$8,($J186*TiltakstyperKostnadskalkyle!D$8)/100,
IF($F186=TiltakstyperKostnadskalkyle!$B$9,($J186*TiltakstyperKostnadskalkyle!D$9)/100,
IF($F186=TiltakstyperKostnadskalkyle!$B$10,($J186*TiltakstyperKostnadskalkyle!D$10)/100,
IF($F186=TiltakstyperKostnadskalkyle!$B$11,($J186*TiltakstyperKostnadskalkyle!D$11)/100,
IF($F186=TiltakstyperKostnadskalkyle!$B$12,($J186*TiltakstyperKostnadskalkyle!D$12)/100,
IF($F186=TiltakstyperKostnadskalkyle!$B$13,($J186*TiltakstyperKostnadskalkyle!D$13)/100,
IF($F186=TiltakstyperKostnadskalkyle!$B$14,($J186*TiltakstyperKostnadskalkyle!D$14)/100,
IF($F186=TiltakstyperKostnadskalkyle!$B$15,($J186*TiltakstyperKostnadskalkyle!D$15)/100,
"0")))))))))))</f>
        <v>80000</v>
      </c>
      <c r="L186" s="18">
        <f>IF($F186=TiltakstyperKostnadskalkyle!$B$5,($J186*TiltakstyperKostnadskalkyle!E$5)/100,
IF($F186=TiltakstyperKostnadskalkyle!$B$6,($J186*TiltakstyperKostnadskalkyle!E$6)/100,
IF($F186=TiltakstyperKostnadskalkyle!$B$7,($J186*TiltakstyperKostnadskalkyle!E$7)/100,
IF($F186=TiltakstyperKostnadskalkyle!$B$8,($J186*TiltakstyperKostnadskalkyle!E$8)/100,
IF($F186=TiltakstyperKostnadskalkyle!$B$9,($J186*TiltakstyperKostnadskalkyle!E$9)/100,
IF($F186=TiltakstyperKostnadskalkyle!$B$10,($J186*TiltakstyperKostnadskalkyle!E$10)/100,
IF($F186=TiltakstyperKostnadskalkyle!$B$11,($J186*TiltakstyperKostnadskalkyle!E$11)/100,
IF($F186=TiltakstyperKostnadskalkyle!$B$12,($J186*TiltakstyperKostnadskalkyle!E$12)/100,
IF($F186=TiltakstyperKostnadskalkyle!$B$13,($J186*TiltakstyperKostnadskalkyle!E$13)/100,
IF($F186=TiltakstyperKostnadskalkyle!$B$14,($J186*TiltakstyperKostnadskalkyle!E$14)/100,
IF($F186=TiltakstyperKostnadskalkyle!$B$15,($J186*TiltakstyperKostnadskalkyle!E$15)/100,
"0")))))))))))</f>
        <v>80000</v>
      </c>
      <c r="M186" s="18">
        <f>IF($F186=TiltakstyperKostnadskalkyle!$B$5,($J186*TiltakstyperKostnadskalkyle!F$5)/100,
IF($F186=TiltakstyperKostnadskalkyle!$B$6,($J186*TiltakstyperKostnadskalkyle!F$6)/100,
IF($F186=TiltakstyperKostnadskalkyle!$B$7,($J186*TiltakstyperKostnadskalkyle!F$7)/100,
IF($F186=TiltakstyperKostnadskalkyle!$B$8,($J186*TiltakstyperKostnadskalkyle!F$8)/100,
IF($F186=TiltakstyperKostnadskalkyle!$B$9,($J186*TiltakstyperKostnadskalkyle!F$9)/100,
IF($F186=TiltakstyperKostnadskalkyle!$B$10,($J186*TiltakstyperKostnadskalkyle!F$10)/100,
IF($F186=TiltakstyperKostnadskalkyle!$B$11,($J186*TiltakstyperKostnadskalkyle!F$11)/100,
IF($F186=TiltakstyperKostnadskalkyle!$B$12,($J186*TiltakstyperKostnadskalkyle!F$12)/100,
IF($F186=TiltakstyperKostnadskalkyle!$B$13,($J186*TiltakstyperKostnadskalkyle!F$13)/100,
IF($F186=TiltakstyperKostnadskalkyle!$B$14,($J186*TiltakstyperKostnadskalkyle!F$14)/100,
IF($F186=TiltakstyperKostnadskalkyle!$B$15,($J186*TiltakstyperKostnadskalkyle!F$15)/100,
"0")))))))))))</f>
        <v>420000</v>
      </c>
      <c r="N186" s="18">
        <f>IF($F186=TiltakstyperKostnadskalkyle!$B$5,($J186*TiltakstyperKostnadskalkyle!G$5)/100,
IF($F186=TiltakstyperKostnadskalkyle!$B$6,($J186*TiltakstyperKostnadskalkyle!G$6)/100,
IF($F186=TiltakstyperKostnadskalkyle!$B$7,($J186*TiltakstyperKostnadskalkyle!G$7)/100,
IF($F186=TiltakstyperKostnadskalkyle!$B$8,($J186*TiltakstyperKostnadskalkyle!G$8)/100,
IF($F186=TiltakstyperKostnadskalkyle!$B$9,($J186*TiltakstyperKostnadskalkyle!G$9)/100,
IF($F186=TiltakstyperKostnadskalkyle!$B$10,($J186*TiltakstyperKostnadskalkyle!G$10)/100,
IF($F186=TiltakstyperKostnadskalkyle!$B$11,($J186*TiltakstyperKostnadskalkyle!G$11)/100,
IF($F186=TiltakstyperKostnadskalkyle!$B$12,($J186*TiltakstyperKostnadskalkyle!G$12)/100,
IF($F186=TiltakstyperKostnadskalkyle!$B$13,($J186*TiltakstyperKostnadskalkyle!G$13)/100,
IF($F186=TiltakstyperKostnadskalkyle!$B$14,($J186*TiltakstyperKostnadskalkyle!G$14)/100,
IF($F186=TiltakstyperKostnadskalkyle!$B$15,($J186*TiltakstyperKostnadskalkyle!G$15)/100,
"0")))))))))))</f>
        <v>210000</v>
      </c>
      <c r="O186" s="18">
        <f>IF($F186=TiltakstyperKostnadskalkyle!$B$5,($J186*TiltakstyperKostnadskalkyle!H$5)/100,
IF($F186=TiltakstyperKostnadskalkyle!$B$6,($J186*TiltakstyperKostnadskalkyle!H$6)/100,
IF($F186=TiltakstyperKostnadskalkyle!$B$7,($J186*TiltakstyperKostnadskalkyle!H$7)/100,
IF($F186=TiltakstyperKostnadskalkyle!$B$8,($J186*TiltakstyperKostnadskalkyle!H$8)/100,
IF($F186=TiltakstyperKostnadskalkyle!$B$9,($J186*TiltakstyperKostnadskalkyle!H$9)/100,
IF($F186=TiltakstyperKostnadskalkyle!$B$10,($J186*TiltakstyperKostnadskalkyle!H$10)/100,
IF($F186=TiltakstyperKostnadskalkyle!$B$11,($J186*TiltakstyperKostnadskalkyle!H$11)/100,
IF($F186=TiltakstyperKostnadskalkyle!$B$12,($J186*TiltakstyperKostnadskalkyle!H$12)/100,
IF($F186=TiltakstyperKostnadskalkyle!$B$13,($J186*TiltakstyperKostnadskalkyle!H$13)/100,
IF($F186=TiltakstyperKostnadskalkyle!$B$14,($J186*TiltakstyperKostnadskalkyle!H$14)/100,
IF($F186=TiltakstyperKostnadskalkyle!$B$15,($J186*TiltakstyperKostnadskalkyle!H$15)/100,
"0")))))))))))</f>
        <v>80000</v>
      </c>
      <c r="P186" s="18">
        <f>IF($F186=TiltakstyperKostnadskalkyle!$B$5,($J186*TiltakstyperKostnadskalkyle!I$5)/100,
IF($F186=TiltakstyperKostnadskalkyle!$B$6,($J186*TiltakstyperKostnadskalkyle!I$6)/100,
IF($F186=TiltakstyperKostnadskalkyle!$B$7,($J186*TiltakstyperKostnadskalkyle!I$7)/100,
IF($F186=TiltakstyperKostnadskalkyle!$B$8,($J186*TiltakstyperKostnadskalkyle!I$8)/100,
IF($F186=TiltakstyperKostnadskalkyle!$B$9,($J186*TiltakstyperKostnadskalkyle!I$9)/100,
IF($F186=TiltakstyperKostnadskalkyle!$B$10,($J186*TiltakstyperKostnadskalkyle!I$10)/100,
IF($F186=TiltakstyperKostnadskalkyle!$B$11,($J186*TiltakstyperKostnadskalkyle!I$11)/100,
IF($F186=TiltakstyperKostnadskalkyle!$B$12,($J186*TiltakstyperKostnadskalkyle!I$12)/100,
IF($F186=TiltakstyperKostnadskalkyle!$B$13,($J186*TiltakstyperKostnadskalkyle!I$13)/100,
IF($F186=TiltakstyperKostnadskalkyle!$B$14,($J186*TiltakstyperKostnadskalkyle!I$14)/100,
IF($F186=TiltakstyperKostnadskalkyle!$B$15,($J186*TiltakstyperKostnadskalkyle!I$15)/100,
"0")))))))))))</f>
        <v>50000</v>
      </c>
      <c r="Q186" s="18">
        <f t="shared" si="10"/>
        <v>10000</v>
      </c>
      <c r="R186" s="18">
        <f>IF($F186=TiltakstyperKostnadskalkyle!$B$5,($J186*TiltakstyperKostnadskalkyle!K$5)/100,
IF($F186=TiltakstyperKostnadskalkyle!$B$6,($J186*TiltakstyperKostnadskalkyle!K$6)/100,
IF($F186=TiltakstyperKostnadskalkyle!$B$7,($J186*TiltakstyperKostnadskalkyle!K$7)/100,
IF($F186=TiltakstyperKostnadskalkyle!$B$8,($J186*TiltakstyperKostnadskalkyle!K$8)/100,
IF($F186=TiltakstyperKostnadskalkyle!$B$9,($J186*TiltakstyperKostnadskalkyle!K$9)/100,
IF($F186=TiltakstyperKostnadskalkyle!$B$10,($J186*TiltakstyperKostnadskalkyle!K$10)/100,
IF($F186=TiltakstyperKostnadskalkyle!$B$11,($J186*TiltakstyperKostnadskalkyle!K$11)/100,
IF($F186=TiltakstyperKostnadskalkyle!$B$12,($J186*TiltakstyperKostnadskalkyle!K$12)/100,
IF($F186=TiltakstyperKostnadskalkyle!$B$13,($J186*TiltakstyperKostnadskalkyle!K$13)/100,
IF($F186=TiltakstyperKostnadskalkyle!$B$14,($J186*TiltakstyperKostnadskalkyle!K$14)/100,
IF($F186=TiltakstyperKostnadskalkyle!$B$15,($J186*TiltakstyperKostnadskalkyle!K$15)/100,
"0")))))))))))</f>
        <v>80000</v>
      </c>
      <c r="S186" s="18">
        <f t="shared" si="9"/>
        <v>20000</v>
      </c>
      <c r="T186" s="18">
        <f>IF($F186=TiltakstyperKostnadskalkyle!$B$5,($J186*TiltakstyperKostnadskalkyle!M$5)/100,
IF($F186=TiltakstyperKostnadskalkyle!$B$6,($J186*TiltakstyperKostnadskalkyle!M$6)/100,
IF($F186=TiltakstyperKostnadskalkyle!$B$7,($J186*TiltakstyperKostnadskalkyle!M$7)/100,
IF($F186=TiltakstyperKostnadskalkyle!$B$8,($J186*TiltakstyperKostnadskalkyle!M$8)/100,
IF($F186=TiltakstyperKostnadskalkyle!$B$9,($J186*TiltakstyperKostnadskalkyle!M$9)/100,
IF($F186=TiltakstyperKostnadskalkyle!$B$10,($J186*TiltakstyperKostnadskalkyle!M$10)/100,
IF($F186=TiltakstyperKostnadskalkyle!$B$11,($J186*TiltakstyperKostnadskalkyle!M$11)/100,
IF($F186=TiltakstyperKostnadskalkyle!$B$12,($J186*TiltakstyperKostnadskalkyle!M$12)/100,
IF($F186=TiltakstyperKostnadskalkyle!$B$13,($J186*TiltakstyperKostnadskalkyle!M$13)/100,
IF($F186=TiltakstyperKostnadskalkyle!$B$14,($J186*TiltakstyperKostnadskalkyle!M$14)/100,
IF($F186=TiltakstyperKostnadskalkyle!$B$15,($J186*TiltakstyperKostnadskalkyle!M$15)/100,
"0")))))))))))</f>
        <v>0</v>
      </c>
      <c r="U186" s="32"/>
      <c r="V186" s="32"/>
      <c r="W186" s="18">
        <f>IF($F186=TiltakstyperKostnadskalkyle!$B$5,($J186*TiltakstyperKostnadskalkyle!P$5)/100,
IF($F186=TiltakstyperKostnadskalkyle!$B$6,($J186*TiltakstyperKostnadskalkyle!P$6)/100,
IF($F186=TiltakstyperKostnadskalkyle!$B$7,($J186*TiltakstyperKostnadskalkyle!P$7)/100,
IF($F186=TiltakstyperKostnadskalkyle!$B$8,($J186*TiltakstyperKostnadskalkyle!P$8)/100,
IF($F186=TiltakstyperKostnadskalkyle!$B$9,($J186*TiltakstyperKostnadskalkyle!P$9)/100,
IF($F186=TiltakstyperKostnadskalkyle!$B$10,($J186*TiltakstyperKostnadskalkyle!P$10)/100,
IF($F186=TiltakstyperKostnadskalkyle!$B$11,($J186*TiltakstyperKostnadskalkyle!P$11)/100,
IF($F186=TiltakstyperKostnadskalkyle!$B$12,($J186*TiltakstyperKostnadskalkyle!P$12)/100,
IF($F186=TiltakstyperKostnadskalkyle!$B$13,($J186*TiltakstyperKostnadskalkyle!P$13)/100,
IF($F186=TiltakstyperKostnadskalkyle!$B$14,($J186*TiltakstyperKostnadskalkyle!P$14)/100,
IF($F186=TiltakstyperKostnadskalkyle!$B$15,($J186*TiltakstyperKostnadskalkyle!P$15)/100,
"0")))))))))))</f>
        <v>0</v>
      </c>
      <c r="Y186" s="151"/>
    </row>
    <row r="187" spans="2:25" ht="14.45" customHeight="1" x14ac:dyDescent="0.25">
      <c r="B187" s="20" t="s">
        <v>25</v>
      </c>
      <c r="C187" s="22" t="s">
        <v>139</v>
      </c>
      <c r="D187" s="22" t="s">
        <v>140</v>
      </c>
      <c r="E187" s="22" t="s">
        <v>141</v>
      </c>
      <c r="F187" s="39" t="s">
        <v>43</v>
      </c>
      <c r="G187" s="22">
        <v>2027</v>
      </c>
      <c r="H187" s="108">
        <v>15</v>
      </c>
      <c r="I187" s="27" t="s">
        <v>30</v>
      </c>
      <c r="J187" s="18">
        <f>IF(F187=TiltakstyperKostnadskalkyle!$B$5,TiltakstyperKostnadskalkyle!$R$5*Handlingsplan!H187,
IF(F187=TiltakstyperKostnadskalkyle!$B$6,TiltakstyperKostnadskalkyle!$R$6*Handlingsplan!H187,
IF(F187=TiltakstyperKostnadskalkyle!$B$7,TiltakstyperKostnadskalkyle!$R$7*Handlingsplan!H187,
IF(F187=TiltakstyperKostnadskalkyle!$B$8,TiltakstyperKostnadskalkyle!$R$8*Handlingsplan!H187,
IF(F187=TiltakstyperKostnadskalkyle!$B$9,TiltakstyperKostnadskalkyle!$R$9*Handlingsplan!H187,
IF(F187=TiltakstyperKostnadskalkyle!$B$10,TiltakstyperKostnadskalkyle!$R$10*Handlingsplan!H187,
IF(F187=TiltakstyperKostnadskalkyle!$B$11,TiltakstyperKostnadskalkyle!$R$11*Handlingsplan!H187,
IF(F187=TiltakstyperKostnadskalkyle!$B$12,TiltakstyperKostnadskalkyle!$R$12*Handlingsplan!H187,
IF(F187=TiltakstyperKostnadskalkyle!$B$13,TiltakstyperKostnadskalkyle!$R$13*Handlingsplan!H187,
IF(F187=TiltakstyperKostnadskalkyle!$B$14,TiltakstyperKostnadskalkyle!$R$14*Handlingsplan!H187,
IF(F187=TiltakstyperKostnadskalkyle!$B$15,TiltakstyperKostnadskalkyle!$R$15*Handlingsplan!H187,
0)))))))))))</f>
        <v>180000</v>
      </c>
      <c r="K187" s="18">
        <f>IF($F187=TiltakstyperKostnadskalkyle!$B$5,($J187*TiltakstyperKostnadskalkyle!D$5)/100,
IF($F187=TiltakstyperKostnadskalkyle!$B$6,($J187*TiltakstyperKostnadskalkyle!D$6)/100,
IF($F187=TiltakstyperKostnadskalkyle!$B$7,($J187*TiltakstyperKostnadskalkyle!D$7)/100,
IF($F187=TiltakstyperKostnadskalkyle!$B$8,($J187*TiltakstyperKostnadskalkyle!D$8)/100,
IF($F187=TiltakstyperKostnadskalkyle!$B$9,($J187*TiltakstyperKostnadskalkyle!D$9)/100,
IF($F187=TiltakstyperKostnadskalkyle!$B$10,($J187*TiltakstyperKostnadskalkyle!D$10)/100,
IF($F187=TiltakstyperKostnadskalkyle!$B$11,($J187*TiltakstyperKostnadskalkyle!D$11)/100,
IF($F187=TiltakstyperKostnadskalkyle!$B$12,($J187*TiltakstyperKostnadskalkyle!D$12)/100,
IF($F187=TiltakstyperKostnadskalkyle!$B$13,($J187*TiltakstyperKostnadskalkyle!D$13)/100,
IF($F187=TiltakstyperKostnadskalkyle!$B$14,($J187*TiltakstyperKostnadskalkyle!D$14)/100,
IF($F187=TiltakstyperKostnadskalkyle!$B$15,($J187*TiltakstyperKostnadskalkyle!D$15)/100,
"0")))))))))))</f>
        <v>14400</v>
      </c>
      <c r="L187" s="18">
        <f>IF($F187=TiltakstyperKostnadskalkyle!$B$5,($J187*TiltakstyperKostnadskalkyle!E$5)/100,
IF($F187=TiltakstyperKostnadskalkyle!$B$6,($J187*TiltakstyperKostnadskalkyle!E$6)/100,
IF($F187=TiltakstyperKostnadskalkyle!$B$7,($J187*TiltakstyperKostnadskalkyle!E$7)/100,
IF($F187=TiltakstyperKostnadskalkyle!$B$8,($J187*TiltakstyperKostnadskalkyle!E$8)/100,
IF($F187=TiltakstyperKostnadskalkyle!$B$9,($J187*TiltakstyperKostnadskalkyle!E$9)/100,
IF($F187=TiltakstyperKostnadskalkyle!$B$10,($J187*TiltakstyperKostnadskalkyle!E$10)/100,
IF($F187=TiltakstyperKostnadskalkyle!$B$11,($J187*TiltakstyperKostnadskalkyle!E$11)/100,
IF($F187=TiltakstyperKostnadskalkyle!$B$12,($J187*TiltakstyperKostnadskalkyle!E$12)/100,
IF($F187=TiltakstyperKostnadskalkyle!$B$13,($J187*TiltakstyperKostnadskalkyle!E$13)/100,
IF($F187=TiltakstyperKostnadskalkyle!$B$14,($J187*TiltakstyperKostnadskalkyle!E$14)/100,
IF($F187=TiltakstyperKostnadskalkyle!$B$15,($J187*TiltakstyperKostnadskalkyle!E$15)/100,
"0")))))))))))</f>
        <v>14400</v>
      </c>
      <c r="M187" s="18">
        <f>IF($F187=TiltakstyperKostnadskalkyle!$B$5,($J187*TiltakstyperKostnadskalkyle!F$5)/100,
IF($F187=TiltakstyperKostnadskalkyle!$B$6,($J187*TiltakstyperKostnadskalkyle!F$6)/100,
IF($F187=TiltakstyperKostnadskalkyle!$B$7,($J187*TiltakstyperKostnadskalkyle!F$7)/100,
IF($F187=TiltakstyperKostnadskalkyle!$B$8,($J187*TiltakstyperKostnadskalkyle!F$8)/100,
IF($F187=TiltakstyperKostnadskalkyle!$B$9,($J187*TiltakstyperKostnadskalkyle!F$9)/100,
IF($F187=TiltakstyperKostnadskalkyle!$B$10,($J187*TiltakstyperKostnadskalkyle!F$10)/100,
IF($F187=TiltakstyperKostnadskalkyle!$B$11,($J187*TiltakstyperKostnadskalkyle!F$11)/100,
IF($F187=TiltakstyperKostnadskalkyle!$B$12,($J187*TiltakstyperKostnadskalkyle!F$12)/100,
IF($F187=TiltakstyperKostnadskalkyle!$B$13,($J187*TiltakstyperKostnadskalkyle!F$13)/100,
IF($F187=TiltakstyperKostnadskalkyle!$B$14,($J187*TiltakstyperKostnadskalkyle!F$14)/100,
IF($F187=TiltakstyperKostnadskalkyle!$B$15,($J187*TiltakstyperKostnadskalkyle!F$15)/100,
"0")))))))))))</f>
        <v>75600</v>
      </c>
      <c r="N187" s="18">
        <f>IF($F187=TiltakstyperKostnadskalkyle!$B$5,($J187*TiltakstyperKostnadskalkyle!G$5)/100,
IF($F187=TiltakstyperKostnadskalkyle!$B$6,($J187*TiltakstyperKostnadskalkyle!G$6)/100,
IF($F187=TiltakstyperKostnadskalkyle!$B$7,($J187*TiltakstyperKostnadskalkyle!G$7)/100,
IF($F187=TiltakstyperKostnadskalkyle!$B$8,($J187*TiltakstyperKostnadskalkyle!G$8)/100,
IF($F187=TiltakstyperKostnadskalkyle!$B$9,($J187*TiltakstyperKostnadskalkyle!G$9)/100,
IF($F187=TiltakstyperKostnadskalkyle!$B$10,($J187*TiltakstyperKostnadskalkyle!G$10)/100,
IF($F187=TiltakstyperKostnadskalkyle!$B$11,($J187*TiltakstyperKostnadskalkyle!G$11)/100,
IF($F187=TiltakstyperKostnadskalkyle!$B$12,($J187*TiltakstyperKostnadskalkyle!G$12)/100,
IF($F187=TiltakstyperKostnadskalkyle!$B$13,($J187*TiltakstyperKostnadskalkyle!G$13)/100,
IF($F187=TiltakstyperKostnadskalkyle!$B$14,($J187*TiltakstyperKostnadskalkyle!G$14)/100,
IF($F187=TiltakstyperKostnadskalkyle!$B$15,($J187*TiltakstyperKostnadskalkyle!G$15)/100,
"0")))))))))))</f>
        <v>37800</v>
      </c>
      <c r="O187" s="18">
        <f>IF($F187=TiltakstyperKostnadskalkyle!$B$5,($J187*TiltakstyperKostnadskalkyle!H$5)/100,
IF($F187=TiltakstyperKostnadskalkyle!$B$6,($J187*TiltakstyperKostnadskalkyle!H$6)/100,
IF($F187=TiltakstyperKostnadskalkyle!$B$7,($J187*TiltakstyperKostnadskalkyle!H$7)/100,
IF($F187=TiltakstyperKostnadskalkyle!$B$8,($J187*TiltakstyperKostnadskalkyle!H$8)/100,
IF($F187=TiltakstyperKostnadskalkyle!$B$9,($J187*TiltakstyperKostnadskalkyle!H$9)/100,
IF($F187=TiltakstyperKostnadskalkyle!$B$10,($J187*TiltakstyperKostnadskalkyle!H$10)/100,
IF($F187=TiltakstyperKostnadskalkyle!$B$11,($J187*TiltakstyperKostnadskalkyle!H$11)/100,
IF($F187=TiltakstyperKostnadskalkyle!$B$12,($J187*TiltakstyperKostnadskalkyle!H$12)/100,
IF($F187=TiltakstyperKostnadskalkyle!$B$13,($J187*TiltakstyperKostnadskalkyle!H$13)/100,
IF($F187=TiltakstyperKostnadskalkyle!$B$14,($J187*TiltakstyperKostnadskalkyle!H$14)/100,
IF($F187=TiltakstyperKostnadskalkyle!$B$15,($J187*TiltakstyperKostnadskalkyle!H$15)/100,
"0")))))))))))</f>
        <v>14400</v>
      </c>
      <c r="P187" s="18">
        <f>IF($F187=TiltakstyperKostnadskalkyle!$B$5,($J187*TiltakstyperKostnadskalkyle!I$5)/100,
IF($F187=TiltakstyperKostnadskalkyle!$B$6,($J187*TiltakstyperKostnadskalkyle!I$6)/100,
IF($F187=TiltakstyperKostnadskalkyle!$B$7,($J187*TiltakstyperKostnadskalkyle!I$7)/100,
IF($F187=TiltakstyperKostnadskalkyle!$B$8,($J187*TiltakstyperKostnadskalkyle!I$8)/100,
IF($F187=TiltakstyperKostnadskalkyle!$B$9,($J187*TiltakstyperKostnadskalkyle!I$9)/100,
IF($F187=TiltakstyperKostnadskalkyle!$B$10,($J187*TiltakstyperKostnadskalkyle!I$10)/100,
IF($F187=TiltakstyperKostnadskalkyle!$B$11,($J187*TiltakstyperKostnadskalkyle!I$11)/100,
IF($F187=TiltakstyperKostnadskalkyle!$B$12,($J187*TiltakstyperKostnadskalkyle!I$12)/100,
IF($F187=TiltakstyperKostnadskalkyle!$B$13,($J187*TiltakstyperKostnadskalkyle!I$13)/100,
IF($F187=TiltakstyperKostnadskalkyle!$B$14,($J187*TiltakstyperKostnadskalkyle!I$14)/100,
IF($F187=TiltakstyperKostnadskalkyle!$B$15,($J187*TiltakstyperKostnadskalkyle!I$15)/100,
"0")))))))))))</f>
        <v>9000</v>
      </c>
      <c r="Q187" s="18">
        <f t="shared" si="10"/>
        <v>1800</v>
      </c>
      <c r="R187" s="18">
        <f>IF($F187=TiltakstyperKostnadskalkyle!$B$5,($J187*TiltakstyperKostnadskalkyle!K$5)/100,
IF($F187=TiltakstyperKostnadskalkyle!$B$6,($J187*TiltakstyperKostnadskalkyle!K$6)/100,
IF($F187=TiltakstyperKostnadskalkyle!$B$8,($J187*TiltakstyperKostnadskalkyle!K$8)/100,
IF($F187=TiltakstyperKostnadskalkyle!$B$9,($J187*TiltakstyperKostnadskalkyle!K$9)/100,
IF($F187=TiltakstyperKostnadskalkyle!$B$10,($J187*TiltakstyperKostnadskalkyle!K$10)/100,
IF($F187=TiltakstyperKostnadskalkyle!$B$11,($J187*TiltakstyperKostnadskalkyle!K$11)/100,
IF($F187=TiltakstyperKostnadskalkyle!$B$12,($J187*TiltakstyperKostnadskalkyle!K$12)/100,
IF($F187=TiltakstyperKostnadskalkyle!$B$13,($J187*TiltakstyperKostnadskalkyle!K$13)/100,
IF($F187=TiltakstyperKostnadskalkyle!$B$14,($J187*TiltakstyperKostnadskalkyle!K$14)/100,
"0")))))))))</f>
        <v>14400</v>
      </c>
      <c r="S187" s="18"/>
      <c r="T187" s="18">
        <f>IF($F187=TiltakstyperKostnadskalkyle!$B$5,($J187*TiltakstyperKostnadskalkyle!M$5)/100,
IF($F187=TiltakstyperKostnadskalkyle!$B$6,($J187*TiltakstyperKostnadskalkyle!M$6)/100,
IF($F187=TiltakstyperKostnadskalkyle!$B$7,($J187*TiltakstyperKostnadskalkyle!M$7)/100,
IF($F187=TiltakstyperKostnadskalkyle!$B$8,($J187*TiltakstyperKostnadskalkyle!M$8)/100,
IF($F187=TiltakstyperKostnadskalkyle!$B$9,($J187*TiltakstyperKostnadskalkyle!M$9)/100,
IF($F187=TiltakstyperKostnadskalkyle!$B$10,($J187*TiltakstyperKostnadskalkyle!M$10)/100,
IF($F187=TiltakstyperKostnadskalkyle!$B$11,($J187*TiltakstyperKostnadskalkyle!M$11)/100,
IF($F187=TiltakstyperKostnadskalkyle!$B$12,($J187*TiltakstyperKostnadskalkyle!M$12)/100,
IF($F187=TiltakstyperKostnadskalkyle!$B$13,($J187*TiltakstyperKostnadskalkyle!M$13)/100,
IF($F187=TiltakstyperKostnadskalkyle!$B$14,($J187*TiltakstyperKostnadskalkyle!M$14)/100,
IF($F187=TiltakstyperKostnadskalkyle!$B$15,($J187*TiltakstyperKostnadskalkyle!M$15)/100,
"0")))))))))))</f>
        <v>0</v>
      </c>
      <c r="U187" s="32"/>
      <c r="V187" s="32"/>
      <c r="W187" s="18">
        <f>IF($F187=TiltakstyperKostnadskalkyle!$B$5,($J187*TiltakstyperKostnadskalkyle!P$5)/100,
IF($F187=TiltakstyperKostnadskalkyle!$B$6,($J187*TiltakstyperKostnadskalkyle!P$6)/100,
IF($F187=TiltakstyperKostnadskalkyle!$B$7,($J187*TiltakstyperKostnadskalkyle!P$7)/100,
IF($F187=TiltakstyperKostnadskalkyle!$B$8,($J187*TiltakstyperKostnadskalkyle!P$8)/100,
IF($F187=TiltakstyperKostnadskalkyle!$B$9,($J187*TiltakstyperKostnadskalkyle!P$9)/100,
IF($F187=TiltakstyperKostnadskalkyle!$B$10,($J187*TiltakstyperKostnadskalkyle!P$10)/100,
IF($F187=TiltakstyperKostnadskalkyle!$B$11,($J187*TiltakstyperKostnadskalkyle!P$11)/100,
IF($F187=TiltakstyperKostnadskalkyle!$B$12,($J187*TiltakstyperKostnadskalkyle!P$12)/100,
IF($F187=TiltakstyperKostnadskalkyle!$B$13,($J187*TiltakstyperKostnadskalkyle!P$13)/100,
IF($F187=TiltakstyperKostnadskalkyle!$B$14,($J187*TiltakstyperKostnadskalkyle!P$14)/100,
IF($F187=TiltakstyperKostnadskalkyle!$B$15,($J187*TiltakstyperKostnadskalkyle!P$15)/100,
"0")))))))))))</f>
        <v>0</v>
      </c>
      <c r="Y187" s="151"/>
    </row>
    <row r="188" spans="2:25" x14ac:dyDescent="0.25">
      <c r="B188" s="20" t="s">
        <v>25</v>
      </c>
      <c r="C188" s="22" t="s">
        <v>139</v>
      </c>
      <c r="D188" s="22" t="s">
        <v>140</v>
      </c>
      <c r="E188" s="22" t="s">
        <v>142</v>
      </c>
      <c r="F188" s="39" t="s">
        <v>43</v>
      </c>
      <c r="G188" s="22">
        <v>2027</v>
      </c>
      <c r="H188" s="108">
        <v>10</v>
      </c>
      <c r="I188" s="27" t="s">
        <v>30</v>
      </c>
      <c r="J188" s="18">
        <f>IF(F188=TiltakstyperKostnadskalkyle!$B$5,TiltakstyperKostnadskalkyle!$R$5*Handlingsplan!H188,
IF(F188=TiltakstyperKostnadskalkyle!$B$6,TiltakstyperKostnadskalkyle!$R$6*Handlingsplan!H188,
IF(F188=TiltakstyperKostnadskalkyle!$B$7,TiltakstyperKostnadskalkyle!$R$7*Handlingsplan!H188,
IF(F188=TiltakstyperKostnadskalkyle!$B$8,TiltakstyperKostnadskalkyle!$R$8*Handlingsplan!H188,
IF(F188=TiltakstyperKostnadskalkyle!$B$9,TiltakstyperKostnadskalkyle!$R$9*Handlingsplan!H188,
IF(F188=TiltakstyperKostnadskalkyle!$B$10,TiltakstyperKostnadskalkyle!$R$10*Handlingsplan!H188,
IF(F188=TiltakstyperKostnadskalkyle!$B$11,TiltakstyperKostnadskalkyle!$R$11*Handlingsplan!H188,
IF(F188=TiltakstyperKostnadskalkyle!$B$12,TiltakstyperKostnadskalkyle!$R$12*Handlingsplan!H188,
IF(F188=TiltakstyperKostnadskalkyle!$B$13,TiltakstyperKostnadskalkyle!$R$13*Handlingsplan!H188,
IF(F188=TiltakstyperKostnadskalkyle!$B$14,TiltakstyperKostnadskalkyle!$R$14*Handlingsplan!H188,
IF(F188=TiltakstyperKostnadskalkyle!$B$15,TiltakstyperKostnadskalkyle!$R$15*Handlingsplan!H188,
0)))))))))))</f>
        <v>120000</v>
      </c>
      <c r="K188" s="18">
        <f>IF($F188=TiltakstyperKostnadskalkyle!$B$5,($J188*TiltakstyperKostnadskalkyle!D$5)/100,
IF($F188=TiltakstyperKostnadskalkyle!$B$6,($J188*TiltakstyperKostnadskalkyle!D$6)/100,
IF($F188=TiltakstyperKostnadskalkyle!$B$7,($J188*TiltakstyperKostnadskalkyle!D$7)/100,
IF($F188=TiltakstyperKostnadskalkyle!$B$8,($J188*TiltakstyperKostnadskalkyle!D$8)/100,
IF($F188=TiltakstyperKostnadskalkyle!$B$9,($J188*TiltakstyperKostnadskalkyle!D$9)/100,
IF($F188=TiltakstyperKostnadskalkyle!$B$10,($J188*TiltakstyperKostnadskalkyle!D$10)/100,
IF($F188=TiltakstyperKostnadskalkyle!$B$11,($J188*TiltakstyperKostnadskalkyle!D$11)/100,
IF($F188=TiltakstyperKostnadskalkyle!$B$12,($J188*TiltakstyperKostnadskalkyle!D$12)/100,
IF($F188=TiltakstyperKostnadskalkyle!$B$13,($J188*TiltakstyperKostnadskalkyle!D$13)/100,
IF($F188=TiltakstyperKostnadskalkyle!$B$14,($J188*TiltakstyperKostnadskalkyle!D$14)/100,
IF($F188=TiltakstyperKostnadskalkyle!$B$15,($J188*TiltakstyperKostnadskalkyle!D$15)/100,
"0")))))))))))</f>
        <v>9600</v>
      </c>
      <c r="L188" s="18">
        <f>IF($F188=TiltakstyperKostnadskalkyle!$B$5,($J188*TiltakstyperKostnadskalkyle!E$5)/100,
IF($F188=TiltakstyperKostnadskalkyle!$B$6,($J188*TiltakstyperKostnadskalkyle!E$6)/100,
IF($F188=TiltakstyperKostnadskalkyle!$B$7,($J188*TiltakstyperKostnadskalkyle!E$7)/100,
IF($F188=TiltakstyperKostnadskalkyle!$B$8,($J188*TiltakstyperKostnadskalkyle!E$8)/100,
IF($F188=TiltakstyperKostnadskalkyle!$B$9,($J188*TiltakstyperKostnadskalkyle!E$9)/100,
IF($F188=TiltakstyperKostnadskalkyle!$B$10,($J188*TiltakstyperKostnadskalkyle!E$10)/100,
IF($F188=TiltakstyperKostnadskalkyle!$B$11,($J188*TiltakstyperKostnadskalkyle!E$11)/100,
IF($F188=TiltakstyperKostnadskalkyle!$B$12,($J188*TiltakstyperKostnadskalkyle!E$12)/100,
IF($F188=TiltakstyperKostnadskalkyle!$B$13,($J188*TiltakstyperKostnadskalkyle!E$13)/100,
IF($F188=TiltakstyperKostnadskalkyle!$B$14,($J188*TiltakstyperKostnadskalkyle!E$14)/100,
IF($F188=TiltakstyperKostnadskalkyle!$B$15,($J188*TiltakstyperKostnadskalkyle!E$15)/100,
"0")))))))))))</f>
        <v>9600</v>
      </c>
      <c r="M188" s="18">
        <f>IF($F188=TiltakstyperKostnadskalkyle!$B$5,($J188*TiltakstyperKostnadskalkyle!F$5)/100,
IF($F188=TiltakstyperKostnadskalkyle!$B$6,($J188*TiltakstyperKostnadskalkyle!F$6)/100,
IF($F188=TiltakstyperKostnadskalkyle!$B$7,($J188*TiltakstyperKostnadskalkyle!F$7)/100,
IF($F188=TiltakstyperKostnadskalkyle!$B$8,($J188*TiltakstyperKostnadskalkyle!F$8)/100,
IF($F188=TiltakstyperKostnadskalkyle!$B$9,($J188*TiltakstyperKostnadskalkyle!F$9)/100,
IF($F188=TiltakstyperKostnadskalkyle!$B$10,($J188*TiltakstyperKostnadskalkyle!F$10)/100,
IF($F188=TiltakstyperKostnadskalkyle!$B$11,($J188*TiltakstyperKostnadskalkyle!F$11)/100,
IF($F188=TiltakstyperKostnadskalkyle!$B$12,($J188*TiltakstyperKostnadskalkyle!F$12)/100,
IF($F188=TiltakstyperKostnadskalkyle!$B$13,($J188*TiltakstyperKostnadskalkyle!F$13)/100,
IF($F188=TiltakstyperKostnadskalkyle!$B$14,($J188*TiltakstyperKostnadskalkyle!F$14)/100,
IF($F188=TiltakstyperKostnadskalkyle!$B$15,($J188*TiltakstyperKostnadskalkyle!F$15)/100,
"0")))))))))))</f>
        <v>50400</v>
      </c>
      <c r="N188" s="18">
        <f>IF($F188=TiltakstyperKostnadskalkyle!$B$5,($J188*TiltakstyperKostnadskalkyle!G$5)/100,
IF($F188=TiltakstyperKostnadskalkyle!$B$6,($J188*TiltakstyperKostnadskalkyle!G$6)/100,
IF($F188=TiltakstyperKostnadskalkyle!$B$7,($J188*TiltakstyperKostnadskalkyle!G$7)/100,
IF($F188=TiltakstyperKostnadskalkyle!$B$8,($J188*TiltakstyperKostnadskalkyle!G$8)/100,
IF($F188=TiltakstyperKostnadskalkyle!$B$9,($J188*TiltakstyperKostnadskalkyle!G$9)/100,
IF($F188=TiltakstyperKostnadskalkyle!$B$10,($J188*TiltakstyperKostnadskalkyle!G$10)/100,
IF($F188=TiltakstyperKostnadskalkyle!$B$11,($J188*TiltakstyperKostnadskalkyle!G$11)/100,
IF($F188=TiltakstyperKostnadskalkyle!$B$12,($J188*TiltakstyperKostnadskalkyle!G$12)/100,
IF($F188=TiltakstyperKostnadskalkyle!$B$13,($J188*TiltakstyperKostnadskalkyle!G$13)/100,
IF($F188=TiltakstyperKostnadskalkyle!$B$14,($J188*TiltakstyperKostnadskalkyle!G$14)/100,
IF($F188=TiltakstyperKostnadskalkyle!$B$15,($J188*TiltakstyperKostnadskalkyle!G$15)/100,
"0")))))))))))</f>
        <v>25200</v>
      </c>
      <c r="O188" s="18">
        <f>IF($F188=TiltakstyperKostnadskalkyle!$B$5,($J188*TiltakstyperKostnadskalkyle!H$5)/100,
IF($F188=TiltakstyperKostnadskalkyle!$B$6,($J188*TiltakstyperKostnadskalkyle!H$6)/100,
IF($F188=TiltakstyperKostnadskalkyle!$B$7,($J188*TiltakstyperKostnadskalkyle!H$7)/100,
IF($F188=TiltakstyperKostnadskalkyle!$B$8,($J188*TiltakstyperKostnadskalkyle!H$8)/100,
IF($F188=TiltakstyperKostnadskalkyle!$B$9,($J188*TiltakstyperKostnadskalkyle!H$9)/100,
IF($F188=TiltakstyperKostnadskalkyle!$B$10,($J188*TiltakstyperKostnadskalkyle!H$10)/100,
IF($F188=TiltakstyperKostnadskalkyle!$B$11,($J188*TiltakstyperKostnadskalkyle!H$11)/100,
IF($F188=TiltakstyperKostnadskalkyle!$B$12,($J188*TiltakstyperKostnadskalkyle!H$12)/100,
IF($F188=TiltakstyperKostnadskalkyle!$B$13,($J188*TiltakstyperKostnadskalkyle!H$13)/100,
IF($F188=TiltakstyperKostnadskalkyle!$B$14,($J188*TiltakstyperKostnadskalkyle!H$14)/100,
IF($F188=TiltakstyperKostnadskalkyle!$B$15,($J188*TiltakstyperKostnadskalkyle!H$15)/100,
"0")))))))))))</f>
        <v>9600</v>
      </c>
      <c r="P188" s="18">
        <f>IF($F188=TiltakstyperKostnadskalkyle!$B$5,($J188*TiltakstyperKostnadskalkyle!I$5)/100,
IF($F188=TiltakstyperKostnadskalkyle!$B$6,($J188*TiltakstyperKostnadskalkyle!I$6)/100,
IF($F188=TiltakstyperKostnadskalkyle!$B$7,($J188*TiltakstyperKostnadskalkyle!I$7)/100,
IF($F188=TiltakstyperKostnadskalkyle!$B$8,($J188*TiltakstyperKostnadskalkyle!I$8)/100,
IF($F188=TiltakstyperKostnadskalkyle!$B$9,($J188*TiltakstyperKostnadskalkyle!I$9)/100,
IF($F188=TiltakstyperKostnadskalkyle!$B$10,($J188*TiltakstyperKostnadskalkyle!I$10)/100,
IF($F188=TiltakstyperKostnadskalkyle!$B$11,($J188*TiltakstyperKostnadskalkyle!I$11)/100,
IF($F188=TiltakstyperKostnadskalkyle!$B$12,($J188*TiltakstyperKostnadskalkyle!I$12)/100,
IF($F188=TiltakstyperKostnadskalkyle!$B$13,($J188*TiltakstyperKostnadskalkyle!I$13)/100,
IF($F188=TiltakstyperKostnadskalkyle!$B$14,($J188*TiltakstyperKostnadskalkyle!I$14)/100,
IF($F188=TiltakstyperKostnadskalkyle!$B$15,($J188*TiltakstyperKostnadskalkyle!I$15)/100,
"0")))))))))))</f>
        <v>6000</v>
      </c>
      <c r="Q188" s="18">
        <f t="shared" si="10"/>
        <v>1200</v>
      </c>
      <c r="R188" s="18">
        <f>IF($F188=TiltakstyperKostnadskalkyle!$B$5,($J188*TiltakstyperKostnadskalkyle!K$5)/100,
IF($F188=TiltakstyperKostnadskalkyle!$B$6,($J188*TiltakstyperKostnadskalkyle!K$6)/100,
IF($F188=TiltakstyperKostnadskalkyle!$B$8,($J188*TiltakstyperKostnadskalkyle!K$8)/100,
IF($F188=TiltakstyperKostnadskalkyle!$B$9,($J188*TiltakstyperKostnadskalkyle!K$9)/100,
IF($F188=TiltakstyperKostnadskalkyle!$B$10,($J188*TiltakstyperKostnadskalkyle!K$10)/100,
IF($F188=TiltakstyperKostnadskalkyle!$B$11,($J188*TiltakstyperKostnadskalkyle!K$11)/100,
IF($F188=TiltakstyperKostnadskalkyle!$B$12,($J188*TiltakstyperKostnadskalkyle!K$12)/100,
IF($F188=TiltakstyperKostnadskalkyle!$B$13,($J188*TiltakstyperKostnadskalkyle!K$13)/100,
IF($F188=TiltakstyperKostnadskalkyle!$B$14,($J188*TiltakstyperKostnadskalkyle!K$14)/100,
"0")))))))))</f>
        <v>9600</v>
      </c>
      <c r="S188" s="18"/>
      <c r="T188" s="18">
        <f>IF($F188=TiltakstyperKostnadskalkyle!$B$5,($J188*TiltakstyperKostnadskalkyle!M$5)/100,
IF($F188=TiltakstyperKostnadskalkyle!$B$6,($J188*TiltakstyperKostnadskalkyle!M$6)/100,
IF($F188=TiltakstyperKostnadskalkyle!$B$7,($J188*TiltakstyperKostnadskalkyle!M$7)/100,
IF($F188=TiltakstyperKostnadskalkyle!$B$8,($J188*TiltakstyperKostnadskalkyle!M$8)/100,
IF($F188=TiltakstyperKostnadskalkyle!$B$9,($J188*TiltakstyperKostnadskalkyle!M$9)/100,
IF($F188=TiltakstyperKostnadskalkyle!$B$10,($J188*TiltakstyperKostnadskalkyle!M$10)/100,
IF($F188=TiltakstyperKostnadskalkyle!$B$11,($J188*TiltakstyperKostnadskalkyle!M$11)/100,
IF($F188=TiltakstyperKostnadskalkyle!$B$12,($J188*TiltakstyperKostnadskalkyle!M$12)/100,
IF($F188=TiltakstyperKostnadskalkyle!$B$13,($J188*TiltakstyperKostnadskalkyle!M$13)/100,
IF($F188=TiltakstyperKostnadskalkyle!$B$14,($J188*TiltakstyperKostnadskalkyle!M$14)/100,
IF($F188=TiltakstyperKostnadskalkyle!$B$15,($J188*TiltakstyperKostnadskalkyle!M$15)/100,
"0")))))))))))</f>
        <v>0</v>
      </c>
      <c r="U188" s="32"/>
      <c r="V188" s="32"/>
      <c r="W188" s="18">
        <f>IF($F188=TiltakstyperKostnadskalkyle!$B$5,($J188*TiltakstyperKostnadskalkyle!P$5)/100,
IF($F188=TiltakstyperKostnadskalkyle!$B$6,($J188*TiltakstyperKostnadskalkyle!P$6)/100,
IF($F188=TiltakstyperKostnadskalkyle!$B$7,($J188*TiltakstyperKostnadskalkyle!P$7)/100,
IF($F188=TiltakstyperKostnadskalkyle!$B$8,($J188*TiltakstyperKostnadskalkyle!P$8)/100,
IF($F188=TiltakstyperKostnadskalkyle!$B$9,($J188*TiltakstyperKostnadskalkyle!P$9)/100,
IF($F188=TiltakstyperKostnadskalkyle!$B$10,($J188*TiltakstyperKostnadskalkyle!P$10)/100,
IF($F188=TiltakstyperKostnadskalkyle!$B$11,($J188*TiltakstyperKostnadskalkyle!P$11)/100,
IF($F188=TiltakstyperKostnadskalkyle!$B$12,($J188*TiltakstyperKostnadskalkyle!P$12)/100,
IF($F188=TiltakstyperKostnadskalkyle!$B$13,($J188*TiltakstyperKostnadskalkyle!P$13)/100,
IF($F188=TiltakstyperKostnadskalkyle!$B$14,($J188*TiltakstyperKostnadskalkyle!P$14)/100,
IF($F188=TiltakstyperKostnadskalkyle!$B$15,($J188*TiltakstyperKostnadskalkyle!P$15)/100,
"0")))))))))))</f>
        <v>0</v>
      </c>
      <c r="Y188" s="151"/>
    </row>
    <row r="189" spans="2:25" ht="14.45" customHeight="1" x14ac:dyDescent="0.25">
      <c r="B189" s="20" t="s">
        <v>25</v>
      </c>
      <c r="C189" s="22" t="s">
        <v>139</v>
      </c>
      <c r="D189" s="22" t="s">
        <v>140</v>
      </c>
      <c r="E189" s="22" t="s">
        <v>143</v>
      </c>
      <c r="F189" s="39" t="s">
        <v>43</v>
      </c>
      <c r="G189" s="22">
        <v>2027</v>
      </c>
      <c r="H189" s="108">
        <v>33</v>
      </c>
      <c r="I189" s="27" t="s">
        <v>30</v>
      </c>
      <c r="J189" s="18">
        <f>IF(F189=TiltakstyperKostnadskalkyle!$B$5,TiltakstyperKostnadskalkyle!$R$5*Handlingsplan!H189,
IF(F189=TiltakstyperKostnadskalkyle!$B$6,TiltakstyperKostnadskalkyle!$R$6*Handlingsplan!H189,
IF(F189=TiltakstyperKostnadskalkyle!$B$7,TiltakstyperKostnadskalkyle!$R$7*Handlingsplan!H189,
IF(F189=TiltakstyperKostnadskalkyle!$B$8,TiltakstyperKostnadskalkyle!$R$8*Handlingsplan!H189,
IF(F189=TiltakstyperKostnadskalkyle!$B$9,TiltakstyperKostnadskalkyle!$R$9*Handlingsplan!H189,
IF(F189=TiltakstyperKostnadskalkyle!$B$10,TiltakstyperKostnadskalkyle!$R$10*Handlingsplan!H189,
IF(F189=TiltakstyperKostnadskalkyle!$B$11,TiltakstyperKostnadskalkyle!$R$11*Handlingsplan!H189,
IF(F189=TiltakstyperKostnadskalkyle!$B$12,TiltakstyperKostnadskalkyle!$R$12*Handlingsplan!H189,
IF(F189=TiltakstyperKostnadskalkyle!$B$13,TiltakstyperKostnadskalkyle!$R$13*Handlingsplan!H189,
IF(F189=TiltakstyperKostnadskalkyle!$B$14,TiltakstyperKostnadskalkyle!$R$14*Handlingsplan!H189,
IF(F189=TiltakstyperKostnadskalkyle!$B$15,TiltakstyperKostnadskalkyle!$R$15*Handlingsplan!H189,
0)))))))))))</f>
        <v>396000</v>
      </c>
      <c r="K189" s="18">
        <f>IF($F189=TiltakstyperKostnadskalkyle!$B$5,($J189*TiltakstyperKostnadskalkyle!D$5)/100,
IF($F189=TiltakstyperKostnadskalkyle!$B$6,($J189*TiltakstyperKostnadskalkyle!D$6)/100,
IF($F189=TiltakstyperKostnadskalkyle!$B$7,($J189*TiltakstyperKostnadskalkyle!D$7)/100,
IF($F189=TiltakstyperKostnadskalkyle!$B$8,($J189*TiltakstyperKostnadskalkyle!D$8)/100,
IF($F189=TiltakstyperKostnadskalkyle!$B$9,($J189*TiltakstyperKostnadskalkyle!D$9)/100,
IF($F189=TiltakstyperKostnadskalkyle!$B$10,($J189*TiltakstyperKostnadskalkyle!D$10)/100,
IF($F189=TiltakstyperKostnadskalkyle!$B$11,($J189*TiltakstyperKostnadskalkyle!D$11)/100,
IF($F189=TiltakstyperKostnadskalkyle!$B$12,($J189*TiltakstyperKostnadskalkyle!D$12)/100,
IF($F189=TiltakstyperKostnadskalkyle!$B$13,($J189*TiltakstyperKostnadskalkyle!D$13)/100,
IF($F189=TiltakstyperKostnadskalkyle!$B$14,($J189*TiltakstyperKostnadskalkyle!D$14)/100,
IF($F189=TiltakstyperKostnadskalkyle!$B$15,($J189*TiltakstyperKostnadskalkyle!D$15)/100,
"0")))))))))))</f>
        <v>31680</v>
      </c>
      <c r="L189" s="18">
        <f>IF($F189=TiltakstyperKostnadskalkyle!$B$5,($J189*TiltakstyperKostnadskalkyle!E$5)/100,
IF($F189=TiltakstyperKostnadskalkyle!$B$6,($J189*TiltakstyperKostnadskalkyle!E$6)/100,
IF($F189=TiltakstyperKostnadskalkyle!$B$7,($J189*TiltakstyperKostnadskalkyle!E$7)/100,
IF($F189=TiltakstyperKostnadskalkyle!$B$8,($J189*TiltakstyperKostnadskalkyle!E$8)/100,
IF($F189=TiltakstyperKostnadskalkyle!$B$9,($J189*TiltakstyperKostnadskalkyle!E$9)/100,
IF($F189=TiltakstyperKostnadskalkyle!$B$10,($J189*TiltakstyperKostnadskalkyle!E$10)/100,
IF($F189=TiltakstyperKostnadskalkyle!$B$11,($J189*TiltakstyperKostnadskalkyle!E$11)/100,
IF($F189=TiltakstyperKostnadskalkyle!$B$12,($J189*TiltakstyperKostnadskalkyle!E$12)/100,
IF($F189=TiltakstyperKostnadskalkyle!$B$13,($J189*TiltakstyperKostnadskalkyle!E$13)/100,
IF($F189=TiltakstyperKostnadskalkyle!$B$14,($J189*TiltakstyperKostnadskalkyle!E$14)/100,
IF($F189=TiltakstyperKostnadskalkyle!$B$15,($J189*TiltakstyperKostnadskalkyle!E$15)/100,
"0")))))))))))</f>
        <v>31680</v>
      </c>
      <c r="M189" s="18">
        <f>IF($F189=TiltakstyperKostnadskalkyle!$B$5,($J189*TiltakstyperKostnadskalkyle!F$5)/100,
IF($F189=TiltakstyperKostnadskalkyle!$B$6,($J189*TiltakstyperKostnadskalkyle!F$6)/100,
IF($F189=TiltakstyperKostnadskalkyle!$B$7,($J189*TiltakstyperKostnadskalkyle!F$7)/100,
IF($F189=TiltakstyperKostnadskalkyle!$B$8,($J189*TiltakstyperKostnadskalkyle!F$8)/100,
IF($F189=TiltakstyperKostnadskalkyle!$B$9,($J189*TiltakstyperKostnadskalkyle!F$9)/100,
IF($F189=TiltakstyperKostnadskalkyle!$B$10,($J189*TiltakstyperKostnadskalkyle!F$10)/100,
IF($F189=TiltakstyperKostnadskalkyle!$B$11,($J189*TiltakstyperKostnadskalkyle!F$11)/100,
IF($F189=TiltakstyperKostnadskalkyle!$B$12,($J189*TiltakstyperKostnadskalkyle!F$12)/100,
IF($F189=TiltakstyperKostnadskalkyle!$B$13,($J189*TiltakstyperKostnadskalkyle!F$13)/100,
IF($F189=TiltakstyperKostnadskalkyle!$B$14,($J189*TiltakstyperKostnadskalkyle!F$14)/100,
IF($F189=TiltakstyperKostnadskalkyle!$B$15,($J189*TiltakstyperKostnadskalkyle!F$15)/100,
"0")))))))))))</f>
        <v>166320</v>
      </c>
      <c r="N189" s="18">
        <f>IF($F189=TiltakstyperKostnadskalkyle!$B$5,($J189*TiltakstyperKostnadskalkyle!G$5)/100,
IF($F189=TiltakstyperKostnadskalkyle!$B$6,($J189*TiltakstyperKostnadskalkyle!G$6)/100,
IF($F189=TiltakstyperKostnadskalkyle!$B$7,($J189*TiltakstyperKostnadskalkyle!G$7)/100,
IF($F189=TiltakstyperKostnadskalkyle!$B$8,($J189*TiltakstyperKostnadskalkyle!G$8)/100,
IF($F189=TiltakstyperKostnadskalkyle!$B$9,($J189*TiltakstyperKostnadskalkyle!G$9)/100,
IF($F189=TiltakstyperKostnadskalkyle!$B$10,($J189*TiltakstyperKostnadskalkyle!G$10)/100,
IF($F189=TiltakstyperKostnadskalkyle!$B$11,($J189*TiltakstyperKostnadskalkyle!G$11)/100,
IF($F189=TiltakstyperKostnadskalkyle!$B$12,($J189*TiltakstyperKostnadskalkyle!G$12)/100,
IF($F189=TiltakstyperKostnadskalkyle!$B$13,($J189*TiltakstyperKostnadskalkyle!G$13)/100,
IF($F189=TiltakstyperKostnadskalkyle!$B$14,($J189*TiltakstyperKostnadskalkyle!G$14)/100,
IF($F189=TiltakstyperKostnadskalkyle!$B$15,($J189*TiltakstyperKostnadskalkyle!G$15)/100,
"0")))))))))))</f>
        <v>83160</v>
      </c>
      <c r="O189" s="18">
        <f>IF($F189=TiltakstyperKostnadskalkyle!$B$5,($J189*TiltakstyperKostnadskalkyle!H$5)/100,
IF($F189=TiltakstyperKostnadskalkyle!$B$6,($J189*TiltakstyperKostnadskalkyle!H$6)/100,
IF($F189=TiltakstyperKostnadskalkyle!$B$7,($J189*TiltakstyperKostnadskalkyle!H$7)/100,
IF($F189=TiltakstyperKostnadskalkyle!$B$8,($J189*TiltakstyperKostnadskalkyle!H$8)/100,
IF($F189=TiltakstyperKostnadskalkyle!$B$9,($J189*TiltakstyperKostnadskalkyle!H$9)/100,
IF($F189=TiltakstyperKostnadskalkyle!$B$10,($J189*TiltakstyperKostnadskalkyle!H$10)/100,
IF($F189=TiltakstyperKostnadskalkyle!$B$11,($J189*TiltakstyperKostnadskalkyle!H$11)/100,
IF($F189=TiltakstyperKostnadskalkyle!$B$12,($J189*TiltakstyperKostnadskalkyle!H$12)/100,
IF($F189=TiltakstyperKostnadskalkyle!$B$13,($J189*TiltakstyperKostnadskalkyle!H$13)/100,
IF($F189=TiltakstyperKostnadskalkyle!$B$14,($J189*TiltakstyperKostnadskalkyle!H$14)/100,
IF($F189=TiltakstyperKostnadskalkyle!$B$15,($J189*TiltakstyperKostnadskalkyle!H$15)/100,
"0")))))))))))</f>
        <v>31680</v>
      </c>
      <c r="P189" s="18">
        <f>IF($F189=TiltakstyperKostnadskalkyle!$B$5,($J189*TiltakstyperKostnadskalkyle!I$5)/100,
IF($F189=TiltakstyperKostnadskalkyle!$B$6,($J189*TiltakstyperKostnadskalkyle!I$6)/100,
IF($F189=TiltakstyperKostnadskalkyle!$B$7,($J189*TiltakstyperKostnadskalkyle!I$7)/100,
IF($F189=TiltakstyperKostnadskalkyle!$B$8,($J189*TiltakstyperKostnadskalkyle!I$8)/100,
IF($F189=TiltakstyperKostnadskalkyle!$B$9,($J189*TiltakstyperKostnadskalkyle!I$9)/100,
IF($F189=TiltakstyperKostnadskalkyle!$B$10,($J189*TiltakstyperKostnadskalkyle!I$10)/100,
IF($F189=TiltakstyperKostnadskalkyle!$B$11,($J189*TiltakstyperKostnadskalkyle!I$11)/100,
IF($F189=TiltakstyperKostnadskalkyle!$B$12,($J189*TiltakstyperKostnadskalkyle!I$12)/100,
IF($F189=TiltakstyperKostnadskalkyle!$B$13,($J189*TiltakstyperKostnadskalkyle!I$13)/100,
IF($F189=TiltakstyperKostnadskalkyle!$B$14,($J189*TiltakstyperKostnadskalkyle!I$14)/100,
IF($F189=TiltakstyperKostnadskalkyle!$B$15,($J189*TiltakstyperKostnadskalkyle!I$15)/100,
"0")))))))))))</f>
        <v>19800</v>
      </c>
      <c r="Q189" s="18">
        <f t="shared" si="10"/>
        <v>3960</v>
      </c>
      <c r="R189" s="18">
        <f>IF($F189=TiltakstyperKostnadskalkyle!$B$5,($J189*TiltakstyperKostnadskalkyle!K$5)/100,
IF($F189=TiltakstyperKostnadskalkyle!$B$6,($J189*TiltakstyperKostnadskalkyle!K$6)/100,
IF($F189=TiltakstyperKostnadskalkyle!$B$8,($J189*TiltakstyperKostnadskalkyle!K$8)/100,
IF($F189=TiltakstyperKostnadskalkyle!$B$9,($J189*TiltakstyperKostnadskalkyle!K$9)/100,
IF($F189=TiltakstyperKostnadskalkyle!$B$10,($J189*TiltakstyperKostnadskalkyle!K$10)/100,
IF($F189=TiltakstyperKostnadskalkyle!$B$11,($J189*TiltakstyperKostnadskalkyle!K$11)/100,
IF($F189=TiltakstyperKostnadskalkyle!$B$12,($J189*TiltakstyperKostnadskalkyle!K$12)/100,
IF($F189=TiltakstyperKostnadskalkyle!$B$13,($J189*TiltakstyperKostnadskalkyle!K$13)/100,
IF($F189=TiltakstyperKostnadskalkyle!$B$14,($J189*TiltakstyperKostnadskalkyle!K$14)/100,
"0")))))))))</f>
        <v>31680</v>
      </c>
      <c r="S189" s="18"/>
      <c r="T189" s="18">
        <f>IF($F189=TiltakstyperKostnadskalkyle!$B$5,($J189*TiltakstyperKostnadskalkyle!M$5)/100,
IF($F189=TiltakstyperKostnadskalkyle!$B$6,($J189*TiltakstyperKostnadskalkyle!M$6)/100,
IF($F189=TiltakstyperKostnadskalkyle!$B$7,($J189*TiltakstyperKostnadskalkyle!M$7)/100,
IF($F189=TiltakstyperKostnadskalkyle!$B$8,($J189*TiltakstyperKostnadskalkyle!M$8)/100,
IF($F189=TiltakstyperKostnadskalkyle!$B$9,($J189*TiltakstyperKostnadskalkyle!M$9)/100,
IF($F189=TiltakstyperKostnadskalkyle!$B$10,($J189*TiltakstyperKostnadskalkyle!M$10)/100,
IF($F189=TiltakstyperKostnadskalkyle!$B$11,($J189*TiltakstyperKostnadskalkyle!M$11)/100,
IF($F189=TiltakstyperKostnadskalkyle!$B$12,($J189*TiltakstyperKostnadskalkyle!M$12)/100,
IF($F189=TiltakstyperKostnadskalkyle!$B$13,($J189*TiltakstyperKostnadskalkyle!M$13)/100,
IF($F189=TiltakstyperKostnadskalkyle!$B$14,($J189*TiltakstyperKostnadskalkyle!M$14)/100,
IF($F189=TiltakstyperKostnadskalkyle!$B$15,($J189*TiltakstyperKostnadskalkyle!M$15)/100,
"0")))))))))))</f>
        <v>0</v>
      </c>
      <c r="U189" s="32"/>
      <c r="V189" s="32"/>
      <c r="W189" s="18">
        <f>IF($F189=TiltakstyperKostnadskalkyle!$B$5,($J189*TiltakstyperKostnadskalkyle!P$5)/100,
IF($F189=TiltakstyperKostnadskalkyle!$B$6,($J189*TiltakstyperKostnadskalkyle!P$6)/100,
IF($F189=TiltakstyperKostnadskalkyle!$B$7,($J189*TiltakstyperKostnadskalkyle!P$7)/100,
IF($F189=TiltakstyperKostnadskalkyle!$B$8,($J189*TiltakstyperKostnadskalkyle!P$8)/100,
IF($F189=TiltakstyperKostnadskalkyle!$B$9,($J189*TiltakstyperKostnadskalkyle!P$9)/100,
IF($F189=TiltakstyperKostnadskalkyle!$B$10,($J189*TiltakstyperKostnadskalkyle!P$10)/100,
IF($F189=TiltakstyperKostnadskalkyle!$B$11,($J189*TiltakstyperKostnadskalkyle!P$11)/100,
IF($F189=TiltakstyperKostnadskalkyle!$B$12,($J189*TiltakstyperKostnadskalkyle!P$12)/100,
IF($F189=TiltakstyperKostnadskalkyle!$B$13,($J189*TiltakstyperKostnadskalkyle!P$13)/100,
IF($F189=TiltakstyperKostnadskalkyle!$B$14,($J189*TiltakstyperKostnadskalkyle!P$14)/100,
IF($F189=TiltakstyperKostnadskalkyle!$B$15,($J189*TiltakstyperKostnadskalkyle!P$15)/100,
"0")))))))))))</f>
        <v>0</v>
      </c>
      <c r="Y189" s="151"/>
    </row>
    <row r="190" spans="2:25" ht="14.45" customHeight="1" x14ac:dyDescent="0.25">
      <c r="B190" s="20" t="s">
        <v>25</v>
      </c>
      <c r="C190" s="22" t="s">
        <v>139</v>
      </c>
      <c r="D190" s="22" t="s">
        <v>144</v>
      </c>
      <c r="E190" s="22" t="s">
        <v>145</v>
      </c>
      <c r="F190" s="39" t="s">
        <v>41</v>
      </c>
      <c r="G190" s="22">
        <v>2025</v>
      </c>
      <c r="H190" s="108">
        <v>3127</v>
      </c>
      <c r="I190" s="27" t="s">
        <v>30</v>
      </c>
      <c r="J190" s="18">
        <f>IF(F190=TiltakstyperKostnadskalkyle!$B$5,TiltakstyperKostnadskalkyle!$R$5*Handlingsplan!H190,
IF(F190=TiltakstyperKostnadskalkyle!$B$6,TiltakstyperKostnadskalkyle!$R$6*Handlingsplan!H190,
IF(F190=TiltakstyperKostnadskalkyle!$B$7,TiltakstyperKostnadskalkyle!$R$7*Handlingsplan!H190,
IF(F190=TiltakstyperKostnadskalkyle!$B$8,TiltakstyperKostnadskalkyle!$R$8*Handlingsplan!H190,
IF(F190=TiltakstyperKostnadskalkyle!$B$9,TiltakstyperKostnadskalkyle!$R$9*Handlingsplan!H190,
IF(F190=TiltakstyperKostnadskalkyle!$B$10,TiltakstyperKostnadskalkyle!$R$10*Handlingsplan!H190,
IF(F190=TiltakstyperKostnadskalkyle!$B$11,TiltakstyperKostnadskalkyle!$R$11*Handlingsplan!H190,
IF(F190=TiltakstyperKostnadskalkyle!$B$12,TiltakstyperKostnadskalkyle!$R$12*Handlingsplan!H190,
IF(F190=TiltakstyperKostnadskalkyle!$B$13,TiltakstyperKostnadskalkyle!$R$13*Handlingsplan!H190,
IF(F190=TiltakstyperKostnadskalkyle!$B$14,TiltakstyperKostnadskalkyle!$R$14*Handlingsplan!H190,
IF(F190=TiltakstyperKostnadskalkyle!$B$15,TiltakstyperKostnadskalkyle!$R$15*Handlingsplan!H190,
0)))))))))))</f>
        <v>4065100</v>
      </c>
      <c r="K190" s="18">
        <f>IF($F190=TiltakstyperKostnadskalkyle!$B$5,($J190*TiltakstyperKostnadskalkyle!D$5)/100,
IF($F190=TiltakstyperKostnadskalkyle!$B$6,($J190*TiltakstyperKostnadskalkyle!D$6)/100,
IF($F190=TiltakstyperKostnadskalkyle!$B$7,($J190*TiltakstyperKostnadskalkyle!D$7)/100,
IF($F190=TiltakstyperKostnadskalkyle!$B$8,($J190*TiltakstyperKostnadskalkyle!D$8)/100,
IF($F190=TiltakstyperKostnadskalkyle!$B$9,($J190*TiltakstyperKostnadskalkyle!D$9)/100,
IF($F190=TiltakstyperKostnadskalkyle!$B$10,($J190*TiltakstyperKostnadskalkyle!D$10)/100,
IF($F190=TiltakstyperKostnadskalkyle!$B$11,($J190*TiltakstyperKostnadskalkyle!D$11)/100,
IF($F190=TiltakstyperKostnadskalkyle!$B$12,($J190*TiltakstyperKostnadskalkyle!D$12)/100,
IF($F190=TiltakstyperKostnadskalkyle!$B$13,($J190*TiltakstyperKostnadskalkyle!D$13)/100,
IF($F190=TiltakstyperKostnadskalkyle!$B$14,($J190*TiltakstyperKostnadskalkyle!D$14)/100,
IF($F190=TiltakstyperKostnadskalkyle!$B$15,($J190*TiltakstyperKostnadskalkyle!D$15)/100,
"0")))))))))))</f>
        <v>365859</v>
      </c>
      <c r="L190" s="18">
        <f>IF($F190=TiltakstyperKostnadskalkyle!$B$5,($J190*TiltakstyperKostnadskalkyle!E$5)/100,
IF($F190=TiltakstyperKostnadskalkyle!$B$6,($J190*TiltakstyperKostnadskalkyle!E$6)/100,
IF($F190=TiltakstyperKostnadskalkyle!$B$7,($J190*TiltakstyperKostnadskalkyle!E$7)/100,
IF($F190=TiltakstyperKostnadskalkyle!$B$8,($J190*TiltakstyperKostnadskalkyle!E$8)/100,
IF($F190=TiltakstyperKostnadskalkyle!$B$9,($J190*TiltakstyperKostnadskalkyle!E$9)/100,
IF($F190=TiltakstyperKostnadskalkyle!$B$10,($J190*TiltakstyperKostnadskalkyle!E$10)/100,
IF($F190=TiltakstyperKostnadskalkyle!$B$11,($J190*TiltakstyperKostnadskalkyle!E$11)/100,
IF($F190=TiltakstyperKostnadskalkyle!$B$12,($J190*TiltakstyperKostnadskalkyle!E$12)/100,
IF($F190=TiltakstyperKostnadskalkyle!$B$13,($J190*TiltakstyperKostnadskalkyle!E$13)/100,
IF($F190=TiltakstyperKostnadskalkyle!$B$14,($J190*TiltakstyperKostnadskalkyle!E$14)/100,
IF($F190=TiltakstyperKostnadskalkyle!$B$15,($J190*TiltakstyperKostnadskalkyle!E$15)/100,
"0")))))))))))</f>
        <v>325208</v>
      </c>
      <c r="M190" s="18">
        <f>IF($F190=TiltakstyperKostnadskalkyle!$B$5,($J190*TiltakstyperKostnadskalkyle!F$5)/100,
IF($F190=TiltakstyperKostnadskalkyle!$B$6,($J190*TiltakstyperKostnadskalkyle!F$6)/100,
IF($F190=TiltakstyperKostnadskalkyle!$B$7,($J190*TiltakstyperKostnadskalkyle!F$7)/100,
IF($F190=TiltakstyperKostnadskalkyle!$B$8,($J190*TiltakstyperKostnadskalkyle!F$8)/100,
IF($F190=TiltakstyperKostnadskalkyle!$B$9,($J190*TiltakstyperKostnadskalkyle!F$9)/100,
IF($F190=TiltakstyperKostnadskalkyle!$B$10,($J190*TiltakstyperKostnadskalkyle!F$10)/100,
IF($F190=TiltakstyperKostnadskalkyle!$B$11,($J190*TiltakstyperKostnadskalkyle!F$11)/100,
IF($F190=TiltakstyperKostnadskalkyle!$B$12,($J190*TiltakstyperKostnadskalkyle!F$12)/100,
IF($F190=TiltakstyperKostnadskalkyle!$B$13,($J190*TiltakstyperKostnadskalkyle!F$13)/100,
IF($F190=TiltakstyperKostnadskalkyle!$B$14,($J190*TiltakstyperKostnadskalkyle!F$14)/100,
IF($F190=TiltakstyperKostnadskalkyle!$B$15,($J190*TiltakstyperKostnadskalkyle!F$15)/100,
"0")))))))))))</f>
        <v>691067</v>
      </c>
      <c r="N190" s="18">
        <f>IF($F190=TiltakstyperKostnadskalkyle!$B$5,($J190*TiltakstyperKostnadskalkyle!G$5)/100,
IF($F190=TiltakstyperKostnadskalkyle!$B$6,($J190*TiltakstyperKostnadskalkyle!G$6)/100,
IF($F190=TiltakstyperKostnadskalkyle!$B$7,($J190*TiltakstyperKostnadskalkyle!G$7)/100,
IF($F190=TiltakstyperKostnadskalkyle!$B$8,($J190*TiltakstyperKostnadskalkyle!G$8)/100,
IF($F190=TiltakstyperKostnadskalkyle!$B$9,($J190*TiltakstyperKostnadskalkyle!G$9)/100,
IF($F190=TiltakstyperKostnadskalkyle!$B$10,($J190*TiltakstyperKostnadskalkyle!G$10)/100,
IF($F190=TiltakstyperKostnadskalkyle!$B$11,($J190*TiltakstyperKostnadskalkyle!G$11)/100,
IF($F190=TiltakstyperKostnadskalkyle!$B$12,($J190*TiltakstyperKostnadskalkyle!G$12)/100,
IF($F190=TiltakstyperKostnadskalkyle!$B$13,($J190*TiltakstyperKostnadskalkyle!G$13)/100,
IF($F190=TiltakstyperKostnadskalkyle!$B$14,($J190*TiltakstyperKostnadskalkyle!G$14)/100,
IF($F190=TiltakstyperKostnadskalkyle!$B$15,($J190*TiltakstyperKostnadskalkyle!G$15)/100,
"0")))))))))))</f>
        <v>406510</v>
      </c>
      <c r="O190" s="18">
        <f>IF($F190=TiltakstyperKostnadskalkyle!$B$5,($J190*TiltakstyperKostnadskalkyle!H$5)/100,
IF($F190=TiltakstyperKostnadskalkyle!$B$6,($J190*TiltakstyperKostnadskalkyle!H$6)/100,
IF($F190=TiltakstyperKostnadskalkyle!$B$7,($J190*TiltakstyperKostnadskalkyle!H$7)/100,
IF($F190=TiltakstyperKostnadskalkyle!$B$8,($J190*TiltakstyperKostnadskalkyle!H$8)/100,
IF($F190=TiltakstyperKostnadskalkyle!$B$9,($J190*TiltakstyperKostnadskalkyle!H$9)/100,
IF($F190=TiltakstyperKostnadskalkyle!$B$10,($J190*TiltakstyperKostnadskalkyle!H$10)/100,
IF($F190=TiltakstyperKostnadskalkyle!$B$11,($J190*TiltakstyperKostnadskalkyle!H$11)/100,
IF($F190=TiltakstyperKostnadskalkyle!$B$12,($J190*TiltakstyperKostnadskalkyle!H$12)/100,
IF($F190=TiltakstyperKostnadskalkyle!$B$13,($J190*TiltakstyperKostnadskalkyle!H$13)/100,
IF($F190=TiltakstyperKostnadskalkyle!$B$14,($J190*TiltakstyperKostnadskalkyle!H$14)/100,
IF($F190=TiltakstyperKostnadskalkyle!$B$15,($J190*TiltakstyperKostnadskalkyle!H$15)/100,
"0")))))))))))</f>
        <v>325208</v>
      </c>
      <c r="P190" s="18">
        <f>IF($F190=TiltakstyperKostnadskalkyle!$B$5,($J190*TiltakstyperKostnadskalkyle!I$5)/100,
IF($F190=TiltakstyperKostnadskalkyle!$B$6,($J190*TiltakstyperKostnadskalkyle!I$6)/100,
IF($F190=TiltakstyperKostnadskalkyle!$B$7,($J190*TiltakstyperKostnadskalkyle!I$7)/100,
IF($F190=TiltakstyperKostnadskalkyle!$B$8,($J190*TiltakstyperKostnadskalkyle!I$8)/100,
IF($F190=TiltakstyperKostnadskalkyle!$B$9,($J190*TiltakstyperKostnadskalkyle!I$9)/100,
IF($F190=TiltakstyperKostnadskalkyle!$B$10,($J190*TiltakstyperKostnadskalkyle!I$10)/100,
IF($F190=TiltakstyperKostnadskalkyle!$B$11,($J190*TiltakstyperKostnadskalkyle!I$11)/100,
IF($F190=TiltakstyperKostnadskalkyle!$B$12,($J190*TiltakstyperKostnadskalkyle!I$12)/100,
IF($F190=TiltakstyperKostnadskalkyle!$B$13,($J190*TiltakstyperKostnadskalkyle!I$13)/100,
IF($F190=TiltakstyperKostnadskalkyle!$B$14,($J190*TiltakstyperKostnadskalkyle!I$14)/100,
IF($F190=TiltakstyperKostnadskalkyle!$B$15,($J190*TiltakstyperKostnadskalkyle!I$15)/100,
"0")))))))))))</f>
        <v>243906</v>
      </c>
      <c r="Q190" s="18">
        <f t="shared" si="10"/>
        <v>40651</v>
      </c>
      <c r="R190" s="18">
        <f>IF($F190=TiltakstyperKostnadskalkyle!$B$5,($J190*TiltakstyperKostnadskalkyle!K$5)/100,
IF($F190=TiltakstyperKostnadskalkyle!$B$6,($J190*TiltakstyperKostnadskalkyle!K$6)/100,
IF($F190=TiltakstyperKostnadskalkyle!$B$7,($J190*TiltakstyperKostnadskalkyle!K$7)/100,
IF($F190=TiltakstyperKostnadskalkyle!$B$8,($J190*TiltakstyperKostnadskalkyle!K$8)/100,
IF($F190=TiltakstyperKostnadskalkyle!$B$9,($J190*TiltakstyperKostnadskalkyle!K$9)/100,
IF($F190=TiltakstyperKostnadskalkyle!$B$10,($J190*TiltakstyperKostnadskalkyle!K$10)/100,
IF($F190=TiltakstyperKostnadskalkyle!$B$11,($J190*TiltakstyperKostnadskalkyle!K$11)/100,
IF($F190=TiltakstyperKostnadskalkyle!$B$12,($J190*TiltakstyperKostnadskalkyle!K$12)/100,
IF($F190=TiltakstyperKostnadskalkyle!$B$13,($J190*TiltakstyperKostnadskalkyle!K$13)/100,
IF($F190=TiltakstyperKostnadskalkyle!$B$14,($J190*TiltakstyperKostnadskalkyle!K$14)/100,
IF($F190=TiltakstyperKostnadskalkyle!$B$15,($J190*TiltakstyperKostnadskalkyle!K$15)/100,
"0")))))))))))</f>
        <v>365859</v>
      </c>
      <c r="S190" s="18"/>
      <c r="T190" s="18">
        <f>IF($F190=TiltakstyperKostnadskalkyle!$B$5,($J190*TiltakstyperKostnadskalkyle!M$5)/100,
IF($F190=TiltakstyperKostnadskalkyle!$B$6,($J190*TiltakstyperKostnadskalkyle!M$6)/100,
IF($F190=TiltakstyperKostnadskalkyle!$B$7,($J190*TiltakstyperKostnadskalkyle!M$7)/100,
IF($F190=TiltakstyperKostnadskalkyle!$B$8,($J190*TiltakstyperKostnadskalkyle!M$8)/100,
IF($F190=TiltakstyperKostnadskalkyle!$B$9,($J190*TiltakstyperKostnadskalkyle!M$9)/100,
IF($F190=TiltakstyperKostnadskalkyle!$B$10,($J190*TiltakstyperKostnadskalkyle!M$10)/100,
IF($F190=TiltakstyperKostnadskalkyle!$B$11,($J190*TiltakstyperKostnadskalkyle!M$11)/100,
IF($F190=TiltakstyperKostnadskalkyle!$B$12,($J190*TiltakstyperKostnadskalkyle!M$12)/100,
IF($F190=TiltakstyperKostnadskalkyle!$B$13,($J190*TiltakstyperKostnadskalkyle!M$13)/100,
IF($F190=TiltakstyperKostnadskalkyle!$B$14,($J190*TiltakstyperKostnadskalkyle!M$14)/100,
IF($F190=TiltakstyperKostnadskalkyle!$B$15,($J190*TiltakstyperKostnadskalkyle!M$15)/100,
"0")))))))))))</f>
        <v>406510</v>
      </c>
      <c r="U190" s="32"/>
      <c r="V190" s="32"/>
      <c r="W190" s="18">
        <f>IF($F190=TiltakstyperKostnadskalkyle!$B$5,($J190*TiltakstyperKostnadskalkyle!P$5)/100,
IF($F190=TiltakstyperKostnadskalkyle!$B$6,($J190*TiltakstyperKostnadskalkyle!P$6)/100,
IF($F190=TiltakstyperKostnadskalkyle!$B$7,($J190*TiltakstyperKostnadskalkyle!P$7)/100,
IF($F190=TiltakstyperKostnadskalkyle!$B$8,($J190*TiltakstyperKostnadskalkyle!P$8)/100,
IF($F190=TiltakstyperKostnadskalkyle!$B$9,($J190*TiltakstyperKostnadskalkyle!P$9)/100,
IF($F190=TiltakstyperKostnadskalkyle!$B$10,($J190*TiltakstyperKostnadskalkyle!P$10)/100,
IF($F190=TiltakstyperKostnadskalkyle!$B$11,($J190*TiltakstyperKostnadskalkyle!P$11)/100,
IF($F190=TiltakstyperKostnadskalkyle!$B$12,($J190*TiltakstyperKostnadskalkyle!P$12)/100,
IF($F190=TiltakstyperKostnadskalkyle!$B$13,($J190*TiltakstyperKostnadskalkyle!P$13)/100,
IF($F190=TiltakstyperKostnadskalkyle!$B$14,($J190*TiltakstyperKostnadskalkyle!P$14)/100,
IF($F190=TiltakstyperKostnadskalkyle!$B$15,($J190*TiltakstyperKostnadskalkyle!P$15)/100,
"0")))))))))))</f>
        <v>2032550</v>
      </c>
      <c r="Y190" s="151"/>
    </row>
    <row r="191" spans="2:25" ht="14.45" customHeight="1" x14ac:dyDescent="0.25">
      <c r="B191" s="20" t="s">
        <v>25</v>
      </c>
      <c r="C191" s="22" t="s">
        <v>139</v>
      </c>
      <c r="D191" s="22" t="s">
        <v>146</v>
      </c>
      <c r="E191" s="22" t="s">
        <v>143</v>
      </c>
      <c r="F191" s="39" t="s">
        <v>29</v>
      </c>
      <c r="G191" s="22">
        <v>2026</v>
      </c>
      <c r="H191" s="108">
        <v>1230</v>
      </c>
      <c r="I191" s="27" t="s">
        <v>30</v>
      </c>
      <c r="J191" s="18">
        <f>IF(F191=TiltakstyperKostnadskalkyle!$B$5,TiltakstyperKostnadskalkyle!$R$5*Handlingsplan!H191,
IF(F191=TiltakstyperKostnadskalkyle!$B$6,TiltakstyperKostnadskalkyle!$R$6*Handlingsplan!H191,
IF(F191=TiltakstyperKostnadskalkyle!$B$7,TiltakstyperKostnadskalkyle!$R$7*Handlingsplan!H191,
IF(F191=TiltakstyperKostnadskalkyle!$B$8,TiltakstyperKostnadskalkyle!$R$8*Handlingsplan!H191,
IF(F191=TiltakstyperKostnadskalkyle!$B$9,TiltakstyperKostnadskalkyle!$R$9*Handlingsplan!H191,
IF(F191=TiltakstyperKostnadskalkyle!$B$10,TiltakstyperKostnadskalkyle!$R$10*Handlingsplan!H191,
IF(F191=TiltakstyperKostnadskalkyle!$B$11,TiltakstyperKostnadskalkyle!$R$11*Handlingsplan!H191,
IF(F191=TiltakstyperKostnadskalkyle!$B$12,TiltakstyperKostnadskalkyle!$R$12*Handlingsplan!H191,
IF(F191=TiltakstyperKostnadskalkyle!$B$13,TiltakstyperKostnadskalkyle!$R$13*Handlingsplan!H191,
IF(F191=TiltakstyperKostnadskalkyle!$B$14,TiltakstyperKostnadskalkyle!$R$14*Handlingsplan!H191,
IF(F191=TiltakstyperKostnadskalkyle!$B$15,TiltakstyperKostnadskalkyle!$R$15*Handlingsplan!H191,
0)))))))))))</f>
        <v>369000</v>
      </c>
      <c r="K191" s="18">
        <f>IF($F191=TiltakstyperKostnadskalkyle!$B$5,($J191*TiltakstyperKostnadskalkyle!D$5)/100,
IF($F191=TiltakstyperKostnadskalkyle!$B$6,($J191*TiltakstyperKostnadskalkyle!D$6)/100,
IF($F191=TiltakstyperKostnadskalkyle!$B$7,($J191*TiltakstyperKostnadskalkyle!D$7)/100,
IF($F191=TiltakstyperKostnadskalkyle!$B$8,($J191*TiltakstyperKostnadskalkyle!D$8)/100,
IF($F191=TiltakstyperKostnadskalkyle!$B$9,($J191*TiltakstyperKostnadskalkyle!D$9)/100,
IF($F191=TiltakstyperKostnadskalkyle!$B$10,($J191*TiltakstyperKostnadskalkyle!D$10)/100,
IF($F191=TiltakstyperKostnadskalkyle!$B$11,($J191*TiltakstyperKostnadskalkyle!D$11)/100,
IF($F191=TiltakstyperKostnadskalkyle!$B$12,($J191*TiltakstyperKostnadskalkyle!D$12)/100,
IF($F191=TiltakstyperKostnadskalkyle!$B$13,($J191*TiltakstyperKostnadskalkyle!D$13)/100,
IF($F191=TiltakstyperKostnadskalkyle!$B$14,($J191*TiltakstyperKostnadskalkyle!D$14)/100,
IF($F191=TiltakstyperKostnadskalkyle!$B$15,($J191*TiltakstyperKostnadskalkyle!D$15)/100,
"0")))))))))))</f>
        <v>12915</v>
      </c>
      <c r="L191" s="18">
        <f>IF($F191=TiltakstyperKostnadskalkyle!$B$5,($J191*TiltakstyperKostnadskalkyle!E$5)/100,
IF($F191=TiltakstyperKostnadskalkyle!$B$6,($J191*TiltakstyperKostnadskalkyle!E$6)/100,
IF($F191=TiltakstyperKostnadskalkyle!$B$7,($J191*TiltakstyperKostnadskalkyle!E$7)/100,
IF($F191=TiltakstyperKostnadskalkyle!$B$8,($J191*TiltakstyperKostnadskalkyle!E$8)/100,
IF($F191=TiltakstyperKostnadskalkyle!$B$9,($J191*TiltakstyperKostnadskalkyle!E$9)/100,
IF($F191=TiltakstyperKostnadskalkyle!$B$10,($J191*TiltakstyperKostnadskalkyle!E$10)/100,
IF($F191=TiltakstyperKostnadskalkyle!$B$11,($J191*TiltakstyperKostnadskalkyle!E$11)/100,
IF($F191=TiltakstyperKostnadskalkyle!$B$12,($J191*TiltakstyperKostnadskalkyle!E$12)/100,
IF($F191=TiltakstyperKostnadskalkyle!$B$13,($J191*TiltakstyperKostnadskalkyle!E$13)/100,
IF($F191=TiltakstyperKostnadskalkyle!$B$14,($J191*TiltakstyperKostnadskalkyle!E$14)/100,
IF($F191=TiltakstyperKostnadskalkyle!$B$15,($J191*TiltakstyperKostnadskalkyle!E$15)/100,
"0")))))))))))</f>
        <v>22140</v>
      </c>
      <c r="M191" s="18">
        <f>IF($F191=TiltakstyperKostnadskalkyle!$B$5,($J191*TiltakstyperKostnadskalkyle!F$5)/100,
IF($F191=TiltakstyperKostnadskalkyle!$B$6,($J191*TiltakstyperKostnadskalkyle!F$6)/100,
IF($F191=TiltakstyperKostnadskalkyle!$B$7,($J191*TiltakstyperKostnadskalkyle!F$7)/100,
IF($F191=TiltakstyperKostnadskalkyle!$B$8,($J191*TiltakstyperKostnadskalkyle!F$8)/100,
IF($F191=TiltakstyperKostnadskalkyle!$B$9,($J191*TiltakstyperKostnadskalkyle!F$9)/100,
IF($F191=TiltakstyperKostnadskalkyle!$B$10,($J191*TiltakstyperKostnadskalkyle!F$10)/100,
IF($F191=TiltakstyperKostnadskalkyle!$B$11,($J191*TiltakstyperKostnadskalkyle!F$11)/100,
IF($F191=TiltakstyperKostnadskalkyle!$B$12,($J191*TiltakstyperKostnadskalkyle!F$12)/100,
IF($F191=TiltakstyperKostnadskalkyle!$B$13,($J191*TiltakstyperKostnadskalkyle!F$13)/100,
IF($F191=TiltakstyperKostnadskalkyle!$B$14,($J191*TiltakstyperKostnadskalkyle!F$14)/100,
IF($F191=TiltakstyperKostnadskalkyle!$B$15,($J191*TiltakstyperKostnadskalkyle!F$15)/100,
"0")))))))))))</f>
        <v>118080</v>
      </c>
      <c r="N191" s="18">
        <f>IF($F191=TiltakstyperKostnadskalkyle!$B$5,($J191*TiltakstyperKostnadskalkyle!G$5)/100,
IF($F191=TiltakstyperKostnadskalkyle!$B$6,($J191*TiltakstyperKostnadskalkyle!G$6)/100,
IF($F191=TiltakstyperKostnadskalkyle!$B$7,($J191*TiltakstyperKostnadskalkyle!G$7)/100,
IF($F191=TiltakstyperKostnadskalkyle!$B$8,($J191*TiltakstyperKostnadskalkyle!G$8)/100,
IF($F191=TiltakstyperKostnadskalkyle!$B$9,($J191*TiltakstyperKostnadskalkyle!G$9)/100,
IF($F191=TiltakstyperKostnadskalkyle!$B$10,($J191*TiltakstyperKostnadskalkyle!G$10)/100,
IF($F191=TiltakstyperKostnadskalkyle!$B$11,($J191*TiltakstyperKostnadskalkyle!G$11)/100,
IF($F191=TiltakstyperKostnadskalkyle!$B$12,($J191*TiltakstyperKostnadskalkyle!G$12)/100,
IF($F191=TiltakstyperKostnadskalkyle!$B$13,($J191*TiltakstyperKostnadskalkyle!G$13)/100,
IF($F191=TiltakstyperKostnadskalkyle!$B$14,($J191*TiltakstyperKostnadskalkyle!G$14)/100,
IF($F191=TiltakstyperKostnadskalkyle!$B$15,($J191*TiltakstyperKostnadskalkyle!G$15)/100,
"0")))))))))))</f>
        <v>121770</v>
      </c>
      <c r="O191" s="18">
        <f>IF($F191=TiltakstyperKostnadskalkyle!$B$5,($J191*TiltakstyperKostnadskalkyle!H$5)/100,
IF($F191=TiltakstyperKostnadskalkyle!$B$6,($J191*TiltakstyperKostnadskalkyle!H$6)/100,
IF($F191=TiltakstyperKostnadskalkyle!$B$7,($J191*TiltakstyperKostnadskalkyle!H$7)/100,
IF($F191=TiltakstyperKostnadskalkyle!$B$8,($J191*TiltakstyperKostnadskalkyle!H$8)/100,
IF($F191=TiltakstyperKostnadskalkyle!$B$9,($J191*TiltakstyperKostnadskalkyle!H$9)/100,
IF($F191=TiltakstyperKostnadskalkyle!$B$10,($J191*TiltakstyperKostnadskalkyle!H$10)/100,
IF($F191=TiltakstyperKostnadskalkyle!$B$11,($J191*TiltakstyperKostnadskalkyle!H$11)/100,
IF($F191=TiltakstyperKostnadskalkyle!$B$12,($J191*TiltakstyperKostnadskalkyle!H$12)/100,
IF($F191=TiltakstyperKostnadskalkyle!$B$13,($J191*TiltakstyperKostnadskalkyle!H$13)/100,
IF($F191=TiltakstyperKostnadskalkyle!$B$14,($J191*TiltakstyperKostnadskalkyle!H$14)/100,
IF($F191=TiltakstyperKostnadskalkyle!$B$15,($J191*TiltakstyperKostnadskalkyle!H$15)/100,
"0")))))))))))</f>
        <v>22140</v>
      </c>
      <c r="P191" s="18">
        <f>IF($F191=TiltakstyperKostnadskalkyle!$B$5,($J191*TiltakstyperKostnadskalkyle!I$5)/100,
IF($F191=TiltakstyperKostnadskalkyle!$B$6,($J191*TiltakstyperKostnadskalkyle!I$6)/100,
IF($F191=TiltakstyperKostnadskalkyle!$B$7,($J191*TiltakstyperKostnadskalkyle!I$7)/100,
IF($F191=TiltakstyperKostnadskalkyle!$B$8,($J191*TiltakstyperKostnadskalkyle!I$8)/100,
IF($F191=TiltakstyperKostnadskalkyle!$B$9,($J191*TiltakstyperKostnadskalkyle!I$9)/100,
IF($F191=TiltakstyperKostnadskalkyle!$B$10,($J191*TiltakstyperKostnadskalkyle!I$10)/100,
IF($F191=TiltakstyperKostnadskalkyle!$B$11,($J191*TiltakstyperKostnadskalkyle!I$11)/100,
IF($F191=TiltakstyperKostnadskalkyle!$B$12,($J191*TiltakstyperKostnadskalkyle!I$12)/100,
IF($F191=TiltakstyperKostnadskalkyle!$B$13,($J191*TiltakstyperKostnadskalkyle!I$13)/100,
IF($F191=TiltakstyperKostnadskalkyle!$B$14,($J191*TiltakstyperKostnadskalkyle!I$14)/100,
IF($F191=TiltakstyperKostnadskalkyle!$B$15,($J191*TiltakstyperKostnadskalkyle!I$15)/100,
"0")))))))))))</f>
        <v>59040</v>
      </c>
      <c r="Q191" s="18">
        <f t="shared" si="10"/>
        <v>3690</v>
      </c>
      <c r="R191" s="18">
        <f>IF($F191=TiltakstyperKostnadskalkyle!$B$5,($J191*TiltakstyperKostnadskalkyle!K$5)/100,
IF($F191=TiltakstyperKostnadskalkyle!$B$6,($J191*TiltakstyperKostnadskalkyle!K$6)/100,
IF($F191=TiltakstyperKostnadskalkyle!$B$8,($J191*TiltakstyperKostnadskalkyle!K$8)/100,
IF($F191=TiltakstyperKostnadskalkyle!$B$9,($J191*TiltakstyperKostnadskalkyle!K$9)/100,
IF($F191=TiltakstyperKostnadskalkyle!$B$10,($J191*TiltakstyperKostnadskalkyle!K$10)/100,
IF($F191=TiltakstyperKostnadskalkyle!$B$11,($J191*TiltakstyperKostnadskalkyle!K$11)/100,
IF($F191=TiltakstyperKostnadskalkyle!$B$12,($J191*TiltakstyperKostnadskalkyle!K$12)/100,
IF($F191=TiltakstyperKostnadskalkyle!$B$13,($J191*TiltakstyperKostnadskalkyle!K$13)/100,
IF($F191=TiltakstyperKostnadskalkyle!$B$14,($J191*TiltakstyperKostnadskalkyle!K$14)/100,
"0")))))))))</f>
        <v>12915</v>
      </c>
      <c r="S191" s="18"/>
      <c r="T191" s="18">
        <f>IF($F191=TiltakstyperKostnadskalkyle!$B$5,($J191*TiltakstyperKostnadskalkyle!M$5)/100,
IF($F191=TiltakstyperKostnadskalkyle!$B$6,($J191*TiltakstyperKostnadskalkyle!M$6)/100,
IF($F191=TiltakstyperKostnadskalkyle!$B$7,($J191*TiltakstyperKostnadskalkyle!M$7)/100,
IF($F191=TiltakstyperKostnadskalkyle!$B$8,($J191*TiltakstyperKostnadskalkyle!M$8)/100,
IF($F191=TiltakstyperKostnadskalkyle!$B$9,($J191*TiltakstyperKostnadskalkyle!M$9)/100,
IF($F191=TiltakstyperKostnadskalkyle!$B$10,($J191*TiltakstyperKostnadskalkyle!M$10)/100,
IF($F191=TiltakstyperKostnadskalkyle!$B$11,($J191*TiltakstyperKostnadskalkyle!M$11)/100,
IF($F191=TiltakstyperKostnadskalkyle!$B$12,($J191*TiltakstyperKostnadskalkyle!M$12)/100,
IF($F191=TiltakstyperKostnadskalkyle!$B$13,($J191*TiltakstyperKostnadskalkyle!M$13)/100,
IF($F191=TiltakstyperKostnadskalkyle!$B$14,($J191*TiltakstyperKostnadskalkyle!M$14)/100,
IF($F191=TiltakstyperKostnadskalkyle!$B$15,($J191*TiltakstyperKostnadskalkyle!M$15)/100,
"0")))))))))))</f>
        <v>0</v>
      </c>
      <c r="U191" s="32"/>
      <c r="V191" s="32"/>
      <c r="W191" s="18">
        <f>IF($F191=TiltakstyperKostnadskalkyle!$B$5,($J191*TiltakstyperKostnadskalkyle!P$5)/100,
IF($F191=TiltakstyperKostnadskalkyle!$B$6,($J191*TiltakstyperKostnadskalkyle!P$6)/100,
IF($F191=TiltakstyperKostnadskalkyle!$B$7,($J191*TiltakstyperKostnadskalkyle!P$7)/100,
IF($F191=TiltakstyperKostnadskalkyle!$B$8,($J191*TiltakstyperKostnadskalkyle!P$8)/100,
IF($F191=TiltakstyperKostnadskalkyle!$B$9,($J191*TiltakstyperKostnadskalkyle!P$9)/100,
IF($F191=TiltakstyperKostnadskalkyle!$B$10,($J191*TiltakstyperKostnadskalkyle!P$10)/100,
IF($F191=TiltakstyperKostnadskalkyle!$B$11,($J191*TiltakstyperKostnadskalkyle!P$11)/100,
IF($F191=TiltakstyperKostnadskalkyle!$B$12,($J191*TiltakstyperKostnadskalkyle!P$12)/100,
IF($F191=TiltakstyperKostnadskalkyle!$B$13,($J191*TiltakstyperKostnadskalkyle!P$13)/100,
IF($F191=TiltakstyperKostnadskalkyle!$B$14,($J191*TiltakstyperKostnadskalkyle!P$14)/100,
IF($F191=TiltakstyperKostnadskalkyle!$B$15,($J191*TiltakstyperKostnadskalkyle!P$15)/100,
"0")))))))))))</f>
        <v>0</v>
      </c>
      <c r="Y191" s="151"/>
    </row>
    <row r="192" spans="2:25" ht="14.45" customHeight="1" x14ac:dyDescent="0.25">
      <c r="B192" s="20" t="s">
        <v>25</v>
      </c>
      <c r="C192" s="22" t="s">
        <v>139</v>
      </c>
      <c r="D192" s="22" t="s">
        <v>147</v>
      </c>
      <c r="E192" s="22" t="s">
        <v>143</v>
      </c>
      <c r="F192" s="39" t="s">
        <v>37</v>
      </c>
      <c r="G192" s="22">
        <v>2026</v>
      </c>
      <c r="H192" s="108">
        <v>680</v>
      </c>
      <c r="I192" s="27" t="s">
        <v>30</v>
      </c>
      <c r="J192" s="18">
        <f>IF(F192=TiltakstyperKostnadskalkyle!$B$5,TiltakstyperKostnadskalkyle!$R$5*Handlingsplan!H192,
IF(F192=TiltakstyperKostnadskalkyle!$B$6,TiltakstyperKostnadskalkyle!$R$6*Handlingsplan!H192,
IF(F192=TiltakstyperKostnadskalkyle!$B$7,TiltakstyperKostnadskalkyle!$R$7*Handlingsplan!H192,
IF(F192=TiltakstyperKostnadskalkyle!$B$8,TiltakstyperKostnadskalkyle!$R$8*Handlingsplan!H192,
IF(F192=TiltakstyperKostnadskalkyle!$B$9,TiltakstyperKostnadskalkyle!$R$9*Handlingsplan!H192,
IF(F192=TiltakstyperKostnadskalkyle!$B$10,TiltakstyperKostnadskalkyle!$R$10*Handlingsplan!H192,
IF(F192=TiltakstyperKostnadskalkyle!$B$11,TiltakstyperKostnadskalkyle!$R$11*Handlingsplan!H192,
IF(F192=TiltakstyperKostnadskalkyle!$B$12,TiltakstyperKostnadskalkyle!$R$12*Handlingsplan!H192,
IF(F192=TiltakstyperKostnadskalkyle!$B$13,TiltakstyperKostnadskalkyle!$R$13*Handlingsplan!H192,
IF(F192=TiltakstyperKostnadskalkyle!$B$14,TiltakstyperKostnadskalkyle!$R$14*Handlingsplan!H192,
IF(F192=TiltakstyperKostnadskalkyle!$B$15,TiltakstyperKostnadskalkyle!$R$15*Handlingsplan!H192,
0)))))))))))</f>
        <v>754800</v>
      </c>
      <c r="K192" s="18">
        <f>IF($F192=TiltakstyperKostnadskalkyle!$B$5,($J192*TiltakstyperKostnadskalkyle!D$5)/100,
IF($F192=TiltakstyperKostnadskalkyle!$B$6,($J192*TiltakstyperKostnadskalkyle!D$6)/100,
IF($F192=TiltakstyperKostnadskalkyle!$B$7,($J192*TiltakstyperKostnadskalkyle!D$7)/100,
IF($F192=TiltakstyperKostnadskalkyle!$B$8,($J192*TiltakstyperKostnadskalkyle!D$8)/100,
IF($F192=TiltakstyperKostnadskalkyle!$B$9,($J192*TiltakstyperKostnadskalkyle!D$9)/100,
IF($F192=TiltakstyperKostnadskalkyle!$B$10,($J192*TiltakstyperKostnadskalkyle!D$10)/100,
IF($F192=TiltakstyperKostnadskalkyle!$B$11,($J192*TiltakstyperKostnadskalkyle!D$11)/100,
IF($F192=TiltakstyperKostnadskalkyle!$B$12,($J192*TiltakstyperKostnadskalkyle!D$12)/100,
IF($F192=TiltakstyperKostnadskalkyle!$B$13,($J192*TiltakstyperKostnadskalkyle!D$13)/100,
IF($F192=TiltakstyperKostnadskalkyle!$B$14,($J192*TiltakstyperKostnadskalkyle!D$14)/100,
IF($F192=TiltakstyperKostnadskalkyle!$B$15,($J192*TiltakstyperKostnadskalkyle!D$15)/100,
"0")))))))))))</f>
        <v>11322</v>
      </c>
      <c r="L192" s="18">
        <f>IF($F192=TiltakstyperKostnadskalkyle!$B$5,($J192*TiltakstyperKostnadskalkyle!E$5)/100,
IF($F192=TiltakstyperKostnadskalkyle!$B$6,($J192*TiltakstyperKostnadskalkyle!E$6)/100,
IF($F192=TiltakstyperKostnadskalkyle!$B$7,($J192*TiltakstyperKostnadskalkyle!E$7)/100,
IF($F192=TiltakstyperKostnadskalkyle!$B$8,($J192*TiltakstyperKostnadskalkyle!E$8)/100,
IF($F192=TiltakstyperKostnadskalkyle!$B$9,($J192*TiltakstyperKostnadskalkyle!E$9)/100,
IF($F192=TiltakstyperKostnadskalkyle!$B$10,($J192*TiltakstyperKostnadskalkyle!E$10)/100,
IF($F192=TiltakstyperKostnadskalkyle!$B$11,($J192*TiltakstyperKostnadskalkyle!E$11)/100,
IF($F192=TiltakstyperKostnadskalkyle!$B$12,($J192*TiltakstyperKostnadskalkyle!E$12)/100,
IF($F192=TiltakstyperKostnadskalkyle!$B$13,($J192*TiltakstyperKostnadskalkyle!E$13)/100,
IF($F192=TiltakstyperKostnadskalkyle!$B$14,($J192*TiltakstyperKostnadskalkyle!E$14)/100,
IF($F192=TiltakstyperKostnadskalkyle!$B$15,($J192*TiltakstyperKostnadskalkyle!E$15)/100,
"0")))))))))))</f>
        <v>22644</v>
      </c>
      <c r="M192" s="18">
        <f>IF($F192=TiltakstyperKostnadskalkyle!$B$5,($J192*TiltakstyperKostnadskalkyle!F$5)/100,
IF($F192=TiltakstyperKostnadskalkyle!$B$6,($J192*TiltakstyperKostnadskalkyle!F$6)/100,
IF($F192=TiltakstyperKostnadskalkyle!$B$7,($J192*TiltakstyperKostnadskalkyle!F$7)/100,
IF($F192=TiltakstyperKostnadskalkyle!$B$8,($J192*TiltakstyperKostnadskalkyle!F$8)/100,
IF($F192=TiltakstyperKostnadskalkyle!$B$9,($J192*TiltakstyperKostnadskalkyle!F$9)/100,
IF($F192=TiltakstyperKostnadskalkyle!$B$10,($J192*TiltakstyperKostnadskalkyle!F$10)/100,
IF($F192=TiltakstyperKostnadskalkyle!$B$11,($J192*TiltakstyperKostnadskalkyle!F$11)/100,
IF($F192=TiltakstyperKostnadskalkyle!$B$12,($J192*TiltakstyperKostnadskalkyle!F$12)/100,
IF($F192=TiltakstyperKostnadskalkyle!$B$13,($J192*TiltakstyperKostnadskalkyle!F$13)/100,
IF($F192=TiltakstyperKostnadskalkyle!$B$14,($J192*TiltakstyperKostnadskalkyle!F$14)/100,
IF($F192=TiltakstyperKostnadskalkyle!$B$15,($J192*TiltakstyperKostnadskalkyle!F$15)/100,
"0")))))))))))</f>
        <v>150960</v>
      </c>
      <c r="N192" s="18">
        <f>IF($F192=TiltakstyperKostnadskalkyle!$B$5,($J192*TiltakstyperKostnadskalkyle!G$5)/100,
IF($F192=TiltakstyperKostnadskalkyle!$B$6,($J192*TiltakstyperKostnadskalkyle!G$6)/100,
IF($F192=TiltakstyperKostnadskalkyle!$B$7,($J192*TiltakstyperKostnadskalkyle!G$7)/100,
IF($F192=TiltakstyperKostnadskalkyle!$B$8,($J192*TiltakstyperKostnadskalkyle!G$8)/100,
IF($F192=TiltakstyperKostnadskalkyle!$B$9,($J192*TiltakstyperKostnadskalkyle!G$9)/100,
IF($F192=TiltakstyperKostnadskalkyle!$B$10,($J192*TiltakstyperKostnadskalkyle!G$10)/100,
IF($F192=TiltakstyperKostnadskalkyle!$B$11,($J192*TiltakstyperKostnadskalkyle!G$11)/100,
IF($F192=TiltakstyperKostnadskalkyle!$B$12,($J192*TiltakstyperKostnadskalkyle!G$12)/100,
IF($F192=TiltakstyperKostnadskalkyle!$B$13,($J192*TiltakstyperKostnadskalkyle!G$13)/100,
IF($F192=TiltakstyperKostnadskalkyle!$B$14,($J192*TiltakstyperKostnadskalkyle!G$14)/100,
IF($F192=TiltakstyperKostnadskalkyle!$B$15,($J192*TiltakstyperKostnadskalkyle!G$15)/100,
"0")))))))))))</f>
        <v>83028</v>
      </c>
      <c r="O192" s="18">
        <f>IF($F192=TiltakstyperKostnadskalkyle!$B$5,($J192*TiltakstyperKostnadskalkyle!H$5)/100,
IF($F192=TiltakstyperKostnadskalkyle!$B$6,($J192*TiltakstyperKostnadskalkyle!H$6)/100,
IF($F192=TiltakstyperKostnadskalkyle!$B$7,($J192*TiltakstyperKostnadskalkyle!H$7)/100,
IF($F192=TiltakstyperKostnadskalkyle!$B$8,($J192*TiltakstyperKostnadskalkyle!H$8)/100,
IF($F192=TiltakstyperKostnadskalkyle!$B$9,($J192*TiltakstyperKostnadskalkyle!H$9)/100,
IF($F192=TiltakstyperKostnadskalkyle!$B$10,($J192*TiltakstyperKostnadskalkyle!H$10)/100,
IF($F192=TiltakstyperKostnadskalkyle!$B$11,($J192*TiltakstyperKostnadskalkyle!H$11)/100,
IF($F192=TiltakstyperKostnadskalkyle!$B$12,($J192*TiltakstyperKostnadskalkyle!H$12)/100,
IF($F192=TiltakstyperKostnadskalkyle!$B$13,($J192*TiltakstyperKostnadskalkyle!H$13)/100,
IF($F192=TiltakstyperKostnadskalkyle!$B$14,($J192*TiltakstyperKostnadskalkyle!H$14)/100,
IF($F192=TiltakstyperKostnadskalkyle!$B$15,($J192*TiltakstyperKostnadskalkyle!H$15)/100,
"0")))))))))))</f>
        <v>22644</v>
      </c>
      <c r="P192" s="18">
        <f>IF($F192=TiltakstyperKostnadskalkyle!$B$5,($J192*TiltakstyperKostnadskalkyle!I$5)/100,
IF($F192=TiltakstyperKostnadskalkyle!$B$6,($J192*TiltakstyperKostnadskalkyle!I$6)/100,
IF($F192=TiltakstyperKostnadskalkyle!$B$7,($J192*TiltakstyperKostnadskalkyle!I$7)/100,
IF($F192=TiltakstyperKostnadskalkyle!$B$8,($J192*TiltakstyperKostnadskalkyle!I$8)/100,
IF($F192=TiltakstyperKostnadskalkyle!$B$9,($J192*TiltakstyperKostnadskalkyle!I$9)/100,
IF($F192=TiltakstyperKostnadskalkyle!$B$10,($J192*TiltakstyperKostnadskalkyle!I$10)/100,
IF($F192=TiltakstyperKostnadskalkyle!$B$11,($J192*TiltakstyperKostnadskalkyle!I$11)/100,
IF($F192=TiltakstyperKostnadskalkyle!$B$12,($J192*TiltakstyperKostnadskalkyle!I$12)/100,
IF($F192=TiltakstyperKostnadskalkyle!$B$13,($J192*TiltakstyperKostnadskalkyle!I$13)/100,
IF($F192=TiltakstyperKostnadskalkyle!$B$14,($J192*TiltakstyperKostnadskalkyle!I$14)/100,
IF($F192=TiltakstyperKostnadskalkyle!$B$15,($J192*TiltakstyperKostnadskalkyle!I$15)/100,
"0")))))))))))</f>
        <v>452880</v>
      </c>
      <c r="Q192" s="18">
        <f t="shared" ref="Q192:Q198" si="11">(1*$J192)/100</f>
        <v>7548</v>
      </c>
      <c r="R192" s="18">
        <f>IF($F192=TiltakstyperKostnadskalkyle!$B$5,($J192*TiltakstyperKostnadskalkyle!K$5)/100,
IF($F192=TiltakstyperKostnadskalkyle!$B$6,($J192*TiltakstyperKostnadskalkyle!K$6)/100,
IF($F192=TiltakstyperKostnadskalkyle!$B$8,($J192*TiltakstyperKostnadskalkyle!K$8)/100,
IF($F192=TiltakstyperKostnadskalkyle!$B$9,($J192*TiltakstyperKostnadskalkyle!K$9)/100,
IF($F192=TiltakstyperKostnadskalkyle!$B$10,($J192*TiltakstyperKostnadskalkyle!K$10)/100,
IF($F192=TiltakstyperKostnadskalkyle!$B$11,($J192*TiltakstyperKostnadskalkyle!K$11)/100,
IF($F192=TiltakstyperKostnadskalkyle!$B$12,($J192*TiltakstyperKostnadskalkyle!K$12)/100,
IF($F192=TiltakstyperKostnadskalkyle!$B$13,($J192*TiltakstyperKostnadskalkyle!K$13)/100,
IF($F192=TiltakstyperKostnadskalkyle!$B$14,($J192*TiltakstyperKostnadskalkyle!K$14)/100,
"0")))))))))</f>
        <v>11322</v>
      </c>
      <c r="S192" s="18"/>
      <c r="T192" s="18">
        <f>IF($F192=TiltakstyperKostnadskalkyle!$B$5,($J192*TiltakstyperKostnadskalkyle!M$5)/100,
IF($F192=TiltakstyperKostnadskalkyle!$B$6,($J192*TiltakstyperKostnadskalkyle!M$6)/100,
IF($F192=TiltakstyperKostnadskalkyle!$B$7,($J192*TiltakstyperKostnadskalkyle!M$7)/100,
IF($F192=TiltakstyperKostnadskalkyle!$B$8,($J192*TiltakstyperKostnadskalkyle!M$8)/100,
IF($F192=TiltakstyperKostnadskalkyle!$B$9,($J192*TiltakstyperKostnadskalkyle!M$9)/100,
IF($F192=TiltakstyperKostnadskalkyle!$B$10,($J192*TiltakstyperKostnadskalkyle!M$10)/100,
IF($F192=TiltakstyperKostnadskalkyle!$B$11,($J192*TiltakstyperKostnadskalkyle!M$11)/100,
IF($F192=TiltakstyperKostnadskalkyle!$B$12,($J192*TiltakstyperKostnadskalkyle!M$12)/100,
IF($F192=TiltakstyperKostnadskalkyle!$B$13,($J192*TiltakstyperKostnadskalkyle!M$13)/100,
IF($F192=TiltakstyperKostnadskalkyle!$B$14,($J192*TiltakstyperKostnadskalkyle!M$14)/100,
IF($F192=TiltakstyperKostnadskalkyle!$B$15,($J192*TiltakstyperKostnadskalkyle!M$15)/100,
"0")))))))))))</f>
        <v>0</v>
      </c>
      <c r="U192" s="32"/>
      <c r="V192" s="32"/>
      <c r="W192" s="18">
        <f>IF($F192=TiltakstyperKostnadskalkyle!$B$5,($J192*TiltakstyperKostnadskalkyle!P$5)/100,
IF($F192=TiltakstyperKostnadskalkyle!$B$6,($J192*TiltakstyperKostnadskalkyle!P$6)/100,
IF($F192=TiltakstyperKostnadskalkyle!$B$7,($J192*TiltakstyperKostnadskalkyle!P$7)/100,
IF($F192=TiltakstyperKostnadskalkyle!$B$8,($J192*TiltakstyperKostnadskalkyle!P$8)/100,
IF($F192=TiltakstyperKostnadskalkyle!$B$9,($J192*TiltakstyperKostnadskalkyle!P$9)/100,
IF($F192=TiltakstyperKostnadskalkyle!$B$10,($J192*TiltakstyperKostnadskalkyle!P$10)/100,
IF($F192=TiltakstyperKostnadskalkyle!$B$11,($J192*TiltakstyperKostnadskalkyle!P$11)/100,
IF($F192=TiltakstyperKostnadskalkyle!$B$12,($J192*TiltakstyperKostnadskalkyle!P$12)/100,
IF($F192=TiltakstyperKostnadskalkyle!$B$13,($J192*TiltakstyperKostnadskalkyle!P$13)/100,
IF($F192=TiltakstyperKostnadskalkyle!$B$14,($J192*TiltakstyperKostnadskalkyle!P$14)/100,
IF($F192=TiltakstyperKostnadskalkyle!$B$15,($J192*TiltakstyperKostnadskalkyle!P$15)/100,
"0")))))))))))</f>
        <v>0</v>
      </c>
      <c r="Y192" s="151"/>
    </row>
    <row r="193" spans="2:25" ht="14.45" customHeight="1" x14ac:dyDescent="0.25">
      <c r="B193" s="20" t="s">
        <v>25</v>
      </c>
      <c r="C193" s="22" t="s">
        <v>139</v>
      </c>
      <c r="D193" s="22" t="s">
        <v>148</v>
      </c>
      <c r="E193" s="22" t="s">
        <v>141</v>
      </c>
      <c r="F193" s="39" t="s">
        <v>39</v>
      </c>
      <c r="G193" s="22">
        <v>2027</v>
      </c>
      <c r="H193" s="108">
        <f>373-120</f>
        <v>253</v>
      </c>
      <c r="I193" s="27" t="s">
        <v>30</v>
      </c>
      <c r="J193" s="18">
        <f>IF(F193=TiltakstyperKostnadskalkyle!$B$5,TiltakstyperKostnadskalkyle!$R$5*Handlingsplan!H193,
IF(F193=TiltakstyperKostnadskalkyle!$B$6,TiltakstyperKostnadskalkyle!$R$6*Handlingsplan!H193,
IF(F193=TiltakstyperKostnadskalkyle!$B$7,TiltakstyperKostnadskalkyle!$R$7*Handlingsplan!H193,
IF(F193=TiltakstyperKostnadskalkyle!$B$8,TiltakstyperKostnadskalkyle!$R$8*Handlingsplan!H193,
IF(F193=TiltakstyperKostnadskalkyle!$B$9,TiltakstyperKostnadskalkyle!$R$9*Handlingsplan!H193,
IF(F193=TiltakstyperKostnadskalkyle!$B$10,TiltakstyperKostnadskalkyle!$R$10*Handlingsplan!H193,
IF(F193=TiltakstyperKostnadskalkyle!$B$11,TiltakstyperKostnadskalkyle!$R$11*Handlingsplan!H193,
IF(F193=TiltakstyperKostnadskalkyle!$B$12,TiltakstyperKostnadskalkyle!$R$12*Handlingsplan!H193,
IF(F193=TiltakstyperKostnadskalkyle!$B$13,TiltakstyperKostnadskalkyle!$R$13*Handlingsplan!H193,
IF(F193=TiltakstyperKostnadskalkyle!$B$14,TiltakstyperKostnadskalkyle!$R$14*Handlingsplan!H193,
IF(F193=TiltakstyperKostnadskalkyle!$B$15,TiltakstyperKostnadskalkyle!$R$15*Handlingsplan!H193,
0)))))))))))</f>
        <v>1012000</v>
      </c>
      <c r="K193" s="18">
        <f>IF($F193=TiltakstyperKostnadskalkyle!$B$5,($J193*TiltakstyperKostnadskalkyle!D$5)/100,
IF($F193=TiltakstyperKostnadskalkyle!$B$6,($J193*TiltakstyperKostnadskalkyle!D$6)/100,
IF($F193=TiltakstyperKostnadskalkyle!$B$7,($J193*TiltakstyperKostnadskalkyle!D$7)/100,
IF($F193=TiltakstyperKostnadskalkyle!$B$8,($J193*TiltakstyperKostnadskalkyle!D$8)/100,
IF($F193=TiltakstyperKostnadskalkyle!$B$9,($J193*TiltakstyperKostnadskalkyle!D$9)/100,
IF($F193=TiltakstyperKostnadskalkyle!$B$10,($J193*TiltakstyperKostnadskalkyle!D$10)/100,
IF($F193=TiltakstyperKostnadskalkyle!$B$11,($J193*TiltakstyperKostnadskalkyle!D$11)/100,
IF($F193=TiltakstyperKostnadskalkyle!$B$12,($J193*TiltakstyperKostnadskalkyle!D$12)/100,
IF($F193=TiltakstyperKostnadskalkyle!$B$13,($J193*TiltakstyperKostnadskalkyle!D$13)/100,
IF($F193=TiltakstyperKostnadskalkyle!$B$14,($J193*TiltakstyperKostnadskalkyle!D$14)/100,
IF($F193=TiltakstyperKostnadskalkyle!$B$15,($J193*TiltakstyperKostnadskalkyle!D$15)/100,
"0")))))))))))</f>
        <v>80960</v>
      </c>
      <c r="L193" s="18">
        <f>IF($F193=TiltakstyperKostnadskalkyle!$B$5,($J193*TiltakstyperKostnadskalkyle!E$5)/100,
IF($F193=TiltakstyperKostnadskalkyle!$B$6,($J193*TiltakstyperKostnadskalkyle!E$6)/100,
IF($F193=TiltakstyperKostnadskalkyle!$B$7,($J193*TiltakstyperKostnadskalkyle!E$7)/100,
IF($F193=TiltakstyperKostnadskalkyle!$B$8,($J193*TiltakstyperKostnadskalkyle!E$8)/100,
IF($F193=TiltakstyperKostnadskalkyle!$B$9,($J193*TiltakstyperKostnadskalkyle!E$9)/100,
IF($F193=TiltakstyperKostnadskalkyle!$B$10,($J193*TiltakstyperKostnadskalkyle!E$10)/100,
IF($F193=TiltakstyperKostnadskalkyle!$B$11,($J193*TiltakstyperKostnadskalkyle!E$11)/100,
IF($F193=TiltakstyperKostnadskalkyle!$B$12,($J193*TiltakstyperKostnadskalkyle!E$12)/100,
IF($F193=TiltakstyperKostnadskalkyle!$B$13,($J193*TiltakstyperKostnadskalkyle!E$13)/100,
IF($F193=TiltakstyperKostnadskalkyle!$B$14,($J193*TiltakstyperKostnadskalkyle!E$14)/100,
IF($F193=TiltakstyperKostnadskalkyle!$B$15,($J193*TiltakstyperKostnadskalkyle!E$15)/100,
"0")))))))))))</f>
        <v>80960</v>
      </c>
      <c r="M193" s="18">
        <f>IF($F193=TiltakstyperKostnadskalkyle!$B$5,($J193*TiltakstyperKostnadskalkyle!F$5)/100,
IF($F193=TiltakstyperKostnadskalkyle!$B$6,($J193*TiltakstyperKostnadskalkyle!F$6)/100,
IF($F193=TiltakstyperKostnadskalkyle!$B$7,($J193*TiltakstyperKostnadskalkyle!F$7)/100,
IF($F193=TiltakstyperKostnadskalkyle!$B$8,($J193*TiltakstyperKostnadskalkyle!F$8)/100,
IF($F193=TiltakstyperKostnadskalkyle!$B$9,($J193*TiltakstyperKostnadskalkyle!F$9)/100,
IF($F193=TiltakstyperKostnadskalkyle!$B$10,($J193*TiltakstyperKostnadskalkyle!F$10)/100,
IF($F193=TiltakstyperKostnadskalkyle!$B$11,($J193*TiltakstyperKostnadskalkyle!F$11)/100,
IF($F193=TiltakstyperKostnadskalkyle!$B$12,($J193*TiltakstyperKostnadskalkyle!F$12)/100,
IF($F193=TiltakstyperKostnadskalkyle!$B$13,($J193*TiltakstyperKostnadskalkyle!F$13)/100,
IF($F193=TiltakstyperKostnadskalkyle!$B$14,($J193*TiltakstyperKostnadskalkyle!F$14)/100,
IF($F193=TiltakstyperKostnadskalkyle!$B$15,($J193*TiltakstyperKostnadskalkyle!F$15)/100,
"0")))))))))))</f>
        <v>425040</v>
      </c>
      <c r="N193" s="18">
        <f>IF($F193=TiltakstyperKostnadskalkyle!$B$5,($J193*TiltakstyperKostnadskalkyle!G$5)/100,
IF($F193=TiltakstyperKostnadskalkyle!$B$6,($J193*TiltakstyperKostnadskalkyle!G$6)/100,
IF($F193=TiltakstyperKostnadskalkyle!$B$7,($J193*TiltakstyperKostnadskalkyle!G$7)/100,
IF($F193=TiltakstyperKostnadskalkyle!$B$8,($J193*TiltakstyperKostnadskalkyle!G$8)/100,
IF($F193=TiltakstyperKostnadskalkyle!$B$9,($J193*TiltakstyperKostnadskalkyle!G$9)/100,
IF($F193=TiltakstyperKostnadskalkyle!$B$10,($J193*TiltakstyperKostnadskalkyle!G$10)/100,
IF($F193=TiltakstyperKostnadskalkyle!$B$11,($J193*TiltakstyperKostnadskalkyle!G$11)/100,
IF($F193=TiltakstyperKostnadskalkyle!$B$12,($J193*TiltakstyperKostnadskalkyle!G$12)/100,
IF($F193=TiltakstyperKostnadskalkyle!$B$13,($J193*TiltakstyperKostnadskalkyle!G$13)/100,
IF($F193=TiltakstyperKostnadskalkyle!$B$14,($J193*TiltakstyperKostnadskalkyle!G$14)/100,
IF($F193=TiltakstyperKostnadskalkyle!$B$15,($J193*TiltakstyperKostnadskalkyle!G$15)/100,
"0")))))))))))</f>
        <v>212520</v>
      </c>
      <c r="O193" s="18">
        <f>IF($F193=TiltakstyperKostnadskalkyle!$B$5,($J193*TiltakstyperKostnadskalkyle!H$5)/100,
IF($F193=TiltakstyperKostnadskalkyle!$B$6,($J193*TiltakstyperKostnadskalkyle!H$6)/100,
IF($F193=TiltakstyperKostnadskalkyle!$B$7,($J193*TiltakstyperKostnadskalkyle!H$7)/100,
IF($F193=TiltakstyperKostnadskalkyle!$B$8,($J193*TiltakstyperKostnadskalkyle!H$8)/100,
IF($F193=TiltakstyperKostnadskalkyle!$B$9,($J193*TiltakstyperKostnadskalkyle!H$9)/100,
IF($F193=TiltakstyperKostnadskalkyle!$B$10,($J193*TiltakstyperKostnadskalkyle!H$10)/100,
IF($F193=TiltakstyperKostnadskalkyle!$B$11,($J193*TiltakstyperKostnadskalkyle!H$11)/100,
IF($F193=TiltakstyperKostnadskalkyle!$B$12,($J193*TiltakstyperKostnadskalkyle!H$12)/100,
IF($F193=TiltakstyperKostnadskalkyle!$B$13,($J193*TiltakstyperKostnadskalkyle!H$13)/100,
IF($F193=TiltakstyperKostnadskalkyle!$B$14,($J193*TiltakstyperKostnadskalkyle!H$14)/100,
IF($F193=TiltakstyperKostnadskalkyle!$B$15,($J193*TiltakstyperKostnadskalkyle!H$15)/100,
"0")))))))))))</f>
        <v>80960</v>
      </c>
      <c r="P193" s="18">
        <f>IF($F193=TiltakstyperKostnadskalkyle!$B$5,($J193*TiltakstyperKostnadskalkyle!I$5)/100,
IF($F193=TiltakstyperKostnadskalkyle!$B$6,($J193*TiltakstyperKostnadskalkyle!I$6)/100,
IF($F193=TiltakstyperKostnadskalkyle!$B$7,($J193*TiltakstyperKostnadskalkyle!I$7)/100,
IF($F193=TiltakstyperKostnadskalkyle!$B$8,($J193*TiltakstyperKostnadskalkyle!I$8)/100,
IF($F193=TiltakstyperKostnadskalkyle!$B$9,($J193*TiltakstyperKostnadskalkyle!I$9)/100,
IF($F193=TiltakstyperKostnadskalkyle!$B$10,($J193*TiltakstyperKostnadskalkyle!I$10)/100,
IF($F193=TiltakstyperKostnadskalkyle!$B$11,($J193*TiltakstyperKostnadskalkyle!I$11)/100,
IF($F193=TiltakstyperKostnadskalkyle!$B$12,($J193*TiltakstyperKostnadskalkyle!I$12)/100,
IF($F193=TiltakstyperKostnadskalkyle!$B$13,($J193*TiltakstyperKostnadskalkyle!I$13)/100,
IF($F193=TiltakstyperKostnadskalkyle!$B$14,($J193*TiltakstyperKostnadskalkyle!I$14)/100,
IF($F193=TiltakstyperKostnadskalkyle!$B$15,($J193*TiltakstyperKostnadskalkyle!I$15)/100,
"0")))))))))))</f>
        <v>50600</v>
      </c>
      <c r="Q193" s="18">
        <f t="shared" si="11"/>
        <v>10120</v>
      </c>
      <c r="R193" s="18">
        <f>IF($F193=TiltakstyperKostnadskalkyle!$B$5,($J193*TiltakstyperKostnadskalkyle!K$5)/100,
IF($F193=TiltakstyperKostnadskalkyle!$B$6,($J193*TiltakstyperKostnadskalkyle!K$6)/100,
IF($F193=TiltakstyperKostnadskalkyle!$B$7,($J193*TiltakstyperKostnadskalkyle!K$7)/100,
IF($F193=TiltakstyperKostnadskalkyle!$B$8,($J193*TiltakstyperKostnadskalkyle!K$8)/100,
IF($F193=TiltakstyperKostnadskalkyle!$B$9,($J193*TiltakstyperKostnadskalkyle!K$9)/100,
IF($F193=TiltakstyperKostnadskalkyle!$B$10,($J193*TiltakstyperKostnadskalkyle!K$10)/100,
IF($F193=TiltakstyperKostnadskalkyle!$B$11,($J193*TiltakstyperKostnadskalkyle!K$11)/100,
IF($F193=TiltakstyperKostnadskalkyle!$B$12,($J193*TiltakstyperKostnadskalkyle!K$12)/100,
IF($F193=TiltakstyperKostnadskalkyle!$B$13,($J193*TiltakstyperKostnadskalkyle!K$13)/100,
IF($F193=TiltakstyperKostnadskalkyle!$B$14,($J193*TiltakstyperKostnadskalkyle!K$14)/100,
IF($F193=TiltakstyperKostnadskalkyle!$B$15,($J193*TiltakstyperKostnadskalkyle!K$15)/100,
"0")))))))))))</f>
        <v>80960</v>
      </c>
      <c r="S193" s="18"/>
      <c r="T193" s="18">
        <f>IF($F193=TiltakstyperKostnadskalkyle!$B$5,($J193*TiltakstyperKostnadskalkyle!M$5)/100,
IF($F193=TiltakstyperKostnadskalkyle!$B$6,($J193*TiltakstyperKostnadskalkyle!M$6)/100,
IF($F193=TiltakstyperKostnadskalkyle!$B$7,($J193*TiltakstyperKostnadskalkyle!M$7)/100,
IF($F193=TiltakstyperKostnadskalkyle!$B$8,($J193*TiltakstyperKostnadskalkyle!M$8)/100,
IF($F193=TiltakstyperKostnadskalkyle!$B$9,($J193*TiltakstyperKostnadskalkyle!M$9)/100,
IF($F193=TiltakstyperKostnadskalkyle!$B$10,($J193*TiltakstyperKostnadskalkyle!M$10)/100,
IF($F193=TiltakstyperKostnadskalkyle!$B$11,($J193*TiltakstyperKostnadskalkyle!M$11)/100,
IF($F193=TiltakstyperKostnadskalkyle!$B$12,($J193*TiltakstyperKostnadskalkyle!M$12)/100,
IF($F193=TiltakstyperKostnadskalkyle!$B$13,($J193*TiltakstyperKostnadskalkyle!M$13)/100,
IF($F193=TiltakstyperKostnadskalkyle!$B$14,($J193*TiltakstyperKostnadskalkyle!M$14)/100,
IF($F193=TiltakstyperKostnadskalkyle!$B$15,($J193*TiltakstyperKostnadskalkyle!M$15)/100,
"0")))))))))))</f>
        <v>0</v>
      </c>
      <c r="U193" s="32"/>
      <c r="V193" s="32"/>
      <c r="W193" s="18">
        <f>IF($F193=TiltakstyperKostnadskalkyle!$B$5,($J193*TiltakstyperKostnadskalkyle!P$5)/100,
IF($F193=TiltakstyperKostnadskalkyle!$B$6,($J193*TiltakstyperKostnadskalkyle!P$6)/100,
IF($F193=TiltakstyperKostnadskalkyle!$B$7,($J193*TiltakstyperKostnadskalkyle!P$7)/100,
IF($F193=TiltakstyperKostnadskalkyle!$B$8,($J193*TiltakstyperKostnadskalkyle!P$8)/100,
IF($F193=TiltakstyperKostnadskalkyle!$B$9,($J193*TiltakstyperKostnadskalkyle!P$9)/100,
IF($F193=TiltakstyperKostnadskalkyle!$B$10,($J193*TiltakstyperKostnadskalkyle!P$10)/100,
IF($F193=TiltakstyperKostnadskalkyle!$B$11,($J193*TiltakstyperKostnadskalkyle!P$11)/100,
IF($F193=TiltakstyperKostnadskalkyle!$B$12,($J193*TiltakstyperKostnadskalkyle!P$12)/100,
IF($F193=TiltakstyperKostnadskalkyle!$B$13,($J193*TiltakstyperKostnadskalkyle!P$13)/100,
IF($F193=TiltakstyperKostnadskalkyle!$B$14,($J193*TiltakstyperKostnadskalkyle!P$14)/100,
IF($F193=TiltakstyperKostnadskalkyle!$B$15,($J193*TiltakstyperKostnadskalkyle!P$15)/100,
"0")))))))))))</f>
        <v>0</v>
      </c>
      <c r="Y193" s="151"/>
    </row>
    <row r="194" spans="2:25" ht="14.45" customHeight="1" x14ac:dyDescent="0.25">
      <c r="B194" s="20" t="s">
        <v>25</v>
      </c>
      <c r="C194" s="22" t="s">
        <v>139</v>
      </c>
      <c r="D194" s="22" t="s">
        <v>148</v>
      </c>
      <c r="E194" s="22" t="s">
        <v>142</v>
      </c>
      <c r="F194" s="39" t="s">
        <v>39</v>
      </c>
      <c r="G194" s="22">
        <v>2027</v>
      </c>
      <c r="H194" s="108">
        <v>120</v>
      </c>
      <c r="I194" s="27" t="s">
        <v>30</v>
      </c>
      <c r="J194" s="18">
        <f>IF(F194=TiltakstyperKostnadskalkyle!$B$5,TiltakstyperKostnadskalkyle!$R$5*Handlingsplan!H194,
IF(F194=TiltakstyperKostnadskalkyle!$B$6,TiltakstyperKostnadskalkyle!$R$6*Handlingsplan!H194,
IF(F194=TiltakstyperKostnadskalkyle!$B$7,TiltakstyperKostnadskalkyle!$R$7*Handlingsplan!H194,
IF(F194=TiltakstyperKostnadskalkyle!$B$8,TiltakstyperKostnadskalkyle!$R$8*Handlingsplan!H194,
IF(F194=TiltakstyperKostnadskalkyle!$B$9,TiltakstyperKostnadskalkyle!$R$9*Handlingsplan!H194,
IF(F194=TiltakstyperKostnadskalkyle!$B$10,TiltakstyperKostnadskalkyle!$R$10*Handlingsplan!H194,
IF(F194=TiltakstyperKostnadskalkyle!$B$11,TiltakstyperKostnadskalkyle!$R$11*Handlingsplan!H194,
IF(F194=TiltakstyperKostnadskalkyle!$B$12,TiltakstyperKostnadskalkyle!$R$12*Handlingsplan!H194,
IF(F194=TiltakstyperKostnadskalkyle!$B$13,TiltakstyperKostnadskalkyle!$R$13*Handlingsplan!H194,
IF(F194=TiltakstyperKostnadskalkyle!$B$14,TiltakstyperKostnadskalkyle!$R$14*Handlingsplan!H194,
IF(F194=TiltakstyperKostnadskalkyle!$B$15,TiltakstyperKostnadskalkyle!$R$15*Handlingsplan!H194,
0)))))))))))</f>
        <v>480000</v>
      </c>
      <c r="K194" s="18">
        <f>IF($F194=TiltakstyperKostnadskalkyle!$B$5,($J194*TiltakstyperKostnadskalkyle!D$5)/100,
IF($F194=TiltakstyperKostnadskalkyle!$B$6,($J194*TiltakstyperKostnadskalkyle!D$6)/100,
IF($F194=TiltakstyperKostnadskalkyle!$B$7,($J194*TiltakstyperKostnadskalkyle!D$7)/100,
IF($F194=TiltakstyperKostnadskalkyle!$B$8,($J194*TiltakstyperKostnadskalkyle!D$8)/100,
IF($F194=TiltakstyperKostnadskalkyle!$B$9,($J194*TiltakstyperKostnadskalkyle!D$9)/100,
IF($F194=TiltakstyperKostnadskalkyle!$B$10,($J194*TiltakstyperKostnadskalkyle!D$10)/100,
IF($F194=TiltakstyperKostnadskalkyle!$B$11,($J194*TiltakstyperKostnadskalkyle!D$11)/100,
IF($F194=TiltakstyperKostnadskalkyle!$B$12,($J194*TiltakstyperKostnadskalkyle!D$12)/100,
IF($F194=TiltakstyperKostnadskalkyle!$B$13,($J194*TiltakstyperKostnadskalkyle!D$13)/100,
IF($F194=TiltakstyperKostnadskalkyle!$B$14,($J194*TiltakstyperKostnadskalkyle!D$14)/100,
IF($F194=TiltakstyperKostnadskalkyle!$B$15,($J194*TiltakstyperKostnadskalkyle!D$15)/100,
"0")))))))))))</f>
        <v>38400</v>
      </c>
      <c r="L194" s="18">
        <f>IF($F194=TiltakstyperKostnadskalkyle!$B$5,($J194*TiltakstyperKostnadskalkyle!E$5)/100,
IF($F194=TiltakstyperKostnadskalkyle!$B$6,($J194*TiltakstyperKostnadskalkyle!E$6)/100,
IF($F194=TiltakstyperKostnadskalkyle!$B$7,($J194*TiltakstyperKostnadskalkyle!E$7)/100,
IF($F194=TiltakstyperKostnadskalkyle!$B$8,($J194*TiltakstyperKostnadskalkyle!E$8)/100,
IF($F194=TiltakstyperKostnadskalkyle!$B$9,($J194*TiltakstyperKostnadskalkyle!E$9)/100,
IF($F194=TiltakstyperKostnadskalkyle!$B$10,($J194*TiltakstyperKostnadskalkyle!E$10)/100,
IF($F194=TiltakstyperKostnadskalkyle!$B$11,($J194*TiltakstyperKostnadskalkyle!E$11)/100,
IF($F194=TiltakstyperKostnadskalkyle!$B$12,($J194*TiltakstyperKostnadskalkyle!E$12)/100,
IF($F194=TiltakstyperKostnadskalkyle!$B$13,($J194*TiltakstyperKostnadskalkyle!E$13)/100,
IF($F194=TiltakstyperKostnadskalkyle!$B$14,($J194*TiltakstyperKostnadskalkyle!E$14)/100,
IF($F194=TiltakstyperKostnadskalkyle!$B$15,($J194*TiltakstyperKostnadskalkyle!E$15)/100,
"0")))))))))))</f>
        <v>38400</v>
      </c>
      <c r="M194" s="18">
        <f>IF($F194=TiltakstyperKostnadskalkyle!$B$5,($J194*TiltakstyperKostnadskalkyle!F$5)/100,
IF($F194=TiltakstyperKostnadskalkyle!$B$6,($J194*TiltakstyperKostnadskalkyle!F$6)/100,
IF($F194=TiltakstyperKostnadskalkyle!$B$7,($J194*TiltakstyperKostnadskalkyle!F$7)/100,
IF($F194=TiltakstyperKostnadskalkyle!$B$8,($J194*TiltakstyperKostnadskalkyle!F$8)/100,
IF($F194=TiltakstyperKostnadskalkyle!$B$9,($J194*TiltakstyperKostnadskalkyle!F$9)/100,
IF($F194=TiltakstyperKostnadskalkyle!$B$10,($J194*TiltakstyperKostnadskalkyle!F$10)/100,
IF($F194=TiltakstyperKostnadskalkyle!$B$11,($J194*TiltakstyperKostnadskalkyle!F$11)/100,
IF($F194=TiltakstyperKostnadskalkyle!$B$12,($J194*TiltakstyperKostnadskalkyle!F$12)/100,
IF($F194=TiltakstyperKostnadskalkyle!$B$13,($J194*TiltakstyperKostnadskalkyle!F$13)/100,
IF($F194=TiltakstyperKostnadskalkyle!$B$14,($J194*TiltakstyperKostnadskalkyle!F$14)/100,
IF($F194=TiltakstyperKostnadskalkyle!$B$15,($J194*TiltakstyperKostnadskalkyle!F$15)/100,
"0")))))))))))</f>
        <v>201600</v>
      </c>
      <c r="N194" s="18">
        <f>IF($F194=TiltakstyperKostnadskalkyle!$B$5,($J194*TiltakstyperKostnadskalkyle!G$5)/100,
IF($F194=TiltakstyperKostnadskalkyle!$B$6,($J194*TiltakstyperKostnadskalkyle!G$6)/100,
IF($F194=TiltakstyperKostnadskalkyle!$B$7,($J194*TiltakstyperKostnadskalkyle!G$7)/100,
IF($F194=TiltakstyperKostnadskalkyle!$B$8,($J194*TiltakstyperKostnadskalkyle!G$8)/100,
IF($F194=TiltakstyperKostnadskalkyle!$B$9,($J194*TiltakstyperKostnadskalkyle!G$9)/100,
IF($F194=TiltakstyperKostnadskalkyle!$B$10,($J194*TiltakstyperKostnadskalkyle!G$10)/100,
IF($F194=TiltakstyperKostnadskalkyle!$B$11,($J194*TiltakstyperKostnadskalkyle!G$11)/100,
IF($F194=TiltakstyperKostnadskalkyle!$B$12,($J194*TiltakstyperKostnadskalkyle!G$12)/100,
IF($F194=TiltakstyperKostnadskalkyle!$B$13,($J194*TiltakstyperKostnadskalkyle!G$13)/100,
IF($F194=TiltakstyperKostnadskalkyle!$B$14,($J194*TiltakstyperKostnadskalkyle!G$14)/100,
IF($F194=TiltakstyperKostnadskalkyle!$B$15,($J194*TiltakstyperKostnadskalkyle!G$15)/100,
"0")))))))))))</f>
        <v>100800</v>
      </c>
      <c r="O194" s="18">
        <f>IF($F194=TiltakstyperKostnadskalkyle!$B$5,($J194*TiltakstyperKostnadskalkyle!H$5)/100,
IF($F194=TiltakstyperKostnadskalkyle!$B$6,($J194*TiltakstyperKostnadskalkyle!H$6)/100,
IF($F194=TiltakstyperKostnadskalkyle!$B$7,($J194*TiltakstyperKostnadskalkyle!H$7)/100,
IF($F194=TiltakstyperKostnadskalkyle!$B$8,($J194*TiltakstyperKostnadskalkyle!H$8)/100,
IF($F194=TiltakstyperKostnadskalkyle!$B$9,($J194*TiltakstyperKostnadskalkyle!H$9)/100,
IF($F194=TiltakstyperKostnadskalkyle!$B$10,($J194*TiltakstyperKostnadskalkyle!H$10)/100,
IF($F194=TiltakstyperKostnadskalkyle!$B$11,($J194*TiltakstyperKostnadskalkyle!H$11)/100,
IF($F194=TiltakstyperKostnadskalkyle!$B$12,($J194*TiltakstyperKostnadskalkyle!H$12)/100,
IF($F194=TiltakstyperKostnadskalkyle!$B$13,($J194*TiltakstyperKostnadskalkyle!H$13)/100,
IF($F194=TiltakstyperKostnadskalkyle!$B$14,($J194*TiltakstyperKostnadskalkyle!H$14)/100,
IF($F194=TiltakstyperKostnadskalkyle!$B$15,($J194*TiltakstyperKostnadskalkyle!H$15)/100,
"0")))))))))))</f>
        <v>38400</v>
      </c>
      <c r="P194" s="18">
        <f>IF($F194=TiltakstyperKostnadskalkyle!$B$5,($J194*TiltakstyperKostnadskalkyle!I$5)/100,
IF($F194=TiltakstyperKostnadskalkyle!$B$6,($J194*TiltakstyperKostnadskalkyle!I$6)/100,
IF($F194=TiltakstyperKostnadskalkyle!$B$7,($J194*TiltakstyperKostnadskalkyle!I$7)/100,
IF($F194=TiltakstyperKostnadskalkyle!$B$8,($J194*TiltakstyperKostnadskalkyle!I$8)/100,
IF($F194=TiltakstyperKostnadskalkyle!$B$9,($J194*TiltakstyperKostnadskalkyle!I$9)/100,
IF($F194=TiltakstyperKostnadskalkyle!$B$10,($J194*TiltakstyperKostnadskalkyle!I$10)/100,
IF($F194=TiltakstyperKostnadskalkyle!$B$11,($J194*TiltakstyperKostnadskalkyle!I$11)/100,
IF($F194=TiltakstyperKostnadskalkyle!$B$12,($J194*TiltakstyperKostnadskalkyle!I$12)/100,
IF($F194=TiltakstyperKostnadskalkyle!$B$13,($J194*TiltakstyperKostnadskalkyle!I$13)/100,
IF($F194=TiltakstyperKostnadskalkyle!$B$14,($J194*TiltakstyperKostnadskalkyle!I$14)/100,
IF($F194=TiltakstyperKostnadskalkyle!$B$15,($J194*TiltakstyperKostnadskalkyle!I$15)/100,
"0")))))))))))</f>
        <v>24000</v>
      </c>
      <c r="Q194" s="18">
        <f t="shared" si="11"/>
        <v>4800</v>
      </c>
      <c r="R194" s="18">
        <f>IF($F194=TiltakstyperKostnadskalkyle!$B$5,($J194*TiltakstyperKostnadskalkyle!K$5)/100,
IF($F194=TiltakstyperKostnadskalkyle!$B$6,($J194*TiltakstyperKostnadskalkyle!K$6)/100,
IF($F194=TiltakstyperKostnadskalkyle!$B$7,($J194*TiltakstyperKostnadskalkyle!K$7)/100,
IF($F194=TiltakstyperKostnadskalkyle!$B$8,($J194*TiltakstyperKostnadskalkyle!K$8)/100,
IF($F194=TiltakstyperKostnadskalkyle!$B$9,($J194*TiltakstyperKostnadskalkyle!K$9)/100,
IF($F194=TiltakstyperKostnadskalkyle!$B$10,($J194*TiltakstyperKostnadskalkyle!K$10)/100,
IF($F194=TiltakstyperKostnadskalkyle!$B$11,($J194*TiltakstyperKostnadskalkyle!K$11)/100,
IF($F194=TiltakstyperKostnadskalkyle!$B$12,($J194*TiltakstyperKostnadskalkyle!K$12)/100,
IF($F194=TiltakstyperKostnadskalkyle!$B$13,($J194*TiltakstyperKostnadskalkyle!K$13)/100,
IF($F194=TiltakstyperKostnadskalkyle!$B$14,($J194*TiltakstyperKostnadskalkyle!K$14)/100,
IF($F194=TiltakstyperKostnadskalkyle!$B$15,($J194*TiltakstyperKostnadskalkyle!K$15)/100,
"0")))))))))))</f>
        <v>38400</v>
      </c>
      <c r="S194" s="18"/>
      <c r="T194" s="18">
        <f>IF($F194=TiltakstyperKostnadskalkyle!$B$5,($J194*TiltakstyperKostnadskalkyle!M$5)/100,
IF($F194=TiltakstyperKostnadskalkyle!$B$6,($J194*TiltakstyperKostnadskalkyle!M$6)/100,
IF($F194=TiltakstyperKostnadskalkyle!$B$7,($J194*TiltakstyperKostnadskalkyle!M$7)/100,
IF($F194=TiltakstyperKostnadskalkyle!$B$8,($J194*TiltakstyperKostnadskalkyle!M$8)/100,
IF($F194=TiltakstyperKostnadskalkyle!$B$9,($J194*TiltakstyperKostnadskalkyle!M$9)/100,
IF($F194=TiltakstyperKostnadskalkyle!$B$10,($J194*TiltakstyperKostnadskalkyle!M$10)/100,
IF($F194=TiltakstyperKostnadskalkyle!$B$11,($J194*TiltakstyperKostnadskalkyle!M$11)/100,
IF($F194=TiltakstyperKostnadskalkyle!$B$12,($J194*TiltakstyperKostnadskalkyle!M$12)/100,
IF($F194=TiltakstyperKostnadskalkyle!$B$13,($J194*TiltakstyperKostnadskalkyle!M$13)/100,
IF($F194=TiltakstyperKostnadskalkyle!$B$14,($J194*TiltakstyperKostnadskalkyle!M$14)/100,
IF($F194=TiltakstyperKostnadskalkyle!$B$15,($J194*TiltakstyperKostnadskalkyle!M$15)/100,
"0")))))))))))</f>
        <v>0</v>
      </c>
      <c r="U194" s="32"/>
      <c r="V194" s="32"/>
      <c r="W194" s="18">
        <f>IF($F194=TiltakstyperKostnadskalkyle!$B$5,($J194*TiltakstyperKostnadskalkyle!P$5)/100,
IF($F194=TiltakstyperKostnadskalkyle!$B$6,($J194*TiltakstyperKostnadskalkyle!P$6)/100,
IF($F194=TiltakstyperKostnadskalkyle!$B$7,($J194*TiltakstyperKostnadskalkyle!P$7)/100,
IF($F194=TiltakstyperKostnadskalkyle!$B$8,($J194*TiltakstyperKostnadskalkyle!P$8)/100,
IF($F194=TiltakstyperKostnadskalkyle!$B$9,($J194*TiltakstyperKostnadskalkyle!P$9)/100,
IF($F194=TiltakstyperKostnadskalkyle!$B$10,($J194*TiltakstyperKostnadskalkyle!P$10)/100,
IF($F194=TiltakstyperKostnadskalkyle!$B$11,($J194*TiltakstyperKostnadskalkyle!P$11)/100,
IF($F194=TiltakstyperKostnadskalkyle!$B$12,($J194*TiltakstyperKostnadskalkyle!P$12)/100,
IF($F194=TiltakstyperKostnadskalkyle!$B$13,($J194*TiltakstyperKostnadskalkyle!P$13)/100,
IF($F194=TiltakstyperKostnadskalkyle!$B$14,($J194*TiltakstyperKostnadskalkyle!P$14)/100,
IF($F194=TiltakstyperKostnadskalkyle!$B$15,($J194*TiltakstyperKostnadskalkyle!P$15)/100,
"0")))))))))))</f>
        <v>0</v>
      </c>
      <c r="Y194" s="151"/>
    </row>
    <row r="195" spans="2:25" ht="14.45" customHeight="1" x14ac:dyDescent="0.25">
      <c r="B195" s="20" t="s">
        <v>25</v>
      </c>
      <c r="C195" s="22" t="s">
        <v>139</v>
      </c>
      <c r="D195" s="22" t="s">
        <v>148</v>
      </c>
      <c r="E195" s="22" t="s">
        <v>143</v>
      </c>
      <c r="F195" s="39" t="s">
        <v>39</v>
      </c>
      <c r="G195" s="22">
        <v>2027</v>
      </c>
      <c r="H195" s="108">
        <f>267+25</f>
        <v>292</v>
      </c>
      <c r="I195" s="27" t="s">
        <v>30</v>
      </c>
      <c r="J195" s="18">
        <f>IF(F195=TiltakstyperKostnadskalkyle!$B$5,TiltakstyperKostnadskalkyle!$R$5*Handlingsplan!H195,
IF(F195=TiltakstyperKostnadskalkyle!$B$6,TiltakstyperKostnadskalkyle!$R$6*Handlingsplan!H195,
IF(F195=TiltakstyperKostnadskalkyle!$B$7,TiltakstyperKostnadskalkyle!$R$7*Handlingsplan!H195,
IF(F195=TiltakstyperKostnadskalkyle!$B$8,TiltakstyperKostnadskalkyle!$R$8*Handlingsplan!H195,
IF(F195=TiltakstyperKostnadskalkyle!$B$9,TiltakstyperKostnadskalkyle!$R$9*Handlingsplan!H195,
IF(F195=TiltakstyperKostnadskalkyle!$B$10,TiltakstyperKostnadskalkyle!$R$10*Handlingsplan!H195,
IF(F195=TiltakstyperKostnadskalkyle!$B$11,TiltakstyperKostnadskalkyle!$R$11*Handlingsplan!H195,
IF(F195=TiltakstyperKostnadskalkyle!$B$12,TiltakstyperKostnadskalkyle!$R$12*Handlingsplan!H195,
IF(F195=TiltakstyperKostnadskalkyle!$B$13,TiltakstyperKostnadskalkyle!$R$13*Handlingsplan!H195,
IF(F195=TiltakstyperKostnadskalkyle!$B$14,TiltakstyperKostnadskalkyle!$R$14*Handlingsplan!H195,
IF(F195=TiltakstyperKostnadskalkyle!$B$15,TiltakstyperKostnadskalkyle!$R$15*Handlingsplan!H195,
0)))))))))))</f>
        <v>1168000</v>
      </c>
      <c r="K195" s="18">
        <f>IF($F195=TiltakstyperKostnadskalkyle!$B$5,($J195*TiltakstyperKostnadskalkyle!D$5)/100,
IF($F195=TiltakstyperKostnadskalkyle!$B$6,($J195*TiltakstyperKostnadskalkyle!D$6)/100,
IF($F195=TiltakstyperKostnadskalkyle!$B$7,($J195*TiltakstyperKostnadskalkyle!D$7)/100,
IF($F195=TiltakstyperKostnadskalkyle!$B$8,($J195*TiltakstyperKostnadskalkyle!D$8)/100,
IF($F195=TiltakstyperKostnadskalkyle!$B$9,($J195*TiltakstyperKostnadskalkyle!D$9)/100,
IF($F195=TiltakstyperKostnadskalkyle!$B$10,($J195*TiltakstyperKostnadskalkyle!D$10)/100,
IF($F195=TiltakstyperKostnadskalkyle!$B$11,($J195*TiltakstyperKostnadskalkyle!D$11)/100,
IF($F195=TiltakstyperKostnadskalkyle!$B$12,($J195*TiltakstyperKostnadskalkyle!D$12)/100,
IF($F195=TiltakstyperKostnadskalkyle!$B$13,($J195*TiltakstyperKostnadskalkyle!D$13)/100,
IF($F195=TiltakstyperKostnadskalkyle!$B$14,($J195*TiltakstyperKostnadskalkyle!D$14)/100,
IF($F195=TiltakstyperKostnadskalkyle!$B$15,($J195*TiltakstyperKostnadskalkyle!D$15)/100,
"0")))))))))))</f>
        <v>93440</v>
      </c>
      <c r="L195" s="18">
        <f>IF($F195=TiltakstyperKostnadskalkyle!$B$5,($J195*TiltakstyperKostnadskalkyle!E$5)/100,
IF($F195=TiltakstyperKostnadskalkyle!$B$6,($J195*TiltakstyperKostnadskalkyle!E$6)/100,
IF($F195=TiltakstyperKostnadskalkyle!$B$7,($J195*TiltakstyperKostnadskalkyle!E$7)/100,
IF($F195=TiltakstyperKostnadskalkyle!$B$8,($J195*TiltakstyperKostnadskalkyle!E$8)/100,
IF($F195=TiltakstyperKostnadskalkyle!$B$9,($J195*TiltakstyperKostnadskalkyle!E$9)/100,
IF($F195=TiltakstyperKostnadskalkyle!$B$10,($J195*TiltakstyperKostnadskalkyle!E$10)/100,
IF($F195=TiltakstyperKostnadskalkyle!$B$11,($J195*TiltakstyperKostnadskalkyle!E$11)/100,
IF($F195=TiltakstyperKostnadskalkyle!$B$12,($J195*TiltakstyperKostnadskalkyle!E$12)/100,
IF($F195=TiltakstyperKostnadskalkyle!$B$13,($J195*TiltakstyperKostnadskalkyle!E$13)/100,
IF($F195=TiltakstyperKostnadskalkyle!$B$14,($J195*TiltakstyperKostnadskalkyle!E$14)/100,
IF($F195=TiltakstyperKostnadskalkyle!$B$15,($J195*TiltakstyperKostnadskalkyle!E$15)/100,
"0")))))))))))</f>
        <v>93440</v>
      </c>
      <c r="M195" s="18">
        <f>IF($F195=TiltakstyperKostnadskalkyle!$B$5,($J195*TiltakstyperKostnadskalkyle!F$5)/100,
IF($F195=TiltakstyperKostnadskalkyle!$B$6,($J195*TiltakstyperKostnadskalkyle!F$6)/100,
IF($F195=TiltakstyperKostnadskalkyle!$B$7,($J195*TiltakstyperKostnadskalkyle!F$7)/100,
IF($F195=TiltakstyperKostnadskalkyle!$B$8,($J195*TiltakstyperKostnadskalkyle!F$8)/100,
IF($F195=TiltakstyperKostnadskalkyle!$B$9,($J195*TiltakstyperKostnadskalkyle!F$9)/100,
IF($F195=TiltakstyperKostnadskalkyle!$B$10,($J195*TiltakstyperKostnadskalkyle!F$10)/100,
IF($F195=TiltakstyperKostnadskalkyle!$B$11,($J195*TiltakstyperKostnadskalkyle!F$11)/100,
IF($F195=TiltakstyperKostnadskalkyle!$B$12,($J195*TiltakstyperKostnadskalkyle!F$12)/100,
IF($F195=TiltakstyperKostnadskalkyle!$B$13,($J195*TiltakstyperKostnadskalkyle!F$13)/100,
IF($F195=TiltakstyperKostnadskalkyle!$B$14,($J195*TiltakstyperKostnadskalkyle!F$14)/100,
IF($F195=TiltakstyperKostnadskalkyle!$B$15,($J195*TiltakstyperKostnadskalkyle!F$15)/100,
"0")))))))))))</f>
        <v>490560</v>
      </c>
      <c r="N195" s="18">
        <f>IF($F195=TiltakstyperKostnadskalkyle!$B$5,($J195*TiltakstyperKostnadskalkyle!G$5)/100,
IF($F195=TiltakstyperKostnadskalkyle!$B$6,($J195*TiltakstyperKostnadskalkyle!G$6)/100,
IF($F195=TiltakstyperKostnadskalkyle!$B$7,($J195*TiltakstyperKostnadskalkyle!G$7)/100,
IF($F195=TiltakstyperKostnadskalkyle!$B$8,($J195*TiltakstyperKostnadskalkyle!G$8)/100,
IF($F195=TiltakstyperKostnadskalkyle!$B$9,($J195*TiltakstyperKostnadskalkyle!G$9)/100,
IF($F195=TiltakstyperKostnadskalkyle!$B$10,($J195*TiltakstyperKostnadskalkyle!G$10)/100,
IF($F195=TiltakstyperKostnadskalkyle!$B$11,($J195*TiltakstyperKostnadskalkyle!G$11)/100,
IF($F195=TiltakstyperKostnadskalkyle!$B$12,($J195*TiltakstyperKostnadskalkyle!G$12)/100,
IF($F195=TiltakstyperKostnadskalkyle!$B$13,($J195*TiltakstyperKostnadskalkyle!G$13)/100,
IF($F195=TiltakstyperKostnadskalkyle!$B$14,($J195*TiltakstyperKostnadskalkyle!G$14)/100,
IF($F195=TiltakstyperKostnadskalkyle!$B$15,($J195*TiltakstyperKostnadskalkyle!G$15)/100,
"0")))))))))))</f>
        <v>245280</v>
      </c>
      <c r="O195" s="18">
        <f>IF($F195=TiltakstyperKostnadskalkyle!$B$5,($J195*TiltakstyperKostnadskalkyle!H$5)/100,
IF($F195=TiltakstyperKostnadskalkyle!$B$6,($J195*TiltakstyperKostnadskalkyle!H$6)/100,
IF($F195=TiltakstyperKostnadskalkyle!$B$7,($J195*TiltakstyperKostnadskalkyle!H$7)/100,
IF($F195=TiltakstyperKostnadskalkyle!$B$8,($J195*TiltakstyperKostnadskalkyle!H$8)/100,
IF($F195=TiltakstyperKostnadskalkyle!$B$9,($J195*TiltakstyperKostnadskalkyle!H$9)/100,
IF($F195=TiltakstyperKostnadskalkyle!$B$10,($J195*TiltakstyperKostnadskalkyle!H$10)/100,
IF($F195=TiltakstyperKostnadskalkyle!$B$11,($J195*TiltakstyperKostnadskalkyle!H$11)/100,
IF($F195=TiltakstyperKostnadskalkyle!$B$12,($J195*TiltakstyperKostnadskalkyle!H$12)/100,
IF($F195=TiltakstyperKostnadskalkyle!$B$13,($J195*TiltakstyperKostnadskalkyle!H$13)/100,
IF($F195=TiltakstyperKostnadskalkyle!$B$14,($J195*TiltakstyperKostnadskalkyle!H$14)/100,
IF($F195=TiltakstyperKostnadskalkyle!$B$15,($J195*TiltakstyperKostnadskalkyle!H$15)/100,
"0")))))))))))</f>
        <v>93440</v>
      </c>
      <c r="P195" s="18">
        <f>IF($F195=TiltakstyperKostnadskalkyle!$B$5,($J195*TiltakstyperKostnadskalkyle!I$5)/100,
IF($F195=TiltakstyperKostnadskalkyle!$B$6,($J195*TiltakstyperKostnadskalkyle!I$6)/100,
IF($F195=TiltakstyperKostnadskalkyle!$B$7,($J195*TiltakstyperKostnadskalkyle!I$7)/100,
IF($F195=TiltakstyperKostnadskalkyle!$B$8,($J195*TiltakstyperKostnadskalkyle!I$8)/100,
IF($F195=TiltakstyperKostnadskalkyle!$B$9,($J195*TiltakstyperKostnadskalkyle!I$9)/100,
IF($F195=TiltakstyperKostnadskalkyle!$B$10,($J195*TiltakstyperKostnadskalkyle!I$10)/100,
IF($F195=TiltakstyperKostnadskalkyle!$B$11,($J195*TiltakstyperKostnadskalkyle!I$11)/100,
IF($F195=TiltakstyperKostnadskalkyle!$B$12,($J195*TiltakstyperKostnadskalkyle!I$12)/100,
IF($F195=TiltakstyperKostnadskalkyle!$B$13,($J195*TiltakstyperKostnadskalkyle!I$13)/100,
IF($F195=TiltakstyperKostnadskalkyle!$B$14,($J195*TiltakstyperKostnadskalkyle!I$14)/100,
IF($F195=TiltakstyperKostnadskalkyle!$B$15,($J195*TiltakstyperKostnadskalkyle!I$15)/100,
"0")))))))))))</f>
        <v>58400</v>
      </c>
      <c r="Q195" s="18">
        <f t="shared" si="11"/>
        <v>11680</v>
      </c>
      <c r="R195" s="18">
        <f>IF($F195=TiltakstyperKostnadskalkyle!$B$5,($J195*TiltakstyperKostnadskalkyle!K$5)/100,
IF($F195=TiltakstyperKostnadskalkyle!$B$6,($J195*TiltakstyperKostnadskalkyle!K$6)/100,
IF($F195=TiltakstyperKostnadskalkyle!$B$7,($J195*TiltakstyperKostnadskalkyle!K$7)/100,
IF($F195=TiltakstyperKostnadskalkyle!$B$8,($J195*TiltakstyperKostnadskalkyle!K$8)/100,
IF($F195=TiltakstyperKostnadskalkyle!$B$9,($J195*TiltakstyperKostnadskalkyle!K$9)/100,
IF($F195=TiltakstyperKostnadskalkyle!$B$10,($J195*TiltakstyperKostnadskalkyle!K$10)/100,
IF($F195=TiltakstyperKostnadskalkyle!$B$11,($J195*TiltakstyperKostnadskalkyle!K$11)/100,
IF($F195=TiltakstyperKostnadskalkyle!$B$12,($J195*TiltakstyperKostnadskalkyle!K$12)/100,
IF($F195=TiltakstyperKostnadskalkyle!$B$13,($J195*TiltakstyperKostnadskalkyle!K$13)/100,
IF($F195=TiltakstyperKostnadskalkyle!$B$14,($J195*TiltakstyperKostnadskalkyle!K$14)/100,
IF($F195=TiltakstyperKostnadskalkyle!$B$15,($J195*TiltakstyperKostnadskalkyle!K$15)/100,
"0")))))))))))</f>
        <v>93440</v>
      </c>
      <c r="S195" s="18"/>
      <c r="T195" s="18">
        <f>IF($F195=TiltakstyperKostnadskalkyle!$B$5,($J195*TiltakstyperKostnadskalkyle!M$5)/100,
IF($F195=TiltakstyperKostnadskalkyle!$B$6,($J195*TiltakstyperKostnadskalkyle!M$6)/100,
IF($F195=TiltakstyperKostnadskalkyle!$B$7,($J195*TiltakstyperKostnadskalkyle!M$7)/100,
IF($F195=TiltakstyperKostnadskalkyle!$B$8,($J195*TiltakstyperKostnadskalkyle!M$8)/100,
IF($F195=TiltakstyperKostnadskalkyle!$B$9,($J195*TiltakstyperKostnadskalkyle!M$9)/100,
IF($F195=TiltakstyperKostnadskalkyle!$B$10,($J195*TiltakstyperKostnadskalkyle!M$10)/100,
IF($F195=TiltakstyperKostnadskalkyle!$B$11,($J195*TiltakstyperKostnadskalkyle!M$11)/100,
IF($F195=TiltakstyperKostnadskalkyle!$B$12,($J195*TiltakstyperKostnadskalkyle!M$12)/100,
IF($F195=TiltakstyperKostnadskalkyle!$B$13,($J195*TiltakstyperKostnadskalkyle!M$13)/100,
IF($F195=TiltakstyperKostnadskalkyle!$B$14,($J195*TiltakstyperKostnadskalkyle!M$14)/100,
IF($F195=TiltakstyperKostnadskalkyle!$B$15,($J195*TiltakstyperKostnadskalkyle!M$15)/100,
"0")))))))))))</f>
        <v>0</v>
      </c>
      <c r="U195" s="32"/>
      <c r="V195" s="32"/>
      <c r="W195" s="18">
        <f>IF($F195=TiltakstyperKostnadskalkyle!$B$5,($J195*TiltakstyperKostnadskalkyle!P$5)/100,
IF($F195=TiltakstyperKostnadskalkyle!$B$6,($J195*TiltakstyperKostnadskalkyle!P$6)/100,
IF($F195=TiltakstyperKostnadskalkyle!$B$7,($J195*TiltakstyperKostnadskalkyle!P$7)/100,
IF($F195=TiltakstyperKostnadskalkyle!$B$8,($J195*TiltakstyperKostnadskalkyle!P$8)/100,
IF($F195=TiltakstyperKostnadskalkyle!$B$9,($J195*TiltakstyperKostnadskalkyle!P$9)/100,
IF($F195=TiltakstyperKostnadskalkyle!$B$10,($J195*TiltakstyperKostnadskalkyle!P$10)/100,
IF($F195=TiltakstyperKostnadskalkyle!$B$11,($J195*TiltakstyperKostnadskalkyle!P$11)/100,
IF($F195=TiltakstyperKostnadskalkyle!$B$12,($J195*TiltakstyperKostnadskalkyle!P$12)/100,
IF($F195=TiltakstyperKostnadskalkyle!$B$13,($J195*TiltakstyperKostnadskalkyle!P$13)/100,
IF($F195=TiltakstyperKostnadskalkyle!$B$14,($J195*TiltakstyperKostnadskalkyle!P$14)/100,
IF($F195=TiltakstyperKostnadskalkyle!$B$15,($J195*TiltakstyperKostnadskalkyle!P$15)/100,
"0")))))))))))</f>
        <v>0</v>
      </c>
      <c r="Y195" s="151"/>
    </row>
    <row r="196" spans="2:25" ht="14.45" customHeight="1" x14ac:dyDescent="0.25">
      <c r="B196" s="20" t="s">
        <v>25</v>
      </c>
      <c r="C196" s="22" t="s">
        <v>139</v>
      </c>
      <c r="D196" s="22" t="s">
        <v>149</v>
      </c>
      <c r="E196" s="22" t="s">
        <v>150</v>
      </c>
      <c r="F196" s="39" t="s">
        <v>151</v>
      </c>
      <c r="G196" s="87"/>
      <c r="H196" s="23"/>
      <c r="I196" s="27"/>
      <c r="J196" s="18">
        <f>IF(F196=TiltakstyperKostnadskalkyle!$B$5,TiltakstyperKostnadskalkyle!$R$5*Handlingsplan!#REF!,
IF(F196=TiltakstyperKostnadskalkyle!$B$6,TiltakstyperKostnadskalkyle!$R$6*Handlingsplan!#REF!,
IF(F196=TiltakstyperKostnadskalkyle!$B$7,TiltakstyperKostnadskalkyle!$R$7*Handlingsplan!#REF!,
IF(F196=TiltakstyperKostnadskalkyle!$B$8,TiltakstyperKostnadskalkyle!$R$8*Handlingsplan!#REF!,
IF(F196=TiltakstyperKostnadskalkyle!$B$9,TiltakstyperKostnadskalkyle!$R$9*Handlingsplan!#REF!,
IF(F196=TiltakstyperKostnadskalkyle!$B$10,TiltakstyperKostnadskalkyle!$R$10*Handlingsplan!#REF!,
IF(F196=TiltakstyperKostnadskalkyle!$B$11,TiltakstyperKostnadskalkyle!$R$11*Handlingsplan!#REF!,
IF(F196=TiltakstyperKostnadskalkyle!$B$12,TiltakstyperKostnadskalkyle!$R$12*Handlingsplan!#REF!,
IF(F196=TiltakstyperKostnadskalkyle!$B$13,TiltakstyperKostnadskalkyle!$R$13*Handlingsplan!#REF!,
IF(F196=TiltakstyperKostnadskalkyle!$B$14,TiltakstyperKostnadskalkyle!$R$14*Handlingsplan!#REF!,
IF(F196=TiltakstyperKostnadskalkyle!$B$15,TiltakstyperKostnadskalkyle!$R$15*Handlingsplan!#REF!,
0)))))))))))</f>
        <v>0</v>
      </c>
      <c r="K196" s="18" t="str">
        <f>IF($F196=TiltakstyperKostnadskalkyle!$B$5,($J196*TiltakstyperKostnadskalkyle!D$5)/100,
IF($F196=TiltakstyperKostnadskalkyle!$B$6,($J196*TiltakstyperKostnadskalkyle!D$6)/100,
IF($F196=TiltakstyperKostnadskalkyle!$B$7,($J196*TiltakstyperKostnadskalkyle!D$7)/100,
IF($F196=TiltakstyperKostnadskalkyle!$B$8,($J196*TiltakstyperKostnadskalkyle!D$8)/100,
IF($F196=TiltakstyperKostnadskalkyle!$B$9,($J196*TiltakstyperKostnadskalkyle!D$9)/100,
IF($F196=TiltakstyperKostnadskalkyle!$B$10,($J196*TiltakstyperKostnadskalkyle!D$10)/100,
IF($F196=TiltakstyperKostnadskalkyle!$B$11,($J196*TiltakstyperKostnadskalkyle!D$11)/100,
IF($F196=TiltakstyperKostnadskalkyle!$B$12,($J196*TiltakstyperKostnadskalkyle!D$12)/100,
IF($F196=TiltakstyperKostnadskalkyle!$B$13,($J196*TiltakstyperKostnadskalkyle!D$13)/100,
IF($F196=TiltakstyperKostnadskalkyle!$B$14,($J196*TiltakstyperKostnadskalkyle!D$14)/100,
IF($F196=TiltakstyperKostnadskalkyle!$B$15,($J196*TiltakstyperKostnadskalkyle!D$15)/100,
"0")))))))))))</f>
        <v>0</v>
      </c>
      <c r="L196" s="18" t="str">
        <f>IF($F196=TiltakstyperKostnadskalkyle!$B$5,($J196*TiltakstyperKostnadskalkyle!E$5)/100,
IF($F196=TiltakstyperKostnadskalkyle!$B$6,($J196*TiltakstyperKostnadskalkyle!E$6)/100,
IF($F196=TiltakstyperKostnadskalkyle!$B$7,($J196*TiltakstyperKostnadskalkyle!E$7)/100,
IF($F196=TiltakstyperKostnadskalkyle!$B$8,($J196*TiltakstyperKostnadskalkyle!E$8)/100,
IF($F196=TiltakstyperKostnadskalkyle!$B$9,($J196*TiltakstyperKostnadskalkyle!E$9)/100,
IF($F196=TiltakstyperKostnadskalkyle!$B$10,($J196*TiltakstyperKostnadskalkyle!E$10)/100,
IF($F196=TiltakstyperKostnadskalkyle!$B$11,($J196*TiltakstyperKostnadskalkyle!E$11)/100,
IF($F196=TiltakstyperKostnadskalkyle!$B$12,($J196*TiltakstyperKostnadskalkyle!E$12)/100,
IF($F196=TiltakstyperKostnadskalkyle!$B$13,($J196*TiltakstyperKostnadskalkyle!E$13)/100,
IF($F196=TiltakstyperKostnadskalkyle!$B$14,($J196*TiltakstyperKostnadskalkyle!E$14)/100,
IF($F196=TiltakstyperKostnadskalkyle!$B$15,($J196*TiltakstyperKostnadskalkyle!E$15)/100,
"0")))))))))))</f>
        <v>0</v>
      </c>
      <c r="M196" s="18" t="str">
        <f>IF($F196=TiltakstyperKostnadskalkyle!$B$5,($J196*TiltakstyperKostnadskalkyle!F$5)/100,
IF($F196=TiltakstyperKostnadskalkyle!$B$6,($J196*TiltakstyperKostnadskalkyle!F$6)/100,
IF($F196=TiltakstyperKostnadskalkyle!$B$7,($J196*TiltakstyperKostnadskalkyle!F$7)/100,
IF($F196=TiltakstyperKostnadskalkyle!$B$8,($J196*TiltakstyperKostnadskalkyle!F$8)/100,
IF($F196=TiltakstyperKostnadskalkyle!$B$9,($J196*TiltakstyperKostnadskalkyle!F$9)/100,
IF($F196=TiltakstyperKostnadskalkyle!$B$10,($J196*TiltakstyperKostnadskalkyle!F$10)/100,
IF($F196=TiltakstyperKostnadskalkyle!$B$11,($J196*TiltakstyperKostnadskalkyle!F$11)/100,
IF($F196=TiltakstyperKostnadskalkyle!$B$12,($J196*TiltakstyperKostnadskalkyle!F$12)/100,
IF($F196=TiltakstyperKostnadskalkyle!$B$13,($J196*TiltakstyperKostnadskalkyle!F$13)/100,
IF($F196=TiltakstyperKostnadskalkyle!$B$14,($J196*TiltakstyperKostnadskalkyle!F$14)/100,
IF($F196=TiltakstyperKostnadskalkyle!$B$15,($J196*TiltakstyperKostnadskalkyle!F$15)/100,
"0")))))))))))</f>
        <v>0</v>
      </c>
      <c r="N196" s="18" t="str">
        <f>IF($F196=TiltakstyperKostnadskalkyle!$B$5,($J196*TiltakstyperKostnadskalkyle!G$5)/100,
IF($F196=TiltakstyperKostnadskalkyle!$B$6,($J196*TiltakstyperKostnadskalkyle!G$6)/100,
IF($F196=TiltakstyperKostnadskalkyle!$B$7,($J196*TiltakstyperKostnadskalkyle!G$7)/100,
IF($F196=TiltakstyperKostnadskalkyle!$B$8,($J196*TiltakstyperKostnadskalkyle!G$8)/100,
IF($F196=TiltakstyperKostnadskalkyle!$B$9,($J196*TiltakstyperKostnadskalkyle!G$9)/100,
IF($F196=TiltakstyperKostnadskalkyle!$B$10,($J196*TiltakstyperKostnadskalkyle!G$10)/100,
IF($F196=TiltakstyperKostnadskalkyle!$B$11,($J196*TiltakstyperKostnadskalkyle!G$11)/100,
IF($F196=TiltakstyperKostnadskalkyle!$B$12,($J196*TiltakstyperKostnadskalkyle!G$12)/100,
IF($F196=TiltakstyperKostnadskalkyle!$B$13,($J196*TiltakstyperKostnadskalkyle!G$13)/100,
IF($F196=TiltakstyperKostnadskalkyle!$B$14,($J196*TiltakstyperKostnadskalkyle!G$14)/100,
IF($F196=TiltakstyperKostnadskalkyle!$B$15,($J196*TiltakstyperKostnadskalkyle!G$15)/100,
"0")))))))))))</f>
        <v>0</v>
      </c>
      <c r="O196" s="18" t="str">
        <f>IF($F196=TiltakstyperKostnadskalkyle!$B$5,($J196*TiltakstyperKostnadskalkyle!H$5)/100,
IF($F196=TiltakstyperKostnadskalkyle!$B$6,($J196*TiltakstyperKostnadskalkyle!H$6)/100,
IF($F196=TiltakstyperKostnadskalkyle!$B$7,($J196*TiltakstyperKostnadskalkyle!H$7)/100,
IF($F196=TiltakstyperKostnadskalkyle!$B$8,($J196*TiltakstyperKostnadskalkyle!H$8)/100,
IF($F196=TiltakstyperKostnadskalkyle!$B$9,($J196*TiltakstyperKostnadskalkyle!H$9)/100,
IF($F196=TiltakstyperKostnadskalkyle!$B$10,($J196*TiltakstyperKostnadskalkyle!H$10)/100,
IF($F196=TiltakstyperKostnadskalkyle!$B$11,($J196*TiltakstyperKostnadskalkyle!H$11)/100,
IF($F196=TiltakstyperKostnadskalkyle!$B$12,($J196*TiltakstyperKostnadskalkyle!H$12)/100,
IF($F196=TiltakstyperKostnadskalkyle!$B$13,($J196*TiltakstyperKostnadskalkyle!H$13)/100,
IF($F196=TiltakstyperKostnadskalkyle!$B$14,($J196*TiltakstyperKostnadskalkyle!H$14)/100,
IF($F196=TiltakstyperKostnadskalkyle!$B$15,($J196*TiltakstyperKostnadskalkyle!H$15)/100,
"0")))))))))))</f>
        <v>0</v>
      </c>
      <c r="P196" s="18" t="str">
        <f>IF($F196=TiltakstyperKostnadskalkyle!$B$5,($J196*TiltakstyperKostnadskalkyle!I$5)/100,
IF($F196=TiltakstyperKostnadskalkyle!$B$6,($J196*TiltakstyperKostnadskalkyle!I$6)/100,
IF($F196=TiltakstyperKostnadskalkyle!$B$7,($J196*TiltakstyperKostnadskalkyle!I$7)/100,
IF($F196=TiltakstyperKostnadskalkyle!$B$8,($J196*TiltakstyperKostnadskalkyle!I$8)/100,
IF($F196=TiltakstyperKostnadskalkyle!$B$9,($J196*TiltakstyperKostnadskalkyle!I$9)/100,
IF($F196=TiltakstyperKostnadskalkyle!$B$10,($J196*TiltakstyperKostnadskalkyle!I$10)/100,
IF($F196=TiltakstyperKostnadskalkyle!$B$11,($J196*TiltakstyperKostnadskalkyle!I$11)/100,
IF($F196=TiltakstyperKostnadskalkyle!$B$12,($J196*TiltakstyperKostnadskalkyle!I$12)/100,
IF($F196=TiltakstyperKostnadskalkyle!$B$13,($J196*TiltakstyperKostnadskalkyle!I$13)/100,
IF($F196=TiltakstyperKostnadskalkyle!$B$14,($J196*TiltakstyperKostnadskalkyle!I$14)/100,
IF($F196=TiltakstyperKostnadskalkyle!$B$15,($J196*TiltakstyperKostnadskalkyle!I$15)/100,
"0")))))))))))</f>
        <v>0</v>
      </c>
      <c r="Q196" s="18">
        <f t="shared" si="11"/>
        <v>0</v>
      </c>
      <c r="R196" s="18" t="str">
        <f>IF($F196=TiltakstyperKostnadskalkyle!$B$5,($J196*TiltakstyperKostnadskalkyle!K$5)/100,
IF($F196=TiltakstyperKostnadskalkyle!$B$6,($J196*TiltakstyperKostnadskalkyle!K$6)/100,
IF($F196=TiltakstyperKostnadskalkyle!$B$8,($J196*TiltakstyperKostnadskalkyle!K$8)/100,
IF($F196=TiltakstyperKostnadskalkyle!$B$9,($J196*TiltakstyperKostnadskalkyle!K$9)/100,
IF($F196=TiltakstyperKostnadskalkyle!$B$10,($J196*TiltakstyperKostnadskalkyle!K$10)/100,
IF($F196=TiltakstyperKostnadskalkyle!$B$11,($J196*TiltakstyperKostnadskalkyle!K$11)/100,
IF($F196=TiltakstyperKostnadskalkyle!$B$12,($J196*TiltakstyperKostnadskalkyle!K$12)/100,
IF($F196=TiltakstyperKostnadskalkyle!$B$13,($J196*TiltakstyperKostnadskalkyle!K$13)/100,
IF($F196=TiltakstyperKostnadskalkyle!$B$14,($J196*TiltakstyperKostnadskalkyle!K$14)/100,
"0")))))))))</f>
        <v>0</v>
      </c>
      <c r="S196" s="18">
        <f>(2*$J196)/100</f>
        <v>0</v>
      </c>
      <c r="T196" s="18" t="str">
        <f>IF($F196=TiltakstyperKostnadskalkyle!$B$5,($J196*TiltakstyperKostnadskalkyle!M$5)/100,
IF($F196=TiltakstyperKostnadskalkyle!$B$6,($J196*TiltakstyperKostnadskalkyle!M$6)/100,
IF($F196=TiltakstyperKostnadskalkyle!$B$7,($J196*TiltakstyperKostnadskalkyle!M$7)/100,
IF($F196=TiltakstyperKostnadskalkyle!$B$8,($J196*TiltakstyperKostnadskalkyle!M$8)/100,
IF($F196=TiltakstyperKostnadskalkyle!$B$9,($J196*TiltakstyperKostnadskalkyle!M$9)/100,
IF($F196=TiltakstyperKostnadskalkyle!$B$10,($J196*TiltakstyperKostnadskalkyle!M$10)/100,
IF($F196=TiltakstyperKostnadskalkyle!$B$11,($J196*TiltakstyperKostnadskalkyle!M$11)/100,
IF($F196=TiltakstyperKostnadskalkyle!$B$12,($J196*TiltakstyperKostnadskalkyle!M$12)/100,
IF($F196=TiltakstyperKostnadskalkyle!$B$13,($J196*TiltakstyperKostnadskalkyle!M$13)/100,
IF($F196=TiltakstyperKostnadskalkyle!$B$14,($J196*TiltakstyperKostnadskalkyle!M$14)/100,
IF($F196=TiltakstyperKostnadskalkyle!$B$15,($J196*TiltakstyperKostnadskalkyle!M$15)/100,
"0")))))))))))</f>
        <v>0</v>
      </c>
      <c r="U196" s="32"/>
      <c r="V196" s="32"/>
      <c r="W196" s="18" t="str">
        <f>IF($F196=TiltakstyperKostnadskalkyle!$B$5,($J196*TiltakstyperKostnadskalkyle!P$5)/100,
IF($F196=TiltakstyperKostnadskalkyle!$B$6,($J196*TiltakstyperKostnadskalkyle!P$6)/100,
IF($F196=TiltakstyperKostnadskalkyle!$B$7,($J196*TiltakstyperKostnadskalkyle!P$7)/100,
IF($F196=TiltakstyperKostnadskalkyle!$B$8,($J196*TiltakstyperKostnadskalkyle!P$8)/100,
IF($F196=TiltakstyperKostnadskalkyle!$B$9,($J196*TiltakstyperKostnadskalkyle!P$9)/100,
IF($F196=TiltakstyperKostnadskalkyle!$B$10,($J196*TiltakstyperKostnadskalkyle!P$10)/100,
IF($F196=TiltakstyperKostnadskalkyle!$B$11,($J196*TiltakstyperKostnadskalkyle!P$11)/100,
IF($F196=TiltakstyperKostnadskalkyle!$B$12,($J196*TiltakstyperKostnadskalkyle!P$12)/100,
IF($F196=TiltakstyperKostnadskalkyle!$B$13,($J196*TiltakstyperKostnadskalkyle!P$13)/100,
IF($F196=TiltakstyperKostnadskalkyle!$B$14,($J196*TiltakstyperKostnadskalkyle!P$14)/100,
IF($F196=TiltakstyperKostnadskalkyle!$B$15,($J196*TiltakstyperKostnadskalkyle!P$15)/100,
"0")))))))))))</f>
        <v>0</v>
      </c>
      <c r="Y196" s="151"/>
    </row>
    <row r="197" spans="2:25" ht="14.45" customHeight="1" x14ac:dyDescent="0.25">
      <c r="B197" s="110" t="s">
        <v>25</v>
      </c>
      <c r="C197" s="111" t="s">
        <v>64</v>
      </c>
      <c r="D197" s="111" t="s">
        <v>152</v>
      </c>
      <c r="E197" s="111"/>
      <c r="F197" s="39" t="s">
        <v>153</v>
      </c>
      <c r="G197" s="112"/>
      <c r="H197" s="108">
        <v>1</v>
      </c>
      <c r="I197" s="113" t="s">
        <v>154</v>
      </c>
      <c r="J197" s="114">
        <f>IF(F197=TiltakstyperKostnadskalkyle!$B$5,TiltakstyperKostnadskalkyle!$R$5*Handlingsplan!#REF!,
IF(F197=TiltakstyperKostnadskalkyle!$B$6,TiltakstyperKostnadskalkyle!$R$6*Handlingsplan!#REF!,
IF(F197=TiltakstyperKostnadskalkyle!$B$7,TiltakstyperKostnadskalkyle!$R$7*Handlingsplan!#REF!,
IF(F197=TiltakstyperKostnadskalkyle!$B$8,TiltakstyperKostnadskalkyle!$R$8*Handlingsplan!#REF!,
IF(F197=TiltakstyperKostnadskalkyle!$B$9,TiltakstyperKostnadskalkyle!$R$9*Handlingsplan!#REF!,
IF(F197=TiltakstyperKostnadskalkyle!$B$10,TiltakstyperKostnadskalkyle!$R$10*Handlingsplan!#REF!,
IF(F197=TiltakstyperKostnadskalkyle!$B$11,TiltakstyperKostnadskalkyle!$R$11*Handlingsplan!#REF!,
IF(F197=TiltakstyperKostnadskalkyle!$B$12,TiltakstyperKostnadskalkyle!$R$12*Handlingsplan!#REF!,
IF(F197=TiltakstyperKostnadskalkyle!$B$13,TiltakstyperKostnadskalkyle!$R$13*Handlingsplan!#REF!,
IF(F197=TiltakstyperKostnadskalkyle!$B$14,TiltakstyperKostnadskalkyle!$R$14*Handlingsplan!#REF!,
IF(F197=TiltakstyperKostnadskalkyle!$B$15,TiltakstyperKostnadskalkyle!$R$15*Handlingsplan!#REF!,
0)))))))))))</f>
        <v>0</v>
      </c>
      <c r="K197" s="114" t="str">
        <f>IF($F197=TiltakstyperKostnadskalkyle!$B$5,($J197*TiltakstyperKostnadskalkyle!D$5)/100,
IF($F197=TiltakstyperKostnadskalkyle!$B$6,($J197*TiltakstyperKostnadskalkyle!D$6)/100,
IF($F197=TiltakstyperKostnadskalkyle!$B$7,($J197*TiltakstyperKostnadskalkyle!D$7)/100,
IF($F197=TiltakstyperKostnadskalkyle!$B$8,($J197*TiltakstyperKostnadskalkyle!D$8)/100,
IF($F197=TiltakstyperKostnadskalkyle!$B$9,($J197*TiltakstyperKostnadskalkyle!D$9)/100,
IF($F197=TiltakstyperKostnadskalkyle!$B$10,($J197*TiltakstyperKostnadskalkyle!D$10)/100,
IF($F197=TiltakstyperKostnadskalkyle!$B$11,($J197*TiltakstyperKostnadskalkyle!D$11)/100,
IF($F197=TiltakstyperKostnadskalkyle!$B$12,($J197*TiltakstyperKostnadskalkyle!D$12)/100,
IF($F197=TiltakstyperKostnadskalkyle!$B$13,($J197*TiltakstyperKostnadskalkyle!D$13)/100,
IF($F197=TiltakstyperKostnadskalkyle!$B$14,($J197*TiltakstyperKostnadskalkyle!D$14)/100,
IF($F197=TiltakstyperKostnadskalkyle!$B$15,($J197*TiltakstyperKostnadskalkyle!D$15)/100,
"0")))))))))))</f>
        <v>0</v>
      </c>
      <c r="L197" s="114" t="str">
        <f>IF($F197=TiltakstyperKostnadskalkyle!$B$5,($J197*TiltakstyperKostnadskalkyle!E$5)/100,
IF($F197=TiltakstyperKostnadskalkyle!$B$6,($J197*TiltakstyperKostnadskalkyle!E$6)/100,
IF($F197=TiltakstyperKostnadskalkyle!$B$7,($J197*TiltakstyperKostnadskalkyle!E$7)/100,
IF($F197=TiltakstyperKostnadskalkyle!$B$8,($J197*TiltakstyperKostnadskalkyle!E$8)/100,
IF($F197=TiltakstyperKostnadskalkyle!$B$9,($J197*TiltakstyperKostnadskalkyle!E$9)/100,
IF($F197=TiltakstyperKostnadskalkyle!$B$10,($J197*TiltakstyperKostnadskalkyle!E$10)/100,
IF($F197=TiltakstyperKostnadskalkyle!$B$11,($J197*TiltakstyperKostnadskalkyle!E$11)/100,
IF($F197=TiltakstyperKostnadskalkyle!$B$12,($J197*TiltakstyperKostnadskalkyle!E$12)/100,
IF($F197=TiltakstyperKostnadskalkyle!$B$13,($J197*TiltakstyperKostnadskalkyle!E$13)/100,
IF($F197=TiltakstyperKostnadskalkyle!$B$14,($J197*TiltakstyperKostnadskalkyle!E$14)/100,
IF($F197=TiltakstyperKostnadskalkyle!$B$15,($J197*TiltakstyperKostnadskalkyle!E$15)/100,
"0")))))))))))</f>
        <v>0</v>
      </c>
      <c r="M197" s="114" t="str">
        <f>IF($F197=TiltakstyperKostnadskalkyle!$B$5,($J197*TiltakstyperKostnadskalkyle!F$5)/100,
IF($F197=TiltakstyperKostnadskalkyle!$B$6,($J197*TiltakstyperKostnadskalkyle!F$6)/100,
IF($F197=TiltakstyperKostnadskalkyle!$B$7,($J197*TiltakstyperKostnadskalkyle!F$7)/100,
IF($F197=TiltakstyperKostnadskalkyle!$B$8,($J197*TiltakstyperKostnadskalkyle!F$8)/100,
IF($F197=TiltakstyperKostnadskalkyle!$B$9,($J197*TiltakstyperKostnadskalkyle!F$9)/100,
IF($F197=TiltakstyperKostnadskalkyle!$B$10,($J197*TiltakstyperKostnadskalkyle!F$10)/100,
IF($F197=TiltakstyperKostnadskalkyle!$B$11,($J197*TiltakstyperKostnadskalkyle!F$11)/100,
IF($F197=TiltakstyperKostnadskalkyle!$B$12,($J197*TiltakstyperKostnadskalkyle!F$12)/100,
IF($F197=TiltakstyperKostnadskalkyle!$B$13,($J197*TiltakstyperKostnadskalkyle!F$13)/100,
IF($F197=TiltakstyperKostnadskalkyle!$B$14,($J197*TiltakstyperKostnadskalkyle!F$14)/100,
IF($F197=TiltakstyperKostnadskalkyle!$B$15,($J197*TiltakstyperKostnadskalkyle!F$15)/100,
"0")))))))))))</f>
        <v>0</v>
      </c>
      <c r="N197" s="114" t="str">
        <f>IF($F197=TiltakstyperKostnadskalkyle!$B$5,($J197*TiltakstyperKostnadskalkyle!G$5)/100,
IF($F197=TiltakstyperKostnadskalkyle!$B$6,($J197*TiltakstyperKostnadskalkyle!G$6)/100,
IF($F197=TiltakstyperKostnadskalkyle!$B$7,($J197*TiltakstyperKostnadskalkyle!G$7)/100,
IF($F197=TiltakstyperKostnadskalkyle!$B$8,($J197*TiltakstyperKostnadskalkyle!G$8)/100,
IF($F197=TiltakstyperKostnadskalkyle!$B$9,($J197*TiltakstyperKostnadskalkyle!G$9)/100,
IF($F197=TiltakstyperKostnadskalkyle!$B$10,($J197*TiltakstyperKostnadskalkyle!G$10)/100,
IF($F197=TiltakstyperKostnadskalkyle!$B$11,($J197*TiltakstyperKostnadskalkyle!G$11)/100,
IF($F197=TiltakstyperKostnadskalkyle!$B$12,($J197*TiltakstyperKostnadskalkyle!G$12)/100,
IF($F197=TiltakstyperKostnadskalkyle!$B$13,($J197*TiltakstyperKostnadskalkyle!G$13)/100,
IF($F197=TiltakstyperKostnadskalkyle!$B$14,($J197*TiltakstyperKostnadskalkyle!G$14)/100,
IF($F197=TiltakstyperKostnadskalkyle!$B$15,($J197*TiltakstyperKostnadskalkyle!G$15)/100,
"0")))))))))))</f>
        <v>0</v>
      </c>
      <c r="O197" s="114" t="str">
        <f>IF($F197=TiltakstyperKostnadskalkyle!$B$5,($J197*TiltakstyperKostnadskalkyle!H$5)/100,
IF($F197=TiltakstyperKostnadskalkyle!$B$6,($J197*TiltakstyperKostnadskalkyle!H$6)/100,
IF($F197=TiltakstyperKostnadskalkyle!$B$7,($J197*TiltakstyperKostnadskalkyle!H$7)/100,
IF($F197=TiltakstyperKostnadskalkyle!$B$8,($J197*TiltakstyperKostnadskalkyle!H$8)/100,
IF($F197=TiltakstyperKostnadskalkyle!$B$9,($J197*TiltakstyperKostnadskalkyle!H$9)/100,
IF($F197=TiltakstyperKostnadskalkyle!$B$10,($J197*TiltakstyperKostnadskalkyle!H$10)/100,
IF($F197=TiltakstyperKostnadskalkyle!$B$11,($J197*TiltakstyperKostnadskalkyle!H$11)/100,
IF($F197=TiltakstyperKostnadskalkyle!$B$12,($J197*TiltakstyperKostnadskalkyle!H$12)/100,
IF($F197=TiltakstyperKostnadskalkyle!$B$13,($J197*TiltakstyperKostnadskalkyle!H$13)/100,
IF($F197=TiltakstyperKostnadskalkyle!$B$14,($J197*TiltakstyperKostnadskalkyle!H$14)/100,
IF($F197=TiltakstyperKostnadskalkyle!$B$15,($J197*TiltakstyperKostnadskalkyle!H$15)/100,
"0")))))))))))</f>
        <v>0</v>
      </c>
      <c r="P197" s="114" t="str">
        <f>IF($F197=TiltakstyperKostnadskalkyle!$B$5,($J197*TiltakstyperKostnadskalkyle!I$5)/100,
IF($F197=TiltakstyperKostnadskalkyle!$B$6,($J197*TiltakstyperKostnadskalkyle!I$6)/100,
IF($F197=TiltakstyperKostnadskalkyle!$B$7,($J197*TiltakstyperKostnadskalkyle!I$7)/100,
IF($F197=TiltakstyperKostnadskalkyle!$B$8,($J197*TiltakstyperKostnadskalkyle!I$8)/100,
IF($F197=TiltakstyperKostnadskalkyle!$B$9,($J197*TiltakstyperKostnadskalkyle!I$9)/100,
IF($F197=TiltakstyperKostnadskalkyle!$B$10,($J197*TiltakstyperKostnadskalkyle!I$10)/100,
IF($F197=TiltakstyperKostnadskalkyle!$B$11,($J197*TiltakstyperKostnadskalkyle!I$11)/100,
IF($F197=TiltakstyperKostnadskalkyle!$B$12,($J197*TiltakstyperKostnadskalkyle!I$12)/100,
IF($F197=TiltakstyperKostnadskalkyle!$B$13,($J197*TiltakstyperKostnadskalkyle!I$13)/100,
IF($F197=TiltakstyperKostnadskalkyle!$B$14,($J197*TiltakstyperKostnadskalkyle!I$14)/100,
IF($F197=TiltakstyperKostnadskalkyle!$B$15,($J197*TiltakstyperKostnadskalkyle!I$15)/100,
"0")))))))))))</f>
        <v>0</v>
      </c>
      <c r="Q197" s="114">
        <f t="shared" si="11"/>
        <v>0</v>
      </c>
      <c r="R197" s="114" t="str">
        <f>IF($F197=TiltakstyperKostnadskalkyle!$B$5,($J197*TiltakstyperKostnadskalkyle!K$5)/100,
IF($F197=TiltakstyperKostnadskalkyle!$B$6,($J197*TiltakstyperKostnadskalkyle!K$6)/100,
IF($F197=TiltakstyperKostnadskalkyle!$B$8,($J197*TiltakstyperKostnadskalkyle!K$8)/100,
IF($F197=TiltakstyperKostnadskalkyle!$B$9,($J197*TiltakstyperKostnadskalkyle!K$9)/100,
IF($F197=TiltakstyperKostnadskalkyle!$B$10,($J197*TiltakstyperKostnadskalkyle!K$10)/100,
IF($F197=TiltakstyperKostnadskalkyle!$B$11,($J197*TiltakstyperKostnadskalkyle!K$11)/100,
IF($F197=TiltakstyperKostnadskalkyle!$B$12,($J197*TiltakstyperKostnadskalkyle!K$12)/100,
IF($F197=TiltakstyperKostnadskalkyle!$B$13,($J197*TiltakstyperKostnadskalkyle!K$13)/100,
IF($F197=TiltakstyperKostnadskalkyle!$B$14,($J197*TiltakstyperKostnadskalkyle!K$14)/100,
"0")))))))))</f>
        <v>0</v>
      </c>
      <c r="S197" s="114">
        <f>(2*$J197)/100</f>
        <v>0</v>
      </c>
      <c r="T197" s="114" t="str">
        <f>IF($F197=TiltakstyperKostnadskalkyle!$B$5,($J197*TiltakstyperKostnadskalkyle!M$5)/100,
IF($F197=TiltakstyperKostnadskalkyle!$B$6,($J197*TiltakstyperKostnadskalkyle!M$6)/100,
IF($F197=TiltakstyperKostnadskalkyle!$B$7,($J197*TiltakstyperKostnadskalkyle!M$7)/100,
IF($F197=TiltakstyperKostnadskalkyle!$B$8,($J197*TiltakstyperKostnadskalkyle!M$8)/100,
IF($F197=TiltakstyperKostnadskalkyle!$B$9,($J197*TiltakstyperKostnadskalkyle!M$9)/100,
IF($F197=TiltakstyperKostnadskalkyle!$B$10,($J197*TiltakstyperKostnadskalkyle!M$10)/100,
IF($F197=TiltakstyperKostnadskalkyle!$B$11,($J197*TiltakstyperKostnadskalkyle!M$11)/100,
IF($F197=TiltakstyperKostnadskalkyle!$B$12,($J197*TiltakstyperKostnadskalkyle!M$12)/100,
IF($F197=TiltakstyperKostnadskalkyle!$B$13,($J197*TiltakstyperKostnadskalkyle!M$13)/100,
IF($F197=TiltakstyperKostnadskalkyle!$B$14,($J197*TiltakstyperKostnadskalkyle!M$14)/100,
IF($F197=TiltakstyperKostnadskalkyle!$B$15,($J197*TiltakstyperKostnadskalkyle!M$15)/100,
"0")))))))))))</f>
        <v>0</v>
      </c>
      <c r="U197" s="115"/>
      <c r="V197" s="115"/>
      <c r="W197" s="18" t="str">
        <f>IF($F197=TiltakstyperKostnadskalkyle!$B$5,($J197*TiltakstyperKostnadskalkyle!P$5)/100,
IF($F197=TiltakstyperKostnadskalkyle!$B$6,($J197*TiltakstyperKostnadskalkyle!P$6)/100,
IF($F197=TiltakstyperKostnadskalkyle!$B$7,($J197*TiltakstyperKostnadskalkyle!P$7)/100,
IF($F197=TiltakstyperKostnadskalkyle!$B$8,($J197*TiltakstyperKostnadskalkyle!P$8)/100,
IF($F197=TiltakstyperKostnadskalkyle!$B$9,($J197*TiltakstyperKostnadskalkyle!P$9)/100,
IF($F197=TiltakstyperKostnadskalkyle!$B$10,($J197*TiltakstyperKostnadskalkyle!P$10)/100,
IF($F197=TiltakstyperKostnadskalkyle!$B$11,($J197*TiltakstyperKostnadskalkyle!P$11)/100,
IF($F197=TiltakstyperKostnadskalkyle!$B$12,($J197*TiltakstyperKostnadskalkyle!P$12)/100,
IF($F197=TiltakstyperKostnadskalkyle!$B$13,($J197*TiltakstyperKostnadskalkyle!P$13)/100,
IF($F197=TiltakstyperKostnadskalkyle!$B$14,($J197*TiltakstyperKostnadskalkyle!P$14)/100,
IF($F197=TiltakstyperKostnadskalkyle!$B$15,($J197*TiltakstyperKostnadskalkyle!P$15)/100,
"0")))))))))))</f>
        <v>0</v>
      </c>
      <c r="Y197" s="151"/>
    </row>
    <row r="198" spans="2:25" ht="14.45" customHeight="1" x14ac:dyDescent="0.25">
      <c r="B198" s="110" t="s">
        <v>25</v>
      </c>
      <c r="C198" s="111" t="s">
        <v>64</v>
      </c>
      <c r="D198" s="111" t="s">
        <v>155</v>
      </c>
      <c r="E198" s="111"/>
      <c r="F198" s="39" t="s">
        <v>153</v>
      </c>
      <c r="G198" s="112"/>
      <c r="H198" s="108">
        <v>1</v>
      </c>
      <c r="I198" s="113" t="s">
        <v>154</v>
      </c>
      <c r="J198" s="114">
        <f>IF(F198=TiltakstyperKostnadskalkyle!$B$5,TiltakstyperKostnadskalkyle!$R$5*Handlingsplan!H199,
IF(F198=TiltakstyperKostnadskalkyle!$B$6,TiltakstyperKostnadskalkyle!$R$6*Handlingsplan!H199,
IF(F198=TiltakstyperKostnadskalkyle!$B$7,TiltakstyperKostnadskalkyle!$R$7*Handlingsplan!H199,
IF(F198=TiltakstyperKostnadskalkyle!$B$8,TiltakstyperKostnadskalkyle!$R$8*Handlingsplan!H199,
IF(F198=TiltakstyperKostnadskalkyle!$B$9,TiltakstyperKostnadskalkyle!$R$9*Handlingsplan!H199,
IF(F198=TiltakstyperKostnadskalkyle!$B$10,TiltakstyperKostnadskalkyle!$R$10*Handlingsplan!H199,
IF(F198=TiltakstyperKostnadskalkyle!$B$11,TiltakstyperKostnadskalkyle!$R$11*Handlingsplan!H199,
IF(F198=TiltakstyperKostnadskalkyle!$B$12,TiltakstyperKostnadskalkyle!$R$12*Handlingsplan!H199,
IF(F198=TiltakstyperKostnadskalkyle!$B$13,TiltakstyperKostnadskalkyle!$R$13*Handlingsplan!H199,
IF(F198=TiltakstyperKostnadskalkyle!$B$14,TiltakstyperKostnadskalkyle!$R$14*Handlingsplan!H199,
IF(F198=TiltakstyperKostnadskalkyle!$B$15,TiltakstyperKostnadskalkyle!$R$15*Handlingsplan!H199,
0)))))))))))</f>
        <v>0</v>
      </c>
      <c r="K198" s="114" t="str">
        <f>IF($F198=TiltakstyperKostnadskalkyle!$B$5,($J198*TiltakstyperKostnadskalkyle!D$5)/100,
IF($F198=TiltakstyperKostnadskalkyle!$B$6,($J198*TiltakstyperKostnadskalkyle!D$6)/100,
IF($F198=TiltakstyperKostnadskalkyle!$B$7,($J198*TiltakstyperKostnadskalkyle!D$7)/100,
IF($F198=TiltakstyperKostnadskalkyle!$B$8,($J198*TiltakstyperKostnadskalkyle!D$8)/100,
IF($F198=TiltakstyperKostnadskalkyle!$B$9,($J198*TiltakstyperKostnadskalkyle!D$9)/100,
IF($F198=TiltakstyperKostnadskalkyle!$B$10,($J198*TiltakstyperKostnadskalkyle!D$10)/100,
IF($F198=TiltakstyperKostnadskalkyle!$B$11,($J198*TiltakstyperKostnadskalkyle!D$11)/100,
IF($F198=TiltakstyperKostnadskalkyle!$B$12,($J198*TiltakstyperKostnadskalkyle!D$12)/100,
IF($F198=TiltakstyperKostnadskalkyle!$B$13,($J198*TiltakstyperKostnadskalkyle!D$13)/100,
IF($F198=TiltakstyperKostnadskalkyle!$B$14,($J198*TiltakstyperKostnadskalkyle!D$14)/100,
IF($F198=TiltakstyperKostnadskalkyle!$B$15,($J198*TiltakstyperKostnadskalkyle!D$15)/100,
"0")))))))))))</f>
        <v>0</v>
      </c>
      <c r="L198" s="114" t="str">
        <f>IF($F198=TiltakstyperKostnadskalkyle!$B$5,($J198*TiltakstyperKostnadskalkyle!E$5)/100,
IF($F198=TiltakstyperKostnadskalkyle!$B$6,($J198*TiltakstyperKostnadskalkyle!E$6)/100,
IF($F198=TiltakstyperKostnadskalkyle!$B$7,($J198*TiltakstyperKostnadskalkyle!E$7)/100,
IF($F198=TiltakstyperKostnadskalkyle!$B$8,($J198*TiltakstyperKostnadskalkyle!E$8)/100,
IF($F198=TiltakstyperKostnadskalkyle!$B$9,($J198*TiltakstyperKostnadskalkyle!E$9)/100,
IF($F198=TiltakstyperKostnadskalkyle!$B$10,($J198*TiltakstyperKostnadskalkyle!E$10)/100,
IF($F198=TiltakstyperKostnadskalkyle!$B$11,($J198*TiltakstyperKostnadskalkyle!E$11)/100,
IF($F198=TiltakstyperKostnadskalkyle!$B$12,($J198*TiltakstyperKostnadskalkyle!E$12)/100,
IF($F198=TiltakstyperKostnadskalkyle!$B$13,($J198*TiltakstyperKostnadskalkyle!E$13)/100,
IF($F198=TiltakstyperKostnadskalkyle!$B$14,($J198*TiltakstyperKostnadskalkyle!E$14)/100,
IF($F198=TiltakstyperKostnadskalkyle!$B$15,($J198*TiltakstyperKostnadskalkyle!E$15)/100,
"0")))))))))))</f>
        <v>0</v>
      </c>
      <c r="M198" s="114" t="str">
        <f>IF($F198=TiltakstyperKostnadskalkyle!$B$5,($J198*TiltakstyperKostnadskalkyle!F$5)/100,
IF($F198=TiltakstyperKostnadskalkyle!$B$6,($J198*TiltakstyperKostnadskalkyle!F$6)/100,
IF($F198=TiltakstyperKostnadskalkyle!$B$7,($J198*TiltakstyperKostnadskalkyle!F$7)/100,
IF($F198=TiltakstyperKostnadskalkyle!$B$8,($J198*TiltakstyperKostnadskalkyle!F$8)/100,
IF($F198=TiltakstyperKostnadskalkyle!$B$9,($J198*TiltakstyperKostnadskalkyle!F$9)/100,
IF($F198=TiltakstyperKostnadskalkyle!$B$10,($J198*TiltakstyperKostnadskalkyle!F$10)/100,
IF($F198=TiltakstyperKostnadskalkyle!$B$11,($J198*TiltakstyperKostnadskalkyle!F$11)/100,
IF($F198=TiltakstyperKostnadskalkyle!$B$12,($J198*TiltakstyperKostnadskalkyle!F$12)/100,
IF($F198=TiltakstyperKostnadskalkyle!$B$13,($J198*TiltakstyperKostnadskalkyle!F$13)/100,
IF($F198=TiltakstyperKostnadskalkyle!$B$14,($J198*TiltakstyperKostnadskalkyle!F$14)/100,
IF($F198=TiltakstyperKostnadskalkyle!$B$15,($J198*TiltakstyperKostnadskalkyle!F$15)/100,
"0")))))))))))</f>
        <v>0</v>
      </c>
      <c r="N198" s="114" t="str">
        <f>IF($F198=TiltakstyperKostnadskalkyle!$B$5,($J198*TiltakstyperKostnadskalkyle!G$5)/100,
IF($F198=TiltakstyperKostnadskalkyle!$B$6,($J198*TiltakstyperKostnadskalkyle!G$6)/100,
IF($F198=TiltakstyperKostnadskalkyle!$B$7,($J198*TiltakstyperKostnadskalkyle!G$7)/100,
IF($F198=TiltakstyperKostnadskalkyle!$B$8,($J198*TiltakstyperKostnadskalkyle!G$8)/100,
IF($F198=TiltakstyperKostnadskalkyle!$B$9,($J198*TiltakstyperKostnadskalkyle!G$9)/100,
IF($F198=TiltakstyperKostnadskalkyle!$B$10,($J198*TiltakstyperKostnadskalkyle!G$10)/100,
IF($F198=TiltakstyperKostnadskalkyle!$B$11,($J198*TiltakstyperKostnadskalkyle!G$11)/100,
IF($F198=TiltakstyperKostnadskalkyle!$B$12,($J198*TiltakstyperKostnadskalkyle!G$12)/100,
IF($F198=TiltakstyperKostnadskalkyle!$B$13,($J198*TiltakstyperKostnadskalkyle!G$13)/100,
IF($F198=TiltakstyperKostnadskalkyle!$B$14,($J198*TiltakstyperKostnadskalkyle!G$14)/100,
IF($F198=TiltakstyperKostnadskalkyle!$B$15,($J198*TiltakstyperKostnadskalkyle!G$15)/100,
"0")))))))))))</f>
        <v>0</v>
      </c>
      <c r="O198" s="114" t="str">
        <f>IF($F198=TiltakstyperKostnadskalkyle!$B$5,($J198*TiltakstyperKostnadskalkyle!H$5)/100,
IF($F198=TiltakstyperKostnadskalkyle!$B$6,($J198*TiltakstyperKostnadskalkyle!H$6)/100,
IF($F198=TiltakstyperKostnadskalkyle!$B$7,($J198*TiltakstyperKostnadskalkyle!H$7)/100,
IF($F198=TiltakstyperKostnadskalkyle!$B$8,($J198*TiltakstyperKostnadskalkyle!H$8)/100,
IF($F198=TiltakstyperKostnadskalkyle!$B$9,($J198*TiltakstyperKostnadskalkyle!H$9)/100,
IF($F198=TiltakstyperKostnadskalkyle!$B$10,($J198*TiltakstyperKostnadskalkyle!H$10)/100,
IF($F198=TiltakstyperKostnadskalkyle!$B$11,($J198*TiltakstyperKostnadskalkyle!H$11)/100,
IF($F198=TiltakstyperKostnadskalkyle!$B$12,($J198*TiltakstyperKostnadskalkyle!H$12)/100,
IF($F198=TiltakstyperKostnadskalkyle!$B$13,($J198*TiltakstyperKostnadskalkyle!H$13)/100,
IF($F198=TiltakstyperKostnadskalkyle!$B$14,($J198*TiltakstyperKostnadskalkyle!H$14)/100,
IF($F198=TiltakstyperKostnadskalkyle!$B$15,($J198*TiltakstyperKostnadskalkyle!H$15)/100,
"0")))))))))))</f>
        <v>0</v>
      </c>
      <c r="P198" s="114" t="str">
        <f>IF($F198=TiltakstyperKostnadskalkyle!$B$5,($J198*TiltakstyperKostnadskalkyle!I$5)/100,
IF($F198=TiltakstyperKostnadskalkyle!$B$6,($J198*TiltakstyperKostnadskalkyle!I$6)/100,
IF($F198=TiltakstyperKostnadskalkyle!$B$7,($J198*TiltakstyperKostnadskalkyle!I$7)/100,
IF($F198=TiltakstyperKostnadskalkyle!$B$8,($J198*TiltakstyperKostnadskalkyle!I$8)/100,
IF($F198=TiltakstyperKostnadskalkyle!$B$9,($J198*TiltakstyperKostnadskalkyle!I$9)/100,
IF($F198=TiltakstyperKostnadskalkyle!$B$10,($J198*TiltakstyperKostnadskalkyle!I$10)/100,
IF($F198=TiltakstyperKostnadskalkyle!$B$11,($J198*TiltakstyperKostnadskalkyle!I$11)/100,
IF($F198=TiltakstyperKostnadskalkyle!$B$12,($J198*TiltakstyperKostnadskalkyle!I$12)/100,
IF($F198=TiltakstyperKostnadskalkyle!$B$13,($J198*TiltakstyperKostnadskalkyle!I$13)/100,
IF($F198=TiltakstyperKostnadskalkyle!$B$14,($J198*TiltakstyperKostnadskalkyle!I$14)/100,
IF($F198=TiltakstyperKostnadskalkyle!$B$15,($J198*TiltakstyperKostnadskalkyle!I$15)/100,
"0")))))))))))</f>
        <v>0</v>
      </c>
      <c r="Q198" s="114">
        <f t="shared" si="11"/>
        <v>0</v>
      </c>
      <c r="R198" s="114" t="str">
        <f>IF($F198=TiltakstyperKostnadskalkyle!$B$5,($J198*TiltakstyperKostnadskalkyle!K$5)/100,
IF($F198=TiltakstyperKostnadskalkyle!$B$6,($J198*TiltakstyperKostnadskalkyle!K$6)/100,
IF($F198=TiltakstyperKostnadskalkyle!$B$8,($J198*TiltakstyperKostnadskalkyle!K$8)/100,
IF($F198=TiltakstyperKostnadskalkyle!$B$9,($J198*TiltakstyperKostnadskalkyle!K$9)/100,
IF($F198=TiltakstyperKostnadskalkyle!$B$10,($J198*TiltakstyperKostnadskalkyle!K$10)/100,
IF($F198=TiltakstyperKostnadskalkyle!$B$11,($J198*TiltakstyperKostnadskalkyle!K$11)/100,
IF($F198=TiltakstyperKostnadskalkyle!$B$12,($J198*TiltakstyperKostnadskalkyle!K$12)/100,
IF($F198=TiltakstyperKostnadskalkyle!$B$13,($J198*TiltakstyperKostnadskalkyle!K$13)/100,
IF($F198=TiltakstyperKostnadskalkyle!$B$14,($J198*TiltakstyperKostnadskalkyle!K$14)/100,
"0")))))))))</f>
        <v>0</v>
      </c>
      <c r="S198" s="114">
        <f>(2*$J198)/100</f>
        <v>0</v>
      </c>
      <c r="T198" s="114" t="str">
        <f>IF($F198=TiltakstyperKostnadskalkyle!$B$5,($J198*TiltakstyperKostnadskalkyle!M$5)/100,
IF($F198=TiltakstyperKostnadskalkyle!$B$6,($J198*TiltakstyperKostnadskalkyle!M$6)/100,
IF($F198=TiltakstyperKostnadskalkyle!$B$7,($J198*TiltakstyperKostnadskalkyle!M$7)/100,
IF($F198=TiltakstyperKostnadskalkyle!$B$8,($J198*TiltakstyperKostnadskalkyle!M$8)/100,
IF($F198=TiltakstyperKostnadskalkyle!$B$9,($J198*TiltakstyperKostnadskalkyle!M$9)/100,
IF($F198=TiltakstyperKostnadskalkyle!$B$10,($J198*TiltakstyperKostnadskalkyle!M$10)/100,
IF($F198=TiltakstyperKostnadskalkyle!$B$11,($J198*TiltakstyperKostnadskalkyle!M$11)/100,
IF($F198=TiltakstyperKostnadskalkyle!$B$12,($J198*TiltakstyperKostnadskalkyle!M$12)/100,
IF($F198=TiltakstyperKostnadskalkyle!$B$13,($J198*TiltakstyperKostnadskalkyle!M$13)/100,
IF($F198=TiltakstyperKostnadskalkyle!$B$14,($J198*TiltakstyperKostnadskalkyle!M$14)/100,
IF($F198=TiltakstyperKostnadskalkyle!$B$15,($J198*TiltakstyperKostnadskalkyle!M$15)/100,
"0")))))))))))</f>
        <v>0</v>
      </c>
      <c r="U198" s="115"/>
      <c r="V198" s="115"/>
      <c r="W198" s="18" t="str">
        <f>IF($F198=TiltakstyperKostnadskalkyle!$B$5,($J198*TiltakstyperKostnadskalkyle!P$5)/100,
IF($F198=TiltakstyperKostnadskalkyle!$B$6,($J198*TiltakstyperKostnadskalkyle!P$6)/100,
IF($F198=TiltakstyperKostnadskalkyle!$B$7,($J198*TiltakstyperKostnadskalkyle!P$7)/100,
IF($F198=TiltakstyperKostnadskalkyle!$B$8,($J198*TiltakstyperKostnadskalkyle!P$8)/100,
IF($F198=TiltakstyperKostnadskalkyle!$B$9,($J198*TiltakstyperKostnadskalkyle!P$9)/100,
IF($F198=TiltakstyperKostnadskalkyle!$B$10,($J198*TiltakstyperKostnadskalkyle!P$10)/100,
IF($F198=TiltakstyperKostnadskalkyle!$B$11,($J198*TiltakstyperKostnadskalkyle!P$11)/100,
IF($F198=TiltakstyperKostnadskalkyle!$B$12,($J198*TiltakstyperKostnadskalkyle!P$12)/100,
IF($F198=TiltakstyperKostnadskalkyle!$B$13,($J198*TiltakstyperKostnadskalkyle!P$13)/100,
IF($F198=TiltakstyperKostnadskalkyle!$B$14,($J198*TiltakstyperKostnadskalkyle!P$14)/100,
IF($F198=TiltakstyperKostnadskalkyle!$B$15,($J198*TiltakstyperKostnadskalkyle!P$15)/100,
"0")))))))))))</f>
        <v>0</v>
      </c>
      <c r="Y198" s="151"/>
    </row>
    <row r="199" spans="2:25" ht="14.45" customHeight="1" x14ac:dyDescent="0.25">
      <c r="B199" s="20" t="s">
        <v>25</v>
      </c>
      <c r="C199" s="22" t="s">
        <v>64</v>
      </c>
      <c r="D199" s="22" t="s">
        <v>156</v>
      </c>
      <c r="E199" s="22"/>
      <c r="F199" s="39" t="s">
        <v>153</v>
      </c>
      <c r="G199" s="86">
        <v>2025</v>
      </c>
      <c r="H199" s="108">
        <v>1</v>
      </c>
      <c r="I199" s="27" t="s">
        <v>154</v>
      </c>
      <c r="J199" s="18">
        <f>IF(F199=TiltakstyperKostnadskalkyle!$B$5,TiltakstyperKostnadskalkyle!$R$5*Handlingsplan!H202,
IF(F199=TiltakstyperKostnadskalkyle!$B$6,TiltakstyperKostnadskalkyle!$R$6*Handlingsplan!H202,
IF(F199=TiltakstyperKostnadskalkyle!$B$7,TiltakstyperKostnadskalkyle!$R$7*Handlingsplan!H202,
IF(F199=TiltakstyperKostnadskalkyle!$B$8,TiltakstyperKostnadskalkyle!$R$8*Handlingsplan!H202,
IF(F199=TiltakstyperKostnadskalkyle!$B$9,TiltakstyperKostnadskalkyle!$R$9*Handlingsplan!H202,
IF(F199=TiltakstyperKostnadskalkyle!$B$10,TiltakstyperKostnadskalkyle!$R$10*Handlingsplan!H202,
IF(F199=TiltakstyperKostnadskalkyle!$B$11,TiltakstyperKostnadskalkyle!$R$11*Handlingsplan!H202,
IF(F199=TiltakstyperKostnadskalkyle!$B$12,TiltakstyperKostnadskalkyle!$R$12*Handlingsplan!H202,
IF(F199=TiltakstyperKostnadskalkyle!$B$13,TiltakstyperKostnadskalkyle!$R$13*Handlingsplan!H202,
IF(F199=TiltakstyperKostnadskalkyle!$B$14,TiltakstyperKostnadskalkyle!$R$14*Handlingsplan!H202,
IF(F199=TiltakstyperKostnadskalkyle!$B$15,TiltakstyperKostnadskalkyle!$R$15*Handlingsplan!H202,
0)))))))))))</f>
        <v>0</v>
      </c>
      <c r="K199" s="18" t="str">
        <f>IF($F199=TiltakstyperKostnadskalkyle!$B$5,($J199*TiltakstyperKostnadskalkyle!D$5)/100,
IF($F199=TiltakstyperKostnadskalkyle!$B$6,($J199*TiltakstyperKostnadskalkyle!D$6)/100,
IF($F199=TiltakstyperKostnadskalkyle!$B$7,($J199*TiltakstyperKostnadskalkyle!D$7)/100,
IF($F199=TiltakstyperKostnadskalkyle!$B$8,($J199*TiltakstyperKostnadskalkyle!D$8)/100,
IF($F199=TiltakstyperKostnadskalkyle!$B$9,($J199*TiltakstyperKostnadskalkyle!D$9)/100,
IF($F199=TiltakstyperKostnadskalkyle!$B$10,($J199*TiltakstyperKostnadskalkyle!D$10)/100,
IF($F199=TiltakstyperKostnadskalkyle!$B$11,($J199*TiltakstyperKostnadskalkyle!D$11)/100,
IF($F199=TiltakstyperKostnadskalkyle!$B$12,($J199*TiltakstyperKostnadskalkyle!D$12)/100,
IF($F199=TiltakstyperKostnadskalkyle!$B$13,($J199*TiltakstyperKostnadskalkyle!D$13)/100,
IF($F199=TiltakstyperKostnadskalkyle!$B$14,($J199*TiltakstyperKostnadskalkyle!D$14)/100,
IF($F199=TiltakstyperKostnadskalkyle!$B$15,($J199*TiltakstyperKostnadskalkyle!D$15)/100,
"0")))))))))))</f>
        <v>0</v>
      </c>
      <c r="L199" s="18" t="str">
        <f>IF($F199=TiltakstyperKostnadskalkyle!$B$5,($J199*TiltakstyperKostnadskalkyle!E$5)/100,
IF($F199=TiltakstyperKostnadskalkyle!$B$6,($J199*TiltakstyperKostnadskalkyle!E$6)/100,
IF($F199=TiltakstyperKostnadskalkyle!$B$7,($J199*TiltakstyperKostnadskalkyle!E$7)/100,
IF($F199=TiltakstyperKostnadskalkyle!$B$8,($J199*TiltakstyperKostnadskalkyle!E$8)/100,
IF($F199=TiltakstyperKostnadskalkyle!$B$9,($J199*TiltakstyperKostnadskalkyle!E$9)/100,
IF($F199=TiltakstyperKostnadskalkyle!$B$10,($J199*TiltakstyperKostnadskalkyle!E$10)/100,
IF($F199=TiltakstyperKostnadskalkyle!$B$11,($J199*TiltakstyperKostnadskalkyle!E$11)/100,
IF($F199=TiltakstyperKostnadskalkyle!$B$12,($J199*TiltakstyperKostnadskalkyle!E$12)/100,
IF($F199=TiltakstyperKostnadskalkyle!$B$13,($J199*TiltakstyperKostnadskalkyle!E$13)/100,
IF($F199=TiltakstyperKostnadskalkyle!$B$14,($J199*TiltakstyperKostnadskalkyle!E$14)/100,
IF($F199=TiltakstyperKostnadskalkyle!$B$15,($J199*TiltakstyperKostnadskalkyle!E$15)/100,
"0")))))))))))</f>
        <v>0</v>
      </c>
      <c r="M199" s="18" t="str">
        <f>IF($F199=TiltakstyperKostnadskalkyle!$B$5,($J199*TiltakstyperKostnadskalkyle!F$5)/100,
IF($F199=TiltakstyperKostnadskalkyle!$B$6,($J199*TiltakstyperKostnadskalkyle!F$6)/100,
IF($F199=TiltakstyperKostnadskalkyle!$B$7,($J199*TiltakstyperKostnadskalkyle!F$7)/100,
IF($F199=TiltakstyperKostnadskalkyle!$B$8,($J199*TiltakstyperKostnadskalkyle!F$8)/100,
IF($F199=TiltakstyperKostnadskalkyle!$B$9,($J199*TiltakstyperKostnadskalkyle!F$9)/100,
IF($F199=TiltakstyperKostnadskalkyle!$B$10,($J199*TiltakstyperKostnadskalkyle!F$10)/100,
IF($F199=TiltakstyperKostnadskalkyle!$B$11,($J199*TiltakstyperKostnadskalkyle!F$11)/100,
IF($F199=TiltakstyperKostnadskalkyle!$B$12,($J199*TiltakstyperKostnadskalkyle!F$12)/100,
IF($F199=TiltakstyperKostnadskalkyle!$B$13,($J199*TiltakstyperKostnadskalkyle!F$13)/100,
IF($F199=TiltakstyperKostnadskalkyle!$B$14,($J199*TiltakstyperKostnadskalkyle!F$14)/100,
IF($F199=TiltakstyperKostnadskalkyle!$B$15,($J199*TiltakstyperKostnadskalkyle!F$15)/100,
"0")))))))))))</f>
        <v>0</v>
      </c>
      <c r="N199" s="18" t="str">
        <f>IF($F199=TiltakstyperKostnadskalkyle!$B$5,($J199*TiltakstyperKostnadskalkyle!G$5)/100,
IF($F199=TiltakstyperKostnadskalkyle!$B$6,($J199*TiltakstyperKostnadskalkyle!G$6)/100,
IF($F199=TiltakstyperKostnadskalkyle!$B$7,($J199*TiltakstyperKostnadskalkyle!G$7)/100,
IF($F199=TiltakstyperKostnadskalkyle!$B$8,($J199*TiltakstyperKostnadskalkyle!G$8)/100,
IF($F199=TiltakstyperKostnadskalkyle!$B$9,($J199*TiltakstyperKostnadskalkyle!G$9)/100,
IF($F199=TiltakstyperKostnadskalkyle!$B$10,($J199*TiltakstyperKostnadskalkyle!G$10)/100,
IF($F199=TiltakstyperKostnadskalkyle!$B$11,($J199*TiltakstyperKostnadskalkyle!G$11)/100,
IF($F199=TiltakstyperKostnadskalkyle!$B$12,($J199*TiltakstyperKostnadskalkyle!G$12)/100,
IF($F199=TiltakstyperKostnadskalkyle!$B$13,($J199*TiltakstyperKostnadskalkyle!G$13)/100,
IF($F199=TiltakstyperKostnadskalkyle!$B$14,($J199*TiltakstyperKostnadskalkyle!G$14)/100,
IF($F199=TiltakstyperKostnadskalkyle!$B$15,($J199*TiltakstyperKostnadskalkyle!G$15)/100,
"0")))))))))))</f>
        <v>0</v>
      </c>
      <c r="O199" s="18" t="str">
        <f>IF($F199=TiltakstyperKostnadskalkyle!$B$5,($J199*TiltakstyperKostnadskalkyle!H$5)/100,
IF($F199=TiltakstyperKostnadskalkyle!$B$6,($J199*TiltakstyperKostnadskalkyle!H$6)/100,
IF($F199=TiltakstyperKostnadskalkyle!$B$7,($J199*TiltakstyperKostnadskalkyle!H$7)/100,
IF($F199=TiltakstyperKostnadskalkyle!$B$8,($J199*TiltakstyperKostnadskalkyle!H$8)/100,
IF($F199=TiltakstyperKostnadskalkyle!$B$9,($J199*TiltakstyperKostnadskalkyle!H$9)/100,
IF($F199=TiltakstyperKostnadskalkyle!$B$10,($J199*TiltakstyperKostnadskalkyle!H$10)/100,
IF($F199=TiltakstyperKostnadskalkyle!$B$11,($J199*TiltakstyperKostnadskalkyle!H$11)/100,
IF($F199=TiltakstyperKostnadskalkyle!$B$12,($J199*TiltakstyperKostnadskalkyle!H$12)/100,
IF($F199=TiltakstyperKostnadskalkyle!$B$13,($J199*TiltakstyperKostnadskalkyle!H$13)/100,
IF($F199=TiltakstyperKostnadskalkyle!$B$14,($J199*TiltakstyperKostnadskalkyle!H$14)/100,
IF($F199=TiltakstyperKostnadskalkyle!$B$15,($J199*TiltakstyperKostnadskalkyle!H$15)/100,
"0")))))))))))</f>
        <v>0</v>
      </c>
      <c r="P199" s="18" t="str">
        <f>IF($F199=TiltakstyperKostnadskalkyle!$B$5,($J199*TiltakstyperKostnadskalkyle!I$5)/100,
IF($F199=TiltakstyperKostnadskalkyle!$B$6,($J199*TiltakstyperKostnadskalkyle!I$6)/100,
IF($F199=TiltakstyperKostnadskalkyle!$B$7,($J199*TiltakstyperKostnadskalkyle!I$7)/100,
IF($F199=TiltakstyperKostnadskalkyle!$B$8,($J199*TiltakstyperKostnadskalkyle!I$8)/100,
IF($F199=TiltakstyperKostnadskalkyle!$B$9,($J199*TiltakstyperKostnadskalkyle!I$9)/100,
IF($F199=TiltakstyperKostnadskalkyle!$B$10,($J199*TiltakstyperKostnadskalkyle!I$10)/100,
IF($F199=TiltakstyperKostnadskalkyle!$B$11,($J199*TiltakstyperKostnadskalkyle!I$11)/100,
IF($F199=TiltakstyperKostnadskalkyle!$B$12,($J199*TiltakstyperKostnadskalkyle!I$12)/100,
IF($F199=TiltakstyperKostnadskalkyle!$B$13,($J199*TiltakstyperKostnadskalkyle!I$13)/100,
IF($F199=TiltakstyperKostnadskalkyle!$B$14,($J199*TiltakstyperKostnadskalkyle!I$14)/100,
IF($F199=TiltakstyperKostnadskalkyle!$B$15,($J199*TiltakstyperKostnadskalkyle!I$15)/100,
"0")))))))))))</f>
        <v>0</v>
      </c>
      <c r="Q199" s="18">
        <f>(1*$J199)/100</f>
        <v>0</v>
      </c>
      <c r="R199" s="18" t="str">
        <f>IF($F199=TiltakstyperKostnadskalkyle!$B$5,($J199*TiltakstyperKostnadskalkyle!K$5)/100,
IF($F199=TiltakstyperKostnadskalkyle!$B$6,($J199*TiltakstyperKostnadskalkyle!K$6)/100,
IF($F199=TiltakstyperKostnadskalkyle!$B$8,($J199*TiltakstyperKostnadskalkyle!K$8)/100,
IF($F199=TiltakstyperKostnadskalkyle!$B$9,($J199*TiltakstyperKostnadskalkyle!K$9)/100,
IF($F199=TiltakstyperKostnadskalkyle!$B$10,($J199*TiltakstyperKostnadskalkyle!K$10)/100,
IF($F199=TiltakstyperKostnadskalkyle!$B$11,($J199*TiltakstyperKostnadskalkyle!K$11)/100,
IF($F199=TiltakstyperKostnadskalkyle!$B$12,($J199*TiltakstyperKostnadskalkyle!K$12)/100,
IF($F199=TiltakstyperKostnadskalkyle!$B$13,($J199*TiltakstyperKostnadskalkyle!K$13)/100,
IF($F199=TiltakstyperKostnadskalkyle!$B$14,($J199*TiltakstyperKostnadskalkyle!K$14)/100,
"0")))))))))</f>
        <v>0</v>
      </c>
      <c r="S199" s="18">
        <f>(2*$J199)/100</f>
        <v>0</v>
      </c>
      <c r="T199" s="18" t="str">
        <f>IF($F199=TiltakstyperKostnadskalkyle!$B$5,($J199*TiltakstyperKostnadskalkyle!M$5)/100,
IF($F199=TiltakstyperKostnadskalkyle!$B$6,($J199*TiltakstyperKostnadskalkyle!M$6)/100,
IF($F199=TiltakstyperKostnadskalkyle!$B$7,($J199*TiltakstyperKostnadskalkyle!M$7)/100,
IF($F199=TiltakstyperKostnadskalkyle!$B$8,($J199*TiltakstyperKostnadskalkyle!M$8)/100,
IF($F199=TiltakstyperKostnadskalkyle!$B$9,($J199*TiltakstyperKostnadskalkyle!M$9)/100,
IF($F199=TiltakstyperKostnadskalkyle!$B$10,($J199*TiltakstyperKostnadskalkyle!M$10)/100,
IF($F199=TiltakstyperKostnadskalkyle!$B$11,($J199*TiltakstyperKostnadskalkyle!M$11)/100,
IF($F199=TiltakstyperKostnadskalkyle!$B$12,($J199*TiltakstyperKostnadskalkyle!M$12)/100,
IF($F199=TiltakstyperKostnadskalkyle!$B$13,($J199*TiltakstyperKostnadskalkyle!M$13)/100,
IF($F199=TiltakstyperKostnadskalkyle!$B$14,($J199*TiltakstyperKostnadskalkyle!M$14)/100,
IF($F199=TiltakstyperKostnadskalkyle!$B$15,($J199*TiltakstyperKostnadskalkyle!M$15)/100,
"0")))))))))))</f>
        <v>0</v>
      </c>
      <c r="U199" s="32"/>
      <c r="V199" s="32"/>
      <c r="W199" s="18" t="str">
        <f>IF($F199=TiltakstyperKostnadskalkyle!$B$5,($J199*TiltakstyperKostnadskalkyle!P$5)/100,
IF($F199=TiltakstyperKostnadskalkyle!$B$6,($J199*TiltakstyperKostnadskalkyle!P$6)/100,
IF($F199=TiltakstyperKostnadskalkyle!$B$7,($J199*TiltakstyperKostnadskalkyle!P$7)/100,
IF($F199=TiltakstyperKostnadskalkyle!$B$8,($J199*TiltakstyperKostnadskalkyle!P$8)/100,
IF($F199=TiltakstyperKostnadskalkyle!$B$9,($J199*TiltakstyperKostnadskalkyle!P$9)/100,
IF($F199=TiltakstyperKostnadskalkyle!$B$10,($J199*TiltakstyperKostnadskalkyle!P$10)/100,
IF($F199=TiltakstyperKostnadskalkyle!$B$11,($J199*TiltakstyperKostnadskalkyle!P$11)/100,
IF($F199=TiltakstyperKostnadskalkyle!$B$12,($J199*TiltakstyperKostnadskalkyle!P$12)/100,
IF($F199=TiltakstyperKostnadskalkyle!$B$13,($J199*TiltakstyperKostnadskalkyle!P$13)/100,
IF($F199=TiltakstyperKostnadskalkyle!$B$14,($J199*TiltakstyperKostnadskalkyle!P$14)/100,
IF($F199=TiltakstyperKostnadskalkyle!$B$15,($J199*TiltakstyperKostnadskalkyle!P$15)/100,
"0")))))))))))</f>
        <v>0</v>
      </c>
      <c r="Y199" s="151"/>
    </row>
    <row r="200" spans="2:25" ht="14.45" customHeight="1" x14ac:dyDescent="0.25">
      <c r="B200" s="20" t="s">
        <v>25</v>
      </c>
      <c r="C200" s="22" t="s">
        <v>64</v>
      </c>
      <c r="D200" s="22" t="s">
        <v>157</v>
      </c>
      <c r="E200" s="22" t="s">
        <v>158</v>
      </c>
      <c r="F200" s="39" t="s">
        <v>29</v>
      </c>
      <c r="G200" s="22">
        <v>2026</v>
      </c>
      <c r="H200" s="108"/>
      <c r="I200" s="27" t="s">
        <v>30</v>
      </c>
      <c r="J200" s="18">
        <f>IF(F200=TiltakstyperKostnadskalkyle!$B$5,TiltakstyperKostnadskalkyle!$R$5*Handlingsplan!H206,
IF(F200=TiltakstyperKostnadskalkyle!$B$6,TiltakstyperKostnadskalkyle!$R$6*Handlingsplan!H206,
IF(F200=TiltakstyperKostnadskalkyle!$B$7,TiltakstyperKostnadskalkyle!$R$7*Handlingsplan!H206,
IF(F200=TiltakstyperKostnadskalkyle!$B$8,TiltakstyperKostnadskalkyle!$R$8*Handlingsplan!H206,
IF(F200=TiltakstyperKostnadskalkyle!$B$9,TiltakstyperKostnadskalkyle!$R$9*Handlingsplan!H206,
IF(F200=TiltakstyperKostnadskalkyle!$B$10,TiltakstyperKostnadskalkyle!$R$10*Handlingsplan!H206,
IF(F200=TiltakstyperKostnadskalkyle!$B$11,TiltakstyperKostnadskalkyle!$R$11*Handlingsplan!H206,
IF(F200=TiltakstyperKostnadskalkyle!$B$12,TiltakstyperKostnadskalkyle!$R$12*Handlingsplan!H206,
IF(F200=TiltakstyperKostnadskalkyle!$B$13,TiltakstyperKostnadskalkyle!$R$13*Handlingsplan!H206,
IF(F200=TiltakstyperKostnadskalkyle!$B$14,TiltakstyperKostnadskalkyle!$R$14*Handlingsplan!H206,
IF(F200=TiltakstyperKostnadskalkyle!$B$15,TiltakstyperKostnadskalkyle!$R$15*Handlingsplan!H206,
0)))))))))))</f>
        <v>300</v>
      </c>
      <c r="K200" s="18"/>
      <c r="L200" s="18"/>
      <c r="M200" s="18"/>
      <c r="N200" s="18"/>
      <c r="O200" s="18"/>
      <c r="P200" s="18"/>
      <c r="Q200" s="18"/>
      <c r="R200" s="18"/>
      <c r="S200" s="18"/>
      <c r="T200" s="18"/>
      <c r="U200" s="32"/>
      <c r="V200" s="32"/>
      <c r="W200" s="18"/>
      <c r="Y200" s="151"/>
    </row>
    <row r="201" spans="2:25" ht="14.45" customHeight="1" x14ac:dyDescent="0.25">
      <c r="B201" s="20" t="s">
        <v>25</v>
      </c>
      <c r="C201" s="22" t="s">
        <v>64</v>
      </c>
      <c r="D201" s="22" t="s">
        <v>159</v>
      </c>
      <c r="E201" s="22"/>
      <c r="F201" s="39" t="s">
        <v>160</v>
      </c>
      <c r="G201" s="22">
        <v>2026</v>
      </c>
      <c r="H201" s="108">
        <v>750</v>
      </c>
      <c r="I201" s="27" t="s">
        <v>30</v>
      </c>
      <c r="J201" s="18">
        <f>IF(F201=TiltakstyperKostnadskalkyle!$B$5,TiltakstyperKostnadskalkyle!$R$5*Handlingsplan!H207,
IF(F201=TiltakstyperKostnadskalkyle!$B$6,TiltakstyperKostnadskalkyle!$R$6*Handlingsplan!H207,
IF(F201=TiltakstyperKostnadskalkyle!$B$7,TiltakstyperKostnadskalkyle!$R$7*Handlingsplan!H207,
IF(F201=TiltakstyperKostnadskalkyle!$B$8,TiltakstyperKostnadskalkyle!$R$8*Handlingsplan!H207,
IF(F201=TiltakstyperKostnadskalkyle!$B$9,TiltakstyperKostnadskalkyle!$R$9*Handlingsplan!H207,
IF(F201=TiltakstyperKostnadskalkyle!$B$10,TiltakstyperKostnadskalkyle!$R$10*Handlingsplan!H207,
IF(F201=TiltakstyperKostnadskalkyle!$B$11,TiltakstyperKostnadskalkyle!$R$11*Handlingsplan!H207,
IF(F201=TiltakstyperKostnadskalkyle!$B$12,TiltakstyperKostnadskalkyle!$R$12*Handlingsplan!H207,
IF(F201=TiltakstyperKostnadskalkyle!$B$13,TiltakstyperKostnadskalkyle!$R$13*Handlingsplan!H207,
IF(F201=TiltakstyperKostnadskalkyle!$B$14,TiltakstyperKostnadskalkyle!$R$14*Handlingsplan!H207,
IF(F201=TiltakstyperKostnadskalkyle!$B$15,TiltakstyperKostnadskalkyle!$R$15*Handlingsplan!H207,
0)))))))))))</f>
        <v>0</v>
      </c>
      <c r="K201" s="18" t="str">
        <f>IF($F201=TiltakstyperKostnadskalkyle!$B$5,($J201*TiltakstyperKostnadskalkyle!D$5)/100,
IF($F201=TiltakstyperKostnadskalkyle!$B$6,($J201*TiltakstyperKostnadskalkyle!D$6)/100,
IF($F201=TiltakstyperKostnadskalkyle!$B$7,($J201*TiltakstyperKostnadskalkyle!D$7)/100,
IF($F201=TiltakstyperKostnadskalkyle!$B$8,($J201*TiltakstyperKostnadskalkyle!D$8)/100,
IF($F201=TiltakstyperKostnadskalkyle!$B$9,($J201*TiltakstyperKostnadskalkyle!D$9)/100,
IF($F201=TiltakstyperKostnadskalkyle!$B$10,($J201*TiltakstyperKostnadskalkyle!D$10)/100,
IF($F201=TiltakstyperKostnadskalkyle!$B$11,($J201*TiltakstyperKostnadskalkyle!D$11)/100,
IF($F201=TiltakstyperKostnadskalkyle!$B$12,($J201*TiltakstyperKostnadskalkyle!D$12)/100,
IF($F201=TiltakstyperKostnadskalkyle!$B$13,($J201*TiltakstyperKostnadskalkyle!D$13)/100,
IF($F201=TiltakstyperKostnadskalkyle!$B$14,($J201*TiltakstyperKostnadskalkyle!D$14)/100,
IF($F201=TiltakstyperKostnadskalkyle!$B$15,($J201*TiltakstyperKostnadskalkyle!D$15)/100,
"0")))))))))))</f>
        <v>0</v>
      </c>
      <c r="L201" s="18" t="str">
        <f>IF($F201=TiltakstyperKostnadskalkyle!$B$5,($J201*TiltakstyperKostnadskalkyle!E$5)/100,
IF($F201=TiltakstyperKostnadskalkyle!$B$6,($J201*TiltakstyperKostnadskalkyle!E$6)/100,
IF($F201=TiltakstyperKostnadskalkyle!$B$7,($J201*TiltakstyperKostnadskalkyle!E$7)/100,
IF($F201=TiltakstyperKostnadskalkyle!$B$8,($J201*TiltakstyperKostnadskalkyle!E$8)/100,
IF($F201=TiltakstyperKostnadskalkyle!$B$9,($J201*TiltakstyperKostnadskalkyle!E$9)/100,
IF($F201=TiltakstyperKostnadskalkyle!$B$10,($J201*TiltakstyperKostnadskalkyle!E$10)/100,
IF($F201=TiltakstyperKostnadskalkyle!$B$11,($J201*TiltakstyperKostnadskalkyle!E$11)/100,
IF($F201=TiltakstyperKostnadskalkyle!$B$12,($J201*TiltakstyperKostnadskalkyle!E$12)/100,
IF($F201=TiltakstyperKostnadskalkyle!$B$13,($J201*TiltakstyperKostnadskalkyle!E$13)/100,
IF($F201=TiltakstyperKostnadskalkyle!$B$14,($J201*TiltakstyperKostnadskalkyle!E$14)/100,
IF($F201=TiltakstyperKostnadskalkyle!$B$15,($J201*TiltakstyperKostnadskalkyle!E$15)/100,
"0")))))))))))</f>
        <v>0</v>
      </c>
      <c r="M201" s="18" t="str">
        <f>IF($F201=TiltakstyperKostnadskalkyle!$B$5,($J201*TiltakstyperKostnadskalkyle!F$5)/100,
IF($F201=TiltakstyperKostnadskalkyle!$B$6,($J201*TiltakstyperKostnadskalkyle!F$6)/100,
IF($F201=TiltakstyperKostnadskalkyle!$B$7,($J201*TiltakstyperKostnadskalkyle!F$7)/100,
IF($F201=TiltakstyperKostnadskalkyle!$B$8,($J201*TiltakstyperKostnadskalkyle!F$8)/100,
IF($F201=TiltakstyperKostnadskalkyle!$B$9,($J201*TiltakstyperKostnadskalkyle!F$9)/100,
IF($F201=TiltakstyperKostnadskalkyle!$B$10,($J201*TiltakstyperKostnadskalkyle!F$10)/100,
IF($F201=TiltakstyperKostnadskalkyle!$B$11,($J201*TiltakstyperKostnadskalkyle!F$11)/100,
IF($F201=TiltakstyperKostnadskalkyle!$B$12,($J201*TiltakstyperKostnadskalkyle!F$12)/100,
IF($F201=TiltakstyperKostnadskalkyle!$B$13,($J201*TiltakstyperKostnadskalkyle!F$13)/100,
IF($F201=TiltakstyperKostnadskalkyle!$B$14,($J201*TiltakstyperKostnadskalkyle!F$14)/100,
IF($F201=TiltakstyperKostnadskalkyle!$B$15,($J201*TiltakstyperKostnadskalkyle!F$15)/100,
"0")))))))))))</f>
        <v>0</v>
      </c>
      <c r="N201" s="18" t="str">
        <f>IF($F201=TiltakstyperKostnadskalkyle!$B$5,($J201*TiltakstyperKostnadskalkyle!G$5)/100,
IF($F201=TiltakstyperKostnadskalkyle!$B$6,($J201*TiltakstyperKostnadskalkyle!G$6)/100,
IF($F201=TiltakstyperKostnadskalkyle!$B$7,($J201*TiltakstyperKostnadskalkyle!G$7)/100,
IF($F201=TiltakstyperKostnadskalkyle!$B$8,($J201*TiltakstyperKostnadskalkyle!G$8)/100,
IF($F201=TiltakstyperKostnadskalkyle!$B$9,($J201*TiltakstyperKostnadskalkyle!G$9)/100,
IF($F201=TiltakstyperKostnadskalkyle!$B$10,($J201*TiltakstyperKostnadskalkyle!G$10)/100,
IF($F201=TiltakstyperKostnadskalkyle!$B$11,($J201*TiltakstyperKostnadskalkyle!G$11)/100,
IF($F201=TiltakstyperKostnadskalkyle!$B$12,($J201*TiltakstyperKostnadskalkyle!G$12)/100,
IF($F201=TiltakstyperKostnadskalkyle!$B$13,($J201*TiltakstyperKostnadskalkyle!G$13)/100,
IF($F201=TiltakstyperKostnadskalkyle!$B$14,($J201*TiltakstyperKostnadskalkyle!G$14)/100,
IF($F201=TiltakstyperKostnadskalkyle!$B$15,($J201*TiltakstyperKostnadskalkyle!G$15)/100,
"0")))))))))))</f>
        <v>0</v>
      </c>
      <c r="O201" s="18" t="str">
        <f>IF($F201=TiltakstyperKostnadskalkyle!$B$5,($J201*TiltakstyperKostnadskalkyle!H$5)/100,
IF($F201=TiltakstyperKostnadskalkyle!$B$6,($J201*TiltakstyperKostnadskalkyle!H$6)/100,
IF($F201=TiltakstyperKostnadskalkyle!$B$7,($J201*TiltakstyperKostnadskalkyle!H$7)/100,
IF($F201=TiltakstyperKostnadskalkyle!$B$8,($J201*TiltakstyperKostnadskalkyle!H$8)/100,
IF($F201=TiltakstyperKostnadskalkyle!$B$9,($J201*TiltakstyperKostnadskalkyle!H$9)/100,
IF($F201=TiltakstyperKostnadskalkyle!$B$10,($J201*TiltakstyperKostnadskalkyle!H$10)/100,
IF($F201=TiltakstyperKostnadskalkyle!$B$11,($J201*TiltakstyperKostnadskalkyle!H$11)/100,
IF($F201=TiltakstyperKostnadskalkyle!$B$12,($J201*TiltakstyperKostnadskalkyle!H$12)/100,
IF($F201=TiltakstyperKostnadskalkyle!$B$13,($J201*TiltakstyperKostnadskalkyle!H$13)/100,
IF($F201=TiltakstyperKostnadskalkyle!$B$14,($J201*TiltakstyperKostnadskalkyle!H$14)/100,
IF($F201=TiltakstyperKostnadskalkyle!$B$15,($J201*TiltakstyperKostnadskalkyle!H$15)/100,
"0")))))))))))</f>
        <v>0</v>
      </c>
      <c r="P201" s="18" t="str">
        <f>IF($F201=TiltakstyperKostnadskalkyle!$B$5,($J201*TiltakstyperKostnadskalkyle!I$5)/100,
IF($F201=TiltakstyperKostnadskalkyle!$B$6,($J201*TiltakstyperKostnadskalkyle!I$6)/100,
IF($F201=TiltakstyperKostnadskalkyle!$B$7,($J201*TiltakstyperKostnadskalkyle!I$7)/100,
IF($F201=TiltakstyperKostnadskalkyle!$B$8,($J201*TiltakstyperKostnadskalkyle!I$8)/100,
IF($F201=TiltakstyperKostnadskalkyle!$B$9,($J201*TiltakstyperKostnadskalkyle!I$9)/100,
IF($F201=TiltakstyperKostnadskalkyle!$B$10,($J201*TiltakstyperKostnadskalkyle!I$10)/100,
IF($F201=TiltakstyperKostnadskalkyle!$B$11,($J201*TiltakstyperKostnadskalkyle!I$11)/100,
IF($F201=TiltakstyperKostnadskalkyle!$B$12,($J201*TiltakstyperKostnadskalkyle!I$12)/100,
IF($F201=TiltakstyperKostnadskalkyle!$B$13,($J201*TiltakstyperKostnadskalkyle!I$13)/100,
IF($F201=TiltakstyperKostnadskalkyle!$B$14,($J201*TiltakstyperKostnadskalkyle!I$14)/100,
IF($F201=TiltakstyperKostnadskalkyle!$B$15,($J201*TiltakstyperKostnadskalkyle!I$15)/100,
"0")))))))))))</f>
        <v>0</v>
      </c>
      <c r="Q201" s="18">
        <f>(1*$J201)/100</f>
        <v>0</v>
      </c>
      <c r="R201" s="18" t="str">
        <f>IF($F201=TiltakstyperKostnadskalkyle!$B$5,($J201*TiltakstyperKostnadskalkyle!K$5)/100,
IF($F201=TiltakstyperKostnadskalkyle!$B$6,($J201*TiltakstyperKostnadskalkyle!K$6)/100,
IF($F201=TiltakstyperKostnadskalkyle!$B$8,($J201*TiltakstyperKostnadskalkyle!K$8)/100,
IF($F201=TiltakstyperKostnadskalkyle!$B$9,($J201*TiltakstyperKostnadskalkyle!K$9)/100,
IF($F201=TiltakstyperKostnadskalkyle!$B$10,($J201*TiltakstyperKostnadskalkyle!K$10)/100,
IF($F201=TiltakstyperKostnadskalkyle!$B$11,($J201*TiltakstyperKostnadskalkyle!K$11)/100,
IF($F201=TiltakstyperKostnadskalkyle!$B$12,($J201*TiltakstyperKostnadskalkyle!K$12)/100,
IF($F201=TiltakstyperKostnadskalkyle!$B$13,($J201*TiltakstyperKostnadskalkyle!K$13)/100,
IF($F201=TiltakstyperKostnadskalkyle!$B$14,($J201*TiltakstyperKostnadskalkyle!K$14)/100,
"0")))))))))</f>
        <v>0</v>
      </c>
      <c r="S201" s="18">
        <f>(2*$J201)/100</f>
        <v>0</v>
      </c>
      <c r="T201" s="18" t="str">
        <f>IF($F201=TiltakstyperKostnadskalkyle!$B$5,($J201*TiltakstyperKostnadskalkyle!M$5)/100,
IF($F201=TiltakstyperKostnadskalkyle!$B$6,($J201*TiltakstyperKostnadskalkyle!M$6)/100,
IF($F201=TiltakstyperKostnadskalkyle!$B$7,($J201*TiltakstyperKostnadskalkyle!M$7)/100,
IF($F201=TiltakstyperKostnadskalkyle!$B$8,($J201*TiltakstyperKostnadskalkyle!M$8)/100,
IF($F201=TiltakstyperKostnadskalkyle!$B$9,($J201*TiltakstyperKostnadskalkyle!M$9)/100,
IF($F201=TiltakstyperKostnadskalkyle!$B$10,($J201*TiltakstyperKostnadskalkyle!M$10)/100,
IF($F201=TiltakstyperKostnadskalkyle!$B$11,($J201*TiltakstyperKostnadskalkyle!M$11)/100,
IF($F201=TiltakstyperKostnadskalkyle!$B$12,($J201*TiltakstyperKostnadskalkyle!M$12)/100,
IF($F201=TiltakstyperKostnadskalkyle!$B$13,($J201*TiltakstyperKostnadskalkyle!M$13)/100,
IF($F201=TiltakstyperKostnadskalkyle!$B$14,($J201*TiltakstyperKostnadskalkyle!M$14)/100,
IF($F201=TiltakstyperKostnadskalkyle!$B$15,($J201*TiltakstyperKostnadskalkyle!M$15)/100,
"0")))))))))))</f>
        <v>0</v>
      </c>
      <c r="U201" s="32"/>
      <c r="V201" s="32"/>
      <c r="W201" s="18" t="str">
        <f>IF($F201=TiltakstyperKostnadskalkyle!$B$5,($J201*TiltakstyperKostnadskalkyle!P$5)/100,
IF($F201=TiltakstyperKostnadskalkyle!$B$6,($J201*TiltakstyperKostnadskalkyle!P$6)/100,
IF($F201=TiltakstyperKostnadskalkyle!$B$7,($J201*TiltakstyperKostnadskalkyle!P$7)/100,
IF($F201=TiltakstyperKostnadskalkyle!$B$8,($J201*TiltakstyperKostnadskalkyle!P$8)/100,
IF($F201=TiltakstyperKostnadskalkyle!$B$9,($J201*TiltakstyperKostnadskalkyle!P$9)/100,
IF($F201=TiltakstyperKostnadskalkyle!$B$10,($J201*TiltakstyperKostnadskalkyle!P$10)/100,
IF($F201=TiltakstyperKostnadskalkyle!$B$11,($J201*TiltakstyperKostnadskalkyle!P$11)/100,
IF($F201=TiltakstyperKostnadskalkyle!$B$12,($J201*TiltakstyperKostnadskalkyle!P$12)/100,
IF($F201=TiltakstyperKostnadskalkyle!$B$13,($J201*TiltakstyperKostnadskalkyle!P$13)/100,
IF($F201=TiltakstyperKostnadskalkyle!$B$14,($J201*TiltakstyperKostnadskalkyle!P$14)/100,
IF($F201=TiltakstyperKostnadskalkyle!$B$15,($J201*TiltakstyperKostnadskalkyle!P$15)/100,
"0")))))))))))</f>
        <v>0</v>
      </c>
      <c r="Y201" s="151"/>
    </row>
    <row r="202" spans="2:25" ht="14.45" customHeight="1" x14ac:dyDescent="0.25">
      <c r="B202" s="20" t="s">
        <v>25</v>
      </c>
      <c r="C202" s="22" t="s">
        <v>64</v>
      </c>
      <c r="D202" s="22" t="s">
        <v>161</v>
      </c>
      <c r="E202" s="22" t="s">
        <v>158</v>
      </c>
      <c r="F202" s="39" t="s">
        <v>29</v>
      </c>
      <c r="G202" s="22">
        <v>2027</v>
      </c>
      <c r="H202" s="108"/>
      <c r="I202" s="27" t="s">
        <v>30</v>
      </c>
      <c r="J202" s="18">
        <f>IF(F202=TiltakstyperKostnadskalkyle!$B$5,TiltakstyperKostnadskalkyle!$R$5*Handlingsplan!H208,
IF(F202=TiltakstyperKostnadskalkyle!$B$6,TiltakstyperKostnadskalkyle!$R$6*Handlingsplan!H208,
IF(F202=TiltakstyperKostnadskalkyle!$B$7,TiltakstyperKostnadskalkyle!$R$7*Handlingsplan!H208,
IF(F202=TiltakstyperKostnadskalkyle!$B$8,TiltakstyperKostnadskalkyle!$R$8*Handlingsplan!H208,
IF(F202=TiltakstyperKostnadskalkyle!$B$9,TiltakstyperKostnadskalkyle!$R$9*Handlingsplan!H208,
IF(F202=TiltakstyperKostnadskalkyle!$B$10,TiltakstyperKostnadskalkyle!$R$10*Handlingsplan!H208,
IF(F202=TiltakstyperKostnadskalkyle!$B$11,TiltakstyperKostnadskalkyle!$R$11*Handlingsplan!H208,
IF(F202=TiltakstyperKostnadskalkyle!$B$12,TiltakstyperKostnadskalkyle!$R$12*Handlingsplan!H208,
IF(F202=TiltakstyperKostnadskalkyle!$B$13,TiltakstyperKostnadskalkyle!$R$13*Handlingsplan!H208,
IF(F202=TiltakstyperKostnadskalkyle!$B$14,TiltakstyperKostnadskalkyle!$R$14*Handlingsplan!H208,
IF(F202=TiltakstyperKostnadskalkyle!$B$15,TiltakstyperKostnadskalkyle!$R$15*Handlingsplan!H208,
0)))))))))))</f>
        <v>300</v>
      </c>
      <c r="K202" s="18"/>
      <c r="L202" s="18"/>
      <c r="M202" s="18"/>
      <c r="N202" s="18"/>
      <c r="O202" s="18"/>
      <c r="P202" s="18"/>
      <c r="Q202" s="18"/>
      <c r="R202" s="18"/>
      <c r="S202" s="18"/>
      <c r="T202" s="18"/>
      <c r="U202" s="32"/>
      <c r="V202" s="32"/>
      <c r="W202" s="18">
        <f>IF($F202=TiltakstyperKostnadskalkyle!$B$5,($J202*TiltakstyperKostnadskalkyle!P$5)/100,
IF($F202=TiltakstyperKostnadskalkyle!$B$6,($J202*TiltakstyperKostnadskalkyle!P$6)/100,
IF($F202=TiltakstyperKostnadskalkyle!$B$7,($J202*TiltakstyperKostnadskalkyle!P$7)/100,
IF($F202=TiltakstyperKostnadskalkyle!$B$8,($J202*TiltakstyperKostnadskalkyle!P$8)/100,
IF($F202=TiltakstyperKostnadskalkyle!$B$9,($J202*TiltakstyperKostnadskalkyle!P$9)/100,
IF($F202=TiltakstyperKostnadskalkyle!$B$10,($J202*TiltakstyperKostnadskalkyle!P$10)/100,
IF($F202=TiltakstyperKostnadskalkyle!$B$11,($J202*TiltakstyperKostnadskalkyle!P$11)/100,
IF($F202=TiltakstyperKostnadskalkyle!$B$12,($J202*TiltakstyperKostnadskalkyle!P$12)/100,
IF($F202=TiltakstyperKostnadskalkyle!$B$13,($J202*TiltakstyperKostnadskalkyle!P$13)/100,
IF($F202=TiltakstyperKostnadskalkyle!$B$14,($J202*TiltakstyperKostnadskalkyle!P$14)/100,
IF($F202=TiltakstyperKostnadskalkyle!$B$15,($J202*TiltakstyperKostnadskalkyle!P$15)/100,
"0")))))))))))</f>
        <v>0</v>
      </c>
      <c r="Y202" s="151"/>
    </row>
    <row r="203" spans="2:25" ht="14.45" customHeight="1" x14ac:dyDescent="0.25">
      <c r="B203" s="20" t="s">
        <v>25</v>
      </c>
      <c r="C203" s="22" t="s">
        <v>64</v>
      </c>
      <c r="D203" s="22" t="s">
        <v>162</v>
      </c>
      <c r="E203" s="22"/>
      <c r="F203" s="39" t="s">
        <v>160</v>
      </c>
      <c r="G203" s="22">
        <v>2027</v>
      </c>
      <c r="H203" s="108">
        <f>1050/2</f>
        <v>525</v>
      </c>
      <c r="I203" s="27" t="s">
        <v>30</v>
      </c>
      <c r="J203" s="18">
        <f>IF(F203=TiltakstyperKostnadskalkyle!$B$5,TiltakstyperKostnadskalkyle!$R$5*Handlingsplan!H209,
IF(F203=TiltakstyperKostnadskalkyle!$B$6,TiltakstyperKostnadskalkyle!$R$6*Handlingsplan!H209,
IF(F203=TiltakstyperKostnadskalkyle!$B$7,TiltakstyperKostnadskalkyle!$R$7*Handlingsplan!H209,
IF(F203=TiltakstyperKostnadskalkyle!$B$8,TiltakstyperKostnadskalkyle!$R$8*Handlingsplan!H209,
IF(F203=TiltakstyperKostnadskalkyle!$B$9,TiltakstyperKostnadskalkyle!$R$9*Handlingsplan!H209,
IF(F203=TiltakstyperKostnadskalkyle!$B$10,TiltakstyperKostnadskalkyle!$R$10*Handlingsplan!H209,
IF(F203=TiltakstyperKostnadskalkyle!$B$11,TiltakstyperKostnadskalkyle!$R$11*Handlingsplan!H209,
IF(F203=TiltakstyperKostnadskalkyle!$B$12,TiltakstyperKostnadskalkyle!$R$12*Handlingsplan!H209,
IF(F203=TiltakstyperKostnadskalkyle!$B$13,TiltakstyperKostnadskalkyle!$R$13*Handlingsplan!H209,
IF(F203=TiltakstyperKostnadskalkyle!$B$14,TiltakstyperKostnadskalkyle!$R$14*Handlingsplan!H209,
IF(F203=TiltakstyperKostnadskalkyle!$B$15,TiltakstyperKostnadskalkyle!$R$15*Handlingsplan!H209,
0)))))))))))</f>
        <v>0</v>
      </c>
      <c r="K203" s="18" t="str">
        <f>IF($F203=TiltakstyperKostnadskalkyle!$B$5,($J203*TiltakstyperKostnadskalkyle!D$5)/100,
IF($F203=TiltakstyperKostnadskalkyle!$B$6,($J203*TiltakstyperKostnadskalkyle!D$6)/100,
IF($F203=TiltakstyperKostnadskalkyle!$B$7,($J203*TiltakstyperKostnadskalkyle!D$7)/100,
IF($F203=TiltakstyperKostnadskalkyle!$B$8,($J203*TiltakstyperKostnadskalkyle!D$8)/100,
IF($F203=TiltakstyperKostnadskalkyle!$B$9,($J203*TiltakstyperKostnadskalkyle!D$9)/100,
IF($F203=TiltakstyperKostnadskalkyle!$B$10,($J203*TiltakstyperKostnadskalkyle!D$10)/100,
IF($F203=TiltakstyperKostnadskalkyle!$B$11,($J203*TiltakstyperKostnadskalkyle!D$11)/100,
IF($F203=TiltakstyperKostnadskalkyle!$B$12,($J203*TiltakstyperKostnadskalkyle!D$12)/100,
IF($F203=TiltakstyperKostnadskalkyle!$B$13,($J203*TiltakstyperKostnadskalkyle!D$13)/100,
IF($F203=TiltakstyperKostnadskalkyle!$B$14,($J203*TiltakstyperKostnadskalkyle!D$14)/100,
IF($F203=TiltakstyperKostnadskalkyle!$B$15,($J203*TiltakstyperKostnadskalkyle!D$15)/100,
"0")))))))))))</f>
        <v>0</v>
      </c>
      <c r="L203" s="18" t="str">
        <f>IF($F203=TiltakstyperKostnadskalkyle!$B$5,($J203*TiltakstyperKostnadskalkyle!E$5)/100,
IF($F203=TiltakstyperKostnadskalkyle!$B$6,($J203*TiltakstyperKostnadskalkyle!E$6)/100,
IF($F203=TiltakstyperKostnadskalkyle!$B$7,($J203*TiltakstyperKostnadskalkyle!E$7)/100,
IF($F203=TiltakstyperKostnadskalkyle!$B$8,($J203*TiltakstyperKostnadskalkyle!E$8)/100,
IF($F203=TiltakstyperKostnadskalkyle!$B$9,($J203*TiltakstyperKostnadskalkyle!E$9)/100,
IF($F203=TiltakstyperKostnadskalkyle!$B$10,($J203*TiltakstyperKostnadskalkyle!E$10)/100,
IF($F203=TiltakstyperKostnadskalkyle!$B$11,($J203*TiltakstyperKostnadskalkyle!E$11)/100,
IF($F203=TiltakstyperKostnadskalkyle!$B$12,($J203*TiltakstyperKostnadskalkyle!E$12)/100,
IF($F203=TiltakstyperKostnadskalkyle!$B$13,($J203*TiltakstyperKostnadskalkyle!E$13)/100,
IF($F203=TiltakstyperKostnadskalkyle!$B$14,($J203*TiltakstyperKostnadskalkyle!E$14)/100,
IF($F203=TiltakstyperKostnadskalkyle!$B$15,($J203*TiltakstyperKostnadskalkyle!E$15)/100,
"0")))))))))))</f>
        <v>0</v>
      </c>
      <c r="M203" s="18" t="str">
        <f>IF($F203=TiltakstyperKostnadskalkyle!$B$5,($J203*TiltakstyperKostnadskalkyle!F$5)/100,
IF($F203=TiltakstyperKostnadskalkyle!$B$6,($J203*TiltakstyperKostnadskalkyle!F$6)/100,
IF($F203=TiltakstyperKostnadskalkyle!$B$7,($J203*TiltakstyperKostnadskalkyle!F$7)/100,
IF($F203=TiltakstyperKostnadskalkyle!$B$8,($J203*TiltakstyperKostnadskalkyle!F$8)/100,
IF($F203=TiltakstyperKostnadskalkyle!$B$9,($J203*TiltakstyperKostnadskalkyle!F$9)/100,
IF($F203=TiltakstyperKostnadskalkyle!$B$10,($J203*TiltakstyperKostnadskalkyle!F$10)/100,
IF($F203=TiltakstyperKostnadskalkyle!$B$11,($J203*TiltakstyperKostnadskalkyle!F$11)/100,
IF($F203=TiltakstyperKostnadskalkyle!$B$12,($J203*TiltakstyperKostnadskalkyle!F$12)/100,
IF($F203=TiltakstyperKostnadskalkyle!$B$13,($J203*TiltakstyperKostnadskalkyle!F$13)/100,
IF($F203=TiltakstyperKostnadskalkyle!$B$14,($J203*TiltakstyperKostnadskalkyle!F$14)/100,
IF($F203=TiltakstyperKostnadskalkyle!$B$15,($J203*TiltakstyperKostnadskalkyle!F$15)/100,
"0")))))))))))</f>
        <v>0</v>
      </c>
      <c r="N203" s="18" t="str">
        <f>IF($F203=TiltakstyperKostnadskalkyle!$B$5,($J203*TiltakstyperKostnadskalkyle!G$5)/100,
IF($F203=TiltakstyperKostnadskalkyle!$B$6,($J203*TiltakstyperKostnadskalkyle!G$6)/100,
IF($F203=TiltakstyperKostnadskalkyle!$B$7,($J203*TiltakstyperKostnadskalkyle!G$7)/100,
IF($F203=TiltakstyperKostnadskalkyle!$B$8,($J203*TiltakstyperKostnadskalkyle!G$8)/100,
IF($F203=TiltakstyperKostnadskalkyle!$B$9,($J203*TiltakstyperKostnadskalkyle!G$9)/100,
IF($F203=TiltakstyperKostnadskalkyle!$B$10,($J203*TiltakstyperKostnadskalkyle!G$10)/100,
IF($F203=TiltakstyperKostnadskalkyle!$B$11,($J203*TiltakstyperKostnadskalkyle!G$11)/100,
IF($F203=TiltakstyperKostnadskalkyle!$B$12,($J203*TiltakstyperKostnadskalkyle!G$12)/100,
IF($F203=TiltakstyperKostnadskalkyle!$B$13,($J203*TiltakstyperKostnadskalkyle!G$13)/100,
IF($F203=TiltakstyperKostnadskalkyle!$B$14,($J203*TiltakstyperKostnadskalkyle!G$14)/100,
IF($F203=TiltakstyperKostnadskalkyle!$B$15,($J203*TiltakstyperKostnadskalkyle!G$15)/100,
"0")))))))))))</f>
        <v>0</v>
      </c>
      <c r="O203" s="18" t="str">
        <f>IF($F203=TiltakstyperKostnadskalkyle!$B$5,($J203*TiltakstyperKostnadskalkyle!H$5)/100,
IF($F203=TiltakstyperKostnadskalkyle!$B$6,($J203*TiltakstyperKostnadskalkyle!H$6)/100,
IF($F203=TiltakstyperKostnadskalkyle!$B$7,($J203*TiltakstyperKostnadskalkyle!H$7)/100,
IF($F203=TiltakstyperKostnadskalkyle!$B$8,($J203*TiltakstyperKostnadskalkyle!H$8)/100,
IF($F203=TiltakstyperKostnadskalkyle!$B$9,($J203*TiltakstyperKostnadskalkyle!H$9)/100,
IF($F203=TiltakstyperKostnadskalkyle!$B$10,($J203*TiltakstyperKostnadskalkyle!H$10)/100,
IF($F203=TiltakstyperKostnadskalkyle!$B$11,($J203*TiltakstyperKostnadskalkyle!H$11)/100,
IF($F203=TiltakstyperKostnadskalkyle!$B$12,($J203*TiltakstyperKostnadskalkyle!H$12)/100,
IF($F203=TiltakstyperKostnadskalkyle!$B$13,($J203*TiltakstyperKostnadskalkyle!H$13)/100,
IF($F203=TiltakstyperKostnadskalkyle!$B$14,($J203*TiltakstyperKostnadskalkyle!H$14)/100,
IF($F203=TiltakstyperKostnadskalkyle!$B$15,($J203*TiltakstyperKostnadskalkyle!H$15)/100,
"0")))))))))))</f>
        <v>0</v>
      </c>
      <c r="P203" s="18" t="str">
        <f>IF($F203=TiltakstyperKostnadskalkyle!$B$5,($J203*TiltakstyperKostnadskalkyle!I$5)/100,
IF($F203=TiltakstyperKostnadskalkyle!$B$6,($J203*TiltakstyperKostnadskalkyle!I$6)/100,
IF($F203=TiltakstyperKostnadskalkyle!$B$7,($J203*TiltakstyperKostnadskalkyle!I$7)/100,
IF($F203=TiltakstyperKostnadskalkyle!$B$8,($J203*TiltakstyperKostnadskalkyle!I$8)/100,
IF($F203=TiltakstyperKostnadskalkyle!$B$9,($J203*TiltakstyperKostnadskalkyle!I$9)/100,
IF($F203=TiltakstyperKostnadskalkyle!$B$10,($J203*TiltakstyperKostnadskalkyle!I$10)/100,
IF($F203=TiltakstyperKostnadskalkyle!$B$11,($J203*TiltakstyperKostnadskalkyle!I$11)/100,
IF($F203=TiltakstyperKostnadskalkyle!$B$12,($J203*TiltakstyperKostnadskalkyle!I$12)/100,
IF($F203=TiltakstyperKostnadskalkyle!$B$13,($J203*TiltakstyperKostnadskalkyle!I$13)/100,
IF($F203=TiltakstyperKostnadskalkyle!$B$14,($J203*TiltakstyperKostnadskalkyle!I$14)/100,
IF($F203=TiltakstyperKostnadskalkyle!$B$15,($J203*TiltakstyperKostnadskalkyle!I$15)/100,
"0")))))))))))</f>
        <v>0</v>
      </c>
      <c r="Q203" s="18">
        <f t="shared" ref="Q203:Q234" si="12">(1*$J203)/100</f>
        <v>0</v>
      </c>
      <c r="R203" s="18" t="str">
        <f>IF($F203=TiltakstyperKostnadskalkyle!$B$5,($J203*TiltakstyperKostnadskalkyle!K$5)/100,
IF($F203=TiltakstyperKostnadskalkyle!$B$6,($J203*TiltakstyperKostnadskalkyle!K$6)/100,
IF($F203=TiltakstyperKostnadskalkyle!$B$7,($J203*TiltakstyperKostnadskalkyle!K$7)/100,
IF($F203=TiltakstyperKostnadskalkyle!$B$8,($J203*TiltakstyperKostnadskalkyle!K$8)/100,
IF($F203=TiltakstyperKostnadskalkyle!$B$9,($J203*TiltakstyperKostnadskalkyle!K$9)/100,
IF($F203=TiltakstyperKostnadskalkyle!$B$10,($J203*TiltakstyperKostnadskalkyle!K$10)/100,
IF($F203=TiltakstyperKostnadskalkyle!$B$11,($J203*TiltakstyperKostnadskalkyle!K$11)/100,
IF($F203=TiltakstyperKostnadskalkyle!$B$12,($J203*TiltakstyperKostnadskalkyle!K$12)/100,
IF($F203=TiltakstyperKostnadskalkyle!$B$13,($J203*TiltakstyperKostnadskalkyle!K$13)/100,
IF($F203=TiltakstyperKostnadskalkyle!$B$14,($J203*TiltakstyperKostnadskalkyle!K$14)/100,
IF($F203=TiltakstyperKostnadskalkyle!$B$15,($J203*TiltakstyperKostnadskalkyle!K$15)/100,
"0")))))))))))</f>
        <v>0</v>
      </c>
      <c r="S203" s="18">
        <f t="shared" ref="S203:S234" si="13">(2*$J203)/100</f>
        <v>0</v>
      </c>
      <c r="T203" s="18" t="str">
        <f>IF($F203=TiltakstyperKostnadskalkyle!$B$5,($J203*TiltakstyperKostnadskalkyle!M$5)/100,
IF($F203=TiltakstyperKostnadskalkyle!$B$6,($J203*TiltakstyperKostnadskalkyle!M$6)/100,
IF($F203=TiltakstyperKostnadskalkyle!$B$7,($J203*TiltakstyperKostnadskalkyle!M$7)/100,
IF($F203=TiltakstyperKostnadskalkyle!$B$8,($J203*TiltakstyperKostnadskalkyle!M$8)/100,
IF($F203=TiltakstyperKostnadskalkyle!$B$9,($J203*TiltakstyperKostnadskalkyle!M$9)/100,
IF($F203=TiltakstyperKostnadskalkyle!$B$10,($J203*TiltakstyperKostnadskalkyle!M$10)/100,
IF($F203=TiltakstyperKostnadskalkyle!$B$11,($J203*TiltakstyperKostnadskalkyle!M$11)/100,
IF($F203=TiltakstyperKostnadskalkyle!$B$12,($J203*TiltakstyperKostnadskalkyle!M$12)/100,
IF($F203=TiltakstyperKostnadskalkyle!$B$13,($J203*TiltakstyperKostnadskalkyle!M$13)/100,
IF($F203=TiltakstyperKostnadskalkyle!$B$14,($J203*TiltakstyperKostnadskalkyle!M$14)/100,
IF($F203=TiltakstyperKostnadskalkyle!$B$15,($J203*TiltakstyperKostnadskalkyle!M$15)/100,
"0")))))))))))</f>
        <v>0</v>
      </c>
      <c r="U203" s="32"/>
      <c r="V203" s="32"/>
      <c r="W203" s="18" t="str">
        <f>IF($F203=TiltakstyperKostnadskalkyle!$B$5,($J203*TiltakstyperKostnadskalkyle!P$5)/100,
IF($F203=TiltakstyperKostnadskalkyle!$B$6,($J203*TiltakstyperKostnadskalkyle!P$6)/100,
IF($F203=TiltakstyperKostnadskalkyle!$B$7,($J203*TiltakstyperKostnadskalkyle!P$7)/100,
IF($F203=TiltakstyperKostnadskalkyle!$B$8,($J203*TiltakstyperKostnadskalkyle!P$8)/100,
IF($F203=TiltakstyperKostnadskalkyle!$B$9,($J203*TiltakstyperKostnadskalkyle!P$9)/100,
IF($F203=TiltakstyperKostnadskalkyle!$B$10,($J203*TiltakstyperKostnadskalkyle!P$10)/100,
IF($F203=TiltakstyperKostnadskalkyle!$B$11,($J203*TiltakstyperKostnadskalkyle!P$11)/100,
IF($F203=TiltakstyperKostnadskalkyle!$B$12,($J203*TiltakstyperKostnadskalkyle!P$12)/100,
IF($F203=TiltakstyperKostnadskalkyle!$B$13,($J203*TiltakstyperKostnadskalkyle!P$13)/100,
IF($F203=TiltakstyperKostnadskalkyle!$B$14,($J203*TiltakstyperKostnadskalkyle!P$14)/100,
IF($F203=TiltakstyperKostnadskalkyle!$B$15,($J203*TiltakstyperKostnadskalkyle!P$15)/100,
"0")))))))))))</f>
        <v>0</v>
      </c>
      <c r="Y203" s="151"/>
    </row>
    <row r="204" spans="2:25" ht="14.45" customHeight="1" x14ac:dyDescent="0.25">
      <c r="B204" s="20" t="s">
        <v>25</v>
      </c>
      <c r="C204" s="22" t="s">
        <v>64</v>
      </c>
      <c r="D204" s="22" t="s">
        <v>163</v>
      </c>
      <c r="E204" s="22"/>
      <c r="F204" s="39" t="s">
        <v>151</v>
      </c>
      <c r="G204" s="87"/>
      <c r="H204" s="108">
        <v>1</v>
      </c>
      <c r="I204" s="27" t="s">
        <v>154</v>
      </c>
      <c r="J204" s="18">
        <f>IF(F204=TiltakstyperKostnadskalkyle!$B$5,TiltakstyperKostnadskalkyle!$R$5*Handlingsplan!H210,
IF(F204=TiltakstyperKostnadskalkyle!$B$6,TiltakstyperKostnadskalkyle!$R$6*Handlingsplan!H210,
IF(F204=TiltakstyperKostnadskalkyle!$B$7,TiltakstyperKostnadskalkyle!$R$7*Handlingsplan!H210,
IF(F204=TiltakstyperKostnadskalkyle!$B$8,TiltakstyperKostnadskalkyle!$R$8*Handlingsplan!H210,
IF(F204=TiltakstyperKostnadskalkyle!$B$9,TiltakstyperKostnadskalkyle!$R$9*Handlingsplan!H210,
IF(F204=TiltakstyperKostnadskalkyle!$B$10,TiltakstyperKostnadskalkyle!$R$10*Handlingsplan!H210,
IF(F204=TiltakstyperKostnadskalkyle!$B$11,TiltakstyperKostnadskalkyle!$R$11*Handlingsplan!H210,
IF(F204=TiltakstyperKostnadskalkyle!$B$12,TiltakstyperKostnadskalkyle!$R$12*Handlingsplan!H210,
IF(F204=TiltakstyperKostnadskalkyle!$B$13,TiltakstyperKostnadskalkyle!$R$13*Handlingsplan!H210,
IF(F204=TiltakstyperKostnadskalkyle!$B$14,TiltakstyperKostnadskalkyle!$R$14*Handlingsplan!H210,
IF(F204=TiltakstyperKostnadskalkyle!$B$15,TiltakstyperKostnadskalkyle!$R$15*Handlingsplan!H210,
0)))))))))))</f>
        <v>0</v>
      </c>
      <c r="K204" s="18" t="str">
        <f>IF($F204=TiltakstyperKostnadskalkyle!$B$5,($J204*TiltakstyperKostnadskalkyle!D$5)/100,
IF($F204=TiltakstyperKostnadskalkyle!$B$6,($J204*TiltakstyperKostnadskalkyle!D$6)/100,
IF($F204=TiltakstyperKostnadskalkyle!$B$7,($J204*TiltakstyperKostnadskalkyle!D$7)/100,
IF($F204=TiltakstyperKostnadskalkyle!$B$8,($J204*TiltakstyperKostnadskalkyle!D$8)/100,
IF($F204=TiltakstyperKostnadskalkyle!$B$9,($J204*TiltakstyperKostnadskalkyle!D$9)/100,
IF($F204=TiltakstyperKostnadskalkyle!$B$10,($J204*TiltakstyperKostnadskalkyle!D$10)/100,
IF($F204=TiltakstyperKostnadskalkyle!$B$11,($J204*TiltakstyperKostnadskalkyle!D$11)/100,
IF($F204=TiltakstyperKostnadskalkyle!$B$12,($J204*TiltakstyperKostnadskalkyle!D$12)/100,
IF($F204=TiltakstyperKostnadskalkyle!$B$13,($J204*TiltakstyperKostnadskalkyle!D$13)/100,
IF($F204=TiltakstyperKostnadskalkyle!$B$14,($J204*TiltakstyperKostnadskalkyle!D$14)/100,
IF($F204=TiltakstyperKostnadskalkyle!$B$15,($J204*TiltakstyperKostnadskalkyle!D$15)/100,
"0")))))))))))</f>
        <v>0</v>
      </c>
      <c r="L204" s="18" t="str">
        <f>IF($F204=TiltakstyperKostnadskalkyle!$B$5,($J204*TiltakstyperKostnadskalkyle!E$5)/100,
IF($F204=TiltakstyperKostnadskalkyle!$B$6,($J204*TiltakstyperKostnadskalkyle!E$6)/100,
IF($F204=TiltakstyperKostnadskalkyle!$B$7,($J204*TiltakstyperKostnadskalkyle!E$7)/100,
IF($F204=TiltakstyperKostnadskalkyle!$B$8,($J204*TiltakstyperKostnadskalkyle!E$8)/100,
IF($F204=TiltakstyperKostnadskalkyle!$B$9,($J204*TiltakstyperKostnadskalkyle!E$9)/100,
IF($F204=TiltakstyperKostnadskalkyle!$B$10,($J204*TiltakstyperKostnadskalkyle!E$10)/100,
IF($F204=TiltakstyperKostnadskalkyle!$B$11,($J204*TiltakstyperKostnadskalkyle!E$11)/100,
IF($F204=TiltakstyperKostnadskalkyle!$B$12,($J204*TiltakstyperKostnadskalkyle!E$12)/100,
IF($F204=TiltakstyperKostnadskalkyle!$B$13,($J204*TiltakstyperKostnadskalkyle!E$13)/100,
IF($F204=TiltakstyperKostnadskalkyle!$B$14,($J204*TiltakstyperKostnadskalkyle!E$14)/100,
IF($F204=TiltakstyperKostnadskalkyle!$B$15,($J204*TiltakstyperKostnadskalkyle!E$15)/100,
"0")))))))))))</f>
        <v>0</v>
      </c>
      <c r="M204" s="18" t="str">
        <f>IF($F204=TiltakstyperKostnadskalkyle!$B$5,($J204*TiltakstyperKostnadskalkyle!F$5)/100,
IF($F204=TiltakstyperKostnadskalkyle!$B$6,($J204*TiltakstyperKostnadskalkyle!F$6)/100,
IF($F204=TiltakstyperKostnadskalkyle!$B$7,($J204*TiltakstyperKostnadskalkyle!F$7)/100,
IF($F204=TiltakstyperKostnadskalkyle!$B$8,($J204*TiltakstyperKostnadskalkyle!F$8)/100,
IF($F204=TiltakstyperKostnadskalkyle!$B$9,($J204*TiltakstyperKostnadskalkyle!F$9)/100,
IF($F204=TiltakstyperKostnadskalkyle!$B$10,($J204*TiltakstyperKostnadskalkyle!F$10)/100,
IF($F204=TiltakstyperKostnadskalkyle!$B$11,($J204*TiltakstyperKostnadskalkyle!F$11)/100,
IF($F204=TiltakstyperKostnadskalkyle!$B$12,($J204*TiltakstyperKostnadskalkyle!F$12)/100,
IF($F204=TiltakstyperKostnadskalkyle!$B$13,($J204*TiltakstyperKostnadskalkyle!F$13)/100,
IF($F204=TiltakstyperKostnadskalkyle!$B$14,($J204*TiltakstyperKostnadskalkyle!F$14)/100,
IF($F204=TiltakstyperKostnadskalkyle!$B$15,($J204*TiltakstyperKostnadskalkyle!F$15)/100,
"0")))))))))))</f>
        <v>0</v>
      </c>
      <c r="N204" s="18" t="str">
        <f>IF($F204=TiltakstyperKostnadskalkyle!$B$5,($J204*TiltakstyperKostnadskalkyle!G$5)/100,
IF($F204=TiltakstyperKostnadskalkyle!$B$6,($J204*TiltakstyperKostnadskalkyle!G$6)/100,
IF($F204=TiltakstyperKostnadskalkyle!$B$7,($J204*TiltakstyperKostnadskalkyle!G$7)/100,
IF($F204=TiltakstyperKostnadskalkyle!$B$8,($J204*TiltakstyperKostnadskalkyle!G$8)/100,
IF($F204=TiltakstyperKostnadskalkyle!$B$9,($J204*TiltakstyperKostnadskalkyle!G$9)/100,
IF($F204=TiltakstyperKostnadskalkyle!$B$10,($J204*TiltakstyperKostnadskalkyle!G$10)/100,
IF($F204=TiltakstyperKostnadskalkyle!$B$11,($J204*TiltakstyperKostnadskalkyle!G$11)/100,
IF($F204=TiltakstyperKostnadskalkyle!$B$12,($J204*TiltakstyperKostnadskalkyle!G$12)/100,
IF($F204=TiltakstyperKostnadskalkyle!$B$13,($J204*TiltakstyperKostnadskalkyle!G$13)/100,
IF($F204=TiltakstyperKostnadskalkyle!$B$14,($J204*TiltakstyperKostnadskalkyle!G$14)/100,
IF($F204=TiltakstyperKostnadskalkyle!$B$15,($J204*TiltakstyperKostnadskalkyle!G$15)/100,
"0")))))))))))</f>
        <v>0</v>
      </c>
      <c r="O204" s="18" t="str">
        <f>IF($F204=TiltakstyperKostnadskalkyle!$B$5,($J204*TiltakstyperKostnadskalkyle!H$5)/100,
IF($F204=TiltakstyperKostnadskalkyle!$B$6,($J204*TiltakstyperKostnadskalkyle!H$6)/100,
IF($F204=TiltakstyperKostnadskalkyle!$B$7,($J204*TiltakstyperKostnadskalkyle!H$7)/100,
IF($F204=TiltakstyperKostnadskalkyle!$B$8,($J204*TiltakstyperKostnadskalkyle!H$8)/100,
IF($F204=TiltakstyperKostnadskalkyle!$B$9,($J204*TiltakstyperKostnadskalkyle!H$9)/100,
IF($F204=TiltakstyperKostnadskalkyle!$B$10,($J204*TiltakstyperKostnadskalkyle!H$10)/100,
IF($F204=TiltakstyperKostnadskalkyle!$B$11,($J204*TiltakstyperKostnadskalkyle!H$11)/100,
IF($F204=TiltakstyperKostnadskalkyle!$B$12,($J204*TiltakstyperKostnadskalkyle!H$12)/100,
IF($F204=TiltakstyperKostnadskalkyle!$B$13,($J204*TiltakstyperKostnadskalkyle!H$13)/100,
IF($F204=TiltakstyperKostnadskalkyle!$B$14,($J204*TiltakstyperKostnadskalkyle!H$14)/100,
IF($F204=TiltakstyperKostnadskalkyle!$B$15,($J204*TiltakstyperKostnadskalkyle!H$15)/100,
"0")))))))))))</f>
        <v>0</v>
      </c>
      <c r="P204" s="18" t="str">
        <f>IF($F204=TiltakstyperKostnadskalkyle!$B$5,($J204*TiltakstyperKostnadskalkyle!I$5)/100,
IF($F204=TiltakstyperKostnadskalkyle!$B$6,($J204*TiltakstyperKostnadskalkyle!I$6)/100,
IF($F204=TiltakstyperKostnadskalkyle!$B$7,($J204*TiltakstyperKostnadskalkyle!I$7)/100,
IF($F204=TiltakstyperKostnadskalkyle!$B$8,($J204*TiltakstyperKostnadskalkyle!I$8)/100,
IF($F204=TiltakstyperKostnadskalkyle!$B$9,($J204*TiltakstyperKostnadskalkyle!I$9)/100,
IF($F204=TiltakstyperKostnadskalkyle!$B$10,($J204*TiltakstyperKostnadskalkyle!I$10)/100,
IF($F204=TiltakstyperKostnadskalkyle!$B$11,($J204*TiltakstyperKostnadskalkyle!I$11)/100,
IF($F204=TiltakstyperKostnadskalkyle!$B$12,($J204*TiltakstyperKostnadskalkyle!I$12)/100,
IF($F204=TiltakstyperKostnadskalkyle!$B$13,($J204*TiltakstyperKostnadskalkyle!I$13)/100,
IF($F204=TiltakstyperKostnadskalkyle!$B$14,($J204*TiltakstyperKostnadskalkyle!I$14)/100,
IF($F204=TiltakstyperKostnadskalkyle!$B$15,($J204*TiltakstyperKostnadskalkyle!I$15)/100,
"0")))))))))))</f>
        <v>0</v>
      </c>
      <c r="Q204" s="18">
        <f t="shared" si="12"/>
        <v>0</v>
      </c>
      <c r="R204" s="18" t="str">
        <f>IF($F204=TiltakstyperKostnadskalkyle!$B$5,($J204*TiltakstyperKostnadskalkyle!K$5)/100,
IF($F204=TiltakstyperKostnadskalkyle!$B$6,($J204*TiltakstyperKostnadskalkyle!K$6)/100,
IF($F204=TiltakstyperKostnadskalkyle!$B$8,($J204*TiltakstyperKostnadskalkyle!K$8)/100,
IF($F204=TiltakstyperKostnadskalkyle!$B$9,($J204*TiltakstyperKostnadskalkyle!K$9)/100,
IF($F204=TiltakstyperKostnadskalkyle!$B$10,($J204*TiltakstyperKostnadskalkyle!K$10)/100,
IF($F204=TiltakstyperKostnadskalkyle!$B$11,($J204*TiltakstyperKostnadskalkyle!K$11)/100,
IF($F204=TiltakstyperKostnadskalkyle!$B$12,($J204*TiltakstyperKostnadskalkyle!K$12)/100,
IF($F204=TiltakstyperKostnadskalkyle!$B$13,($J204*TiltakstyperKostnadskalkyle!K$13)/100,
IF($F204=TiltakstyperKostnadskalkyle!$B$14,($J204*TiltakstyperKostnadskalkyle!K$14)/100,
"0")))))))))</f>
        <v>0</v>
      </c>
      <c r="S204" s="18">
        <f t="shared" si="13"/>
        <v>0</v>
      </c>
      <c r="T204" s="18" t="str">
        <f>IF($F204=TiltakstyperKostnadskalkyle!$B$5,($J204*TiltakstyperKostnadskalkyle!M$5)/100,
IF($F204=TiltakstyperKostnadskalkyle!$B$6,($J204*TiltakstyperKostnadskalkyle!M$6)/100,
IF($F204=TiltakstyperKostnadskalkyle!$B$7,($J204*TiltakstyperKostnadskalkyle!M$7)/100,
IF($F204=TiltakstyperKostnadskalkyle!$B$8,($J204*TiltakstyperKostnadskalkyle!M$8)/100,
IF($F204=TiltakstyperKostnadskalkyle!$B$9,($J204*TiltakstyperKostnadskalkyle!M$9)/100,
IF($F204=TiltakstyperKostnadskalkyle!$B$10,($J204*TiltakstyperKostnadskalkyle!M$10)/100,
IF($F204=TiltakstyperKostnadskalkyle!$B$11,($J204*TiltakstyperKostnadskalkyle!M$11)/100,
IF($F204=TiltakstyperKostnadskalkyle!$B$12,($J204*TiltakstyperKostnadskalkyle!M$12)/100,
IF($F204=TiltakstyperKostnadskalkyle!$B$13,($J204*TiltakstyperKostnadskalkyle!M$13)/100,
IF($F204=TiltakstyperKostnadskalkyle!$B$14,($J204*TiltakstyperKostnadskalkyle!M$14)/100,
IF($F204=TiltakstyperKostnadskalkyle!$B$15,($J204*TiltakstyperKostnadskalkyle!M$15)/100,
"0")))))))))))</f>
        <v>0</v>
      </c>
      <c r="U204" s="32"/>
      <c r="V204" s="32"/>
      <c r="W204" s="18" t="str">
        <f>IF($F204=TiltakstyperKostnadskalkyle!$B$5,($J204*TiltakstyperKostnadskalkyle!P$5)/100,
IF($F204=TiltakstyperKostnadskalkyle!$B$6,($J204*TiltakstyperKostnadskalkyle!P$6)/100,
IF($F204=TiltakstyperKostnadskalkyle!$B$7,($J204*TiltakstyperKostnadskalkyle!P$7)/100,
IF($F204=TiltakstyperKostnadskalkyle!$B$8,($J204*TiltakstyperKostnadskalkyle!P$8)/100,
IF($F204=TiltakstyperKostnadskalkyle!$B$9,($J204*TiltakstyperKostnadskalkyle!P$9)/100,
IF($F204=TiltakstyperKostnadskalkyle!$B$10,($J204*TiltakstyperKostnadskalkyle!P$10)/100,
IF($F204=TiltakstyperKostnadskalkyle!$B$11,($J204*TiltakstyperKostnadskalkyle!P$11)/100,
IF($F204=TiltakstyperKostnadskalkyle!$B$12,($J204*TiltakstyperKostnadskalkyle!P$12)/100,
IF($F204=TiltakstyperKostnadskalkyle!$B$13,($J204*TiltakstyperKostnadskalkyle!P$13)/100,
IF($F204=TiltakstyperKostnadskalkyle!$B$14,($J204*TiltakstyperKostnadskalkyle!P$14)/100,
IF($F204=TiltakstyperKostnadskalkyle!$B$15,($J204*TiltakstyperKostnadskalkyle!P$15)/100,
"0")))))))))))</f>
        <v>0</v>
      </c>
      <c r="Y204" s="151"/>
    </row>
    <row r="205" spans="2:25" ht="14.45" customHeight="1" x14ac:dyDescent="0.25">
      <c r="B205" s="20" t="s">
        <v>25</v>
      </c>
      <c r="C205" s="22" t="s">
        <v>64</v>
      </c>
      <c r="D205" s="22" t="s">
        <v>164</v>
      </c>
      <c r="E205" s="22"/>
      <c r="F205" s="39" t="s">
        <v>151</v>
      </c>
      <c r="G205" s="87"/>
      <c r="H205" s="108">
        <v>1</v>
      </c>
      <c r="I205" s="27" t="s">
        <v>154</v>
      </c>
      <c r="J205" s="18">
        <f>IF(F205=TiltakstyperKostnadskalkyle!$B$5,TiltakstyperKostnadskalkyle!$R$5*Handlingsplan!H211,
IF(F205=TiltakstyperKostnadskalkyle!$B$6,TiltakstyperKostnadskalkyle!$R$6*Handlingsplan!H211,
IF(F205=TiltakstyperKostnadskalkyle!$B$7,TiltakstyperKostnadskalkyle!$R$7*Handlingsplan!H211,
IF(F205=TiltakstyperKostnadskalkyle!$B$8,TiltakstyperKostnadskalkyle!$R$8*Handlingsplan!H211,
IF(F205=TiltakstyperKostnadskalkyle!$B$9,TiltakstyperKostnadskalkyle!$R$9*Handlingsplan!H211,
IF(F205=TiltakstyperKostnadskalkyle!$B$10,TiltakstyperKostnadskalkyle!$R$10*Handlingsplan!H211,
IF(F205=TiltakstyperKostnadskalkyle!$B$11,TiltakstyperKostnadskalkyle!$R$11*Handlingsplan!H211,
IF(F205=TiltakstyperKostnadskalkyle!$B$12,TiltakstyperKostnadskalkyle!$R$12*Handlingsplan!H211,
IF(F205=TiltakstyperKostnadskalkyle!$B$13,TiltakstyperKostnadskalkyle!$R$13*Handlingsplan!H211,
IF(F205=TiltakstyperKostnadskalkyle!$B$14,TiltakstyperKostnadskalkyle!$R$14*Handlingsplan!H211,
IF(F205=TiltakstyperKostnadskalkyle!$B$15,TiltakstyperKostnadskalkyle!$R$15*Handlingsplan!H211,
0)))))))))))</f>
        <v>0</v>
      </c>
      <c r="K205" s="18" t="str">
        <f>IF($F205=TiltakstyperKostnadskalkyle!$B$5,($J205*TiltakstyperKostnadskalkyle!D$5)/100,
IF($F205=TiltakstyperKostnadskalkyle!$B$6,($J205*TiltakstyperKostnadskalkyle!D$6)/100,
IF($F205=TiltakstyperKostnadskalkyle!$B$7,($J205*TiltakstyperKostnadskalkyle!D$7)/100,
IF($F205=TiltakstyperKostnadskalkyle!$B$8,($J205*TiltakstyperKostnadskalkyle!D$8)/100,
IF($F205=TiltakstyperKostnadskalkyle!$B$9,($J205*TiltakstyperKostnadskalkyle!D$9)/100,
IF($F205=TiltakstyperKostnadskalkyle!$B$10,($J205*TiltakstyperKostnadskalkyle!D$10)/100,
IF($F205=TiltakstyperKostnadskalkyle!$B$11,($J205*TiltakstyperKostnadskalkyle!D$11)/100,
IF($F205=TiltakstyperKostnadskalkyle!$B$12,($J205*TiltakstyperKostnadskalkyle!D$12)/100,
IF($F205=TiltakstyperKostnadskalkyle!$B$13,($J205*TiltakstyperKostnadskalkyle!D$13)/100,
IF($F205=TiltakstyperKostnadskalkyle!$B$14,($J205*TiltakstyperKostnadskalkyle!D$14)/100,
IF($F205=TiltakstyperKostnadskalkyle!$B$15,($J205*TiltakstyperKostnadskalkyle!D$15)/100,
"0")))))))))))</f>
        <v>0</v>
      </c>
      <c r="L205" s="18" t="str">
        <f>IF($F205=TiltakstyperKostnadskalkyle!$B$5,($J205*TiltakstyperKostnadskalkyle!E$5)/100,
IF($F205=TiltakstyperKostnadskalkyle!$B$6,($J205*TiltakstyperKostnadskalkyle!E$6)/100,
IF($F205=TiltakstyperKostnadskalkyle!$B$7,($J205*TiltakstyperKostnadskalkyle!E$7)/100,
IF($F205=TiltakstyperKostnadskalkyle!$B$8,($J205*TiltakstyperKostnadskalkyle!E$8)/100,
IF($F205=TiltakstyperKostnadskalkyle!$B$9,($J205*TiltakstyperKostnadskalkyle!E$9)/100,
IF($F205=TiltakstyperKostnadskalkyle!$B$10,($J205*TiltakstyperKostnadskalkyle!E$10)/100,
IF($F205=TiltakstyperKostnadskalkyle!$B$11,($J205*TiltakstyperKostnadskalkyle!E$11)/100,
IF($F205=TiltakstyperKostnadskalkyle!$B$12,($J205*TiltakstyperKostnadskalkyle!E$12)/100,
IF($F205=TiltakstyperKostnadskalkyle!$B$13,($J205*TiltakstyperKostnadskalkyle!E$13)/100,
IF($F205=TiltakstyperKostnadskalkyle!$B$14,($J205*TiltakstyperKostnadskalkyle!E$14)/100,
IF($F205=TiltakstyperKostnadskalkyle!$B$15,($J205*TiltakstyperKostnadskalkyle!E$15)/100,
"0")))))))))))</f>
        <v>0</v>
      </c>
      <c r="M205" s="18" t="str">
        <f>IF($F205=TiltakstyperKostnadskalkyle!$B$5,($J205*TiltakstyperKostnadskalkyle!F$5)/100,
IF($F205=TiltakstyperKostnadskalkyle!$B$6,($J205*TiltakstyperKostnadskalkyle!F$6)/100,
IF($F205=TiltakstyperKostnadskalkyle!$B$7,($J205*TiltakstyperKostnadskalkyle!F$7)/100,
IF($F205=TiltakstyperKostnadskalkyle!$B$8,($J205*TiltakstyperKostnadskalkyle!F$8)/100,
IF($F205=TiltakstyperKostnadskalkyle!$B$9,($J205*TiltakstyperKostnadskalkyle!F$9)/100,
IF($F205=TiltakstyperKostnadskalkyle!$B$10,($J205*TiltakstyperKostnadskalkyle!F$10)/100,
IF($F205=TiltakstyperKostnadskalkyle!$B$11,($J205*TiltakstyperKostnadskalkyle!F$11)/100,
IF($F205=TiltakstyperKostnadskalkyle!$B$12,($J205*TiltakstyperKostnadskalkyle!F$12)/100,
IF($F205=TiltakstyperKostnadskalkyle!$B$13,($J205*TiltakstyperKostnadskalkyle!F$13)/100,
IF($F205=TiltakstyperKostnadskalkyle!$B$14,($J205*TiltakstyperKostnadskalkyle!F$14)/100,
IF($F205=TiltakstyperKostnadskalkyle!$B$15,($J205*TiltakstyperKostnadskalkyle!F$15)/100,
"0")))))))))))</f>
        <v>0</v>
      </c>
      <c r="N205" s="18" t="str">
        <f>IF($F205=TiltakstyperKostnadskalkyle!$B$5,($J205*TiltakstyperKostnadskalkyle!G$5)/100,
IF($F205=TiltakstyperKostnadskalkyle!$B$6,($J205*TiltakstyperKostnadskalkyle!G$6)/100,
IF($F205=TiltakstyperKostnadskalkyle!$B$7,($J205*TiltakstyperKostnadskalkyle!G$7)/100,
IF($F205=TiltakstyperKostnadskalkyle!$B$8,($J205*TiltakstyperKostnadskalkyle!G$8)/100,
IF($F205=TiltakstyperKostnadskalkyle!$B$9,($J205*TiltakstyperKostnadskalkyle!G$9)/100,
IF($F205=TiltakstyperKostnadskalkyle!$B$10,($J205*TiltakstyperKostnadskalkyle!G$10)/100,
IF($F205=TiltakstyperKostnadskalkyle!$B$11,($J205*TiltakstyperKostnadskalkyle!G$11)/100,
IF($F205=TiltakstyperKostnadskalkyle!$B$12,($J205*TiltakstyperKostnadskalkyle!G$12)/100,
IF($F205=TiltakstyperKostnadskalkyle!$B$13,($J205*TiltakstyperKostnadskalkyle!G$13)/100,
IF($F205=TiltakstyperKostnadskalkyle!$B$14,($J205*TiltakstyperKostnadskalkyle!G$14)/100,
IF($F205=TiltakstyperKostnadskalkyle!$B$15,($J205*TiltakstyperKostnadskalkyle!G$15)/100,
"0")))))))))))</f>
        <v>0</v>
      </c>
      <c r="O205" s="18" t="str">
        <f>IF($F205=TiltakstyperKostnadskalkyle!$B$5,($J205*TiltakstyperKostnadskalkyle!H$5)/100,
IF($F205=TiltakstyperKostnadskalkyle!$B$6,($J205*TiltakstyperKostnadskalkyle!H$6)/100,
IF($F205=TiltakstyperKostnadskalkyle!$B$7,($J205*TiltakstyperKostnadskalkyle!H$7)/100,
IF($F205=TiltakstyperKostnadskalkyle!$B$8,($J205*TiltakstyperKostnadskalkyle!H$8)/100,
IF($F205=TiltakstyperKostnadskalkyle!$B$9,($J205*TiltakstyperKostnadskalkyle!H$9)/100,
IF($F205=TiltakstyperKostnadskalkyle!$B$10,($J205*TiltakstyperKostnadskalkyle!H$10)/100,
IF($F205=TiltakstyperKostnadskalkyle!$B$11,($J205*TiltakstyperKostnadskalkyle!H$11)/100,
IF($F205=TiltakstyperKostnadskalkyle!$B$12,($J205*TiltakstyperKostnadskalkyle!H$12)/100,
IF($F205=TiltakstyperKostnadskalkyle!$B$13,($J205*TiltakstyperKostnadskalkyle!H$13)/100,
IF($F205=TiltakstyperKostnadskalkyle!$B$14,($J205*TiltakstyperKostnadskalkyle!H$14)/100,
IF($F205=TiltakstyperKostnadskalkyle!$B$15,($J205*TiltakstyperKostnadskalkyle!H$15)/100,
"0")))))))))))</f>
        <v>0</v>
      </c>
      <c r="P205" s="18" t="str">
        <f>IF($F205=TiltakstyperKostnadskalkyle!$B$5,($J205*TiltakstyperKostnadskalkyle!I$5)/100,
IF($F205=TiltakstyperKostnadskalkyle!$B$6,($J205*TiltakstyperKostnadskalkyle!I$6)/100,
IF($F205=TiltakstyperKostnadskalkyle!$B$7,($J205*TiltakstyperKostnadskalkyle!I$7)/100,
IF($F205=TiltakstyperKostnadskalkyle!$B$8,($J205*TiltakstyperKostnadskalkyle!I$8)/100,
IF($F205=TiltakstyperKostnadskalkyle!$B$9,($J205*TiltakstyperKostnadskalkyle!I$9)/100,
IF($F205=TiltakstyperKostnadskalkyle!$B$10,($J205*TiltakstyperKostnadskalkyle!I$10)/100,
IF($F205=TiltakstyperKostnadskalkyle!$B$11,($J205*TiltakstyperKostnadskalkyle!I$11)/100,
IF($F205=TiltakstyperKostnadskalkyle!$B$12,($J205*TiltakstyperKostnadskalkyle!I$12)/100,
IF($F205=TiltakstyperKostnadskalkyle!$B$13,($J205*TiltakstyperKostnadskalkyle!I$13)/100,
IF($F205=TiltakstyperKostnadskalkyle!$B$14,($J205*TiltakstyperKostnadskalkyle!I$14)/100,
IF($F205=TiltakstyperKostnadskalkyle!$B$15,($J205*TiltakstyperKostnadskalkyle!I$15)/100,
"0")))))))))))</f>
        <v>0</v>
      </c>
      <c r="Q205" s="18">
        <f t="shared" si="12"/>
        <v>0</v>
      </c>
      <c r="R205" s="18" t="str">
        <f>IF($F205=TiltakstyperKostnadskalkyle!$B$5,($J205*TiltakstyperKostnadskalkyle!K$5)/100,
IF($F205=TiltakstyperKostnadskalkyle!$B$6,($J205*TiltakstyperKostnadskalkyle!K$6)/100,
IF($F205=TiltakstyperKostnadskalkyle!$B$8,($J205*TiltakstyperKostnadskalkyle!K$8)/100,
IF($F205=TiltakstyperKostnadskalkyle!$B$9,($J205*TiltakstyperKostnadskalkyle!K$9)/100,
IF($F205=TiltakstyperKostnadskalkyle!$B$10,($J205*TiltakstyperKostnadskalkyle!K$10)/100,
IF($F205=TiltakstyperKostnadskalkyle!$B$11,($J205*TiltakstyperKostnadskalkyle!K$11)/100,
IF($F205=TiltakstyperKostnadskalkyle!$B$12,($J205*TiltakstyperKostnadskalkyle!K$12)/100,
IF($F205=TiltakstyperKostnadskalkyle!$B$13,($J205*TiltakstyperKostnadskalkyle!K$13)/100,
IF($F205=TiltakstyperKostnadskalkyle!$B$14,($J205*TiltakstyperKostnadskalkyle!K$14)/100,
"0")))))))))</f>
        <v>0</v>
      </c>
      <c r="S205" s="18">
        <f t="shared" si="13"/>
        <v>0</v>
      </c>
      <c r="T205" s="18" t="str">
        <f>IF($F205=TiltakstyperKostnadskalkyle!$B$5,($J205*TiltakstyperKostnadskalkyle!M$5)/100,
IF($F205=TiltakstyperKostnadskalkyle!$B$6,($J205*TiltakstyperKostnadskalkyle!M$6)/100,
IF($F205=TiltakstyperKostnadskalkyle!$B$7,($J205*TiltakstyperKostnadskalkyle!M$7)/100,
IF($F205=TiltakstyperKostnadskalkyle!$B$8,($J205*TiltakstyperKostnadskalkyle!M$8)/100,
IF($F205=TiltakstyperKostnadskalkyle!$B$9,($J205*TiltakstyperKostnadskalkyle!M$9)/100,
IF($F205=TiltakstyperKostnadskalkyle!$B$10,($J205*TiltakstyperKostnadskalkyle!M$10)/100,
IF($F205=TiltakstyperKostnadskalkyle!$B$11,($J205*TiltakstyperKostnadskalkyle!M$11)/100,
IF($F205=TiltakstyperKostnadskalkyle!$B$12,($J205*TiltakstyperKostnadskalkyle!M$12)/100,
IF($F205=TiltakstyperKostnadskalkyle!$B$13,($J205*TiltakstyperKostnadskalkyle!M$13)/100,
IF($F205=TiltakstyperKostnadskalkyle!$B$14,($J205*TiltakstyperKostnadskalkyle!M$14)/100,
IF($F205=TiltakstyperKostnadskalkyle!$B$15,($J205*TiltakstyperKostnadskalkyle!M$15)/100,
"0")))))))))))</f>
        <v>0</v>
      </c>
      <c r="U205" s="32"/>
      <c r="V205" s="32"/>
      <c r="W205" s="18" t="str">
        <f>IF($F205=TiltakstyperKostnadskalkyle!$B$5,($J205*TiltakstyperKostnadskalkyle!P$5)/100,
IF($F205=TiltakstyperKostnadskalkyle!$B$6,($J205*TiltakstyperKostnadskalkyle!P$6)/100,
IF($F205=TiltakstyperKostnadskalkyle!$B$7,($J205*TiltakstyperKostnadskalkyle!P$7)/100,
IF($F205=TiltakstyperKostnadskalkyle!$B$8,($J205*TiltakstyperKostnadskalkyle!P$8)/100,
IF($F205=TiltakstyperKostnadskalkyle!$B$9,($J205*TiltakstyperKostnadskalkyle!P$9)/100,
IF($F205=TiltakstyperKostnadskalkyle!$B$10,($J205*TiltakstyperKostnadskalkyle!P$10)/100,
IF($F205=TiltakstyperKostnadskalkyle!$B$11,($J205*TiltakstyperKostnadskalkyle!P$11)/100,
IF($F205=TiltakstyperKostnadskalkyle!$B$12,($J205*TiltakstyperKostnadskalkyle!P$12)/100,
IF($F205=TiltakstyperKostnadskalkyle!$B$13,($J205*TiltakstyperKostnadskalkyle!P$13)/100,
IF($F205=TiltakstyperKostnadskalkyle!$B$14,($J205*TiltakstyperKostnadskalkyle!P$14)/100,
IF($F205=TiltakstyperKostnadskalkyle!$B$15,($J205*TiltakstyperKostnadskalkyle!P$15)/100,
"0")))))))))))</f>
        <v>0</v>
      </c>
      <c r="Y205" s="151"/>
    </row>
    <row r="206" spans="2:25" ht="14.45" customHeight="1" x14ac:dyDescent="0.25">
      <c r="B206" s="20" t="s">
        <v>25</v>
      </c>
      <c r="C206" s="22" t="s">
        <v>64</v>
      </c>
      <c r="D206" s="22" t="s">
        <v>165</v>
      </c>
      <c r="E206" s="22"/>
      <c r="F206" s="39" t="s">
        <v>151</v>
      </c>
      <c r="G206" s="87"/>
      <c r="H206" s="108">
        <v>1</v>
      </c>
      <c r="I206" s="27" t="s">
        <v>154</v>
      </c>
      <c r="J206" s="18">
        <f>IF(F206=TiltakstyperKostnadskalkyle!$B$5,TiltakstyperKostnadskalkyle!$R$5*Handlingsplan!H212,
IF(F206=TiltakstyperKostnadskalkyle!$B$6,TiltakstyperKostnadskalkyle!$R$6*Handlingsplan!H212,
IF(F206=TiltakstyperKostnadskalkyle!$B$7,TiltakstyperKostnadskalkyle!$R$7*Handlingsplan!H212,
IF(F206=TiltakstyperKostnadskalkyle!$B$8,TiltakstyperKostnadskalkyle!$R$8*Handlingsplan!H212,
IF(F206=TiltakstyperKostnadskalkyle!$B$9,TiltakstyperKostnadskalkyle!$R$9*Handlingsplan!H212,
IF(F206=TiltakstyperKostnadskalkyle!$B$10,TiltakstyperKostnadskalkyle!$R$10*Handlingsplan!H212,
IF(F206=TiltakstyperKostnadskalkyle!$B$11,TiltakstyperKostnadskalkyle!$R$11*Handlingsplan!H212,
IF(F206=TiltakstyperKostnadskalkyle!$B$12,TiltakstyperKostnadskalkyle!$R$12*Handlingsplan!H212,
IF(F206=TiltakstyperKostnadskalkyle!$B$13,TiltakstyperKostnadskalkyle!$R$13*Handlingsplan!H212,
IF(F206=TiltakstyperKostnadskalkyle!$B$14,TiltakstyperKostnadskalkyle!$R$14*Handlingsplan!H212,
IF(F206=TiltakstyperKostnadskalkyle!$B$15,TiltakstyperKostnadskalkyle!$R$15*Handlingsplan!H212,
0)))))))))))</f>
        <v>0</v>
      </c>
      <c r="K206" s="18" t="str">
        <f>IF($F206=TiltakstyperKostnadskalkyle!$B$5,($J206*TiltakstyperKostnadskalkyle!D$5)/100,
IF($F206=TiltakstyperKostnadskalkyle!$B$6,($J206*TiltakstyperKostnadskalkyle!D$6)/100,
IF($F206=TiltakstyperKostnadskalkyle!$B$7,($J206*TiltakstyperKostnadskalkyle!D$7)/100,
IF($F206=TiltakstyperKostnadskalkyle!$B$8,($J206*TiltakstyperKostnadskalkyle!D$8)/100,
IF($F206=TiltakstyperKostnadskalkyle!$B$9,($J206*TiltakstyperKostnadskalkyle!D$9)/100,
IF($F206=TiltakstyperKostnadskalkyle!$B$10,($J206*TiltakstyperKostnadskalkyle!D$10)/100,
IF($F206=TiltakstyperKostnadskalkyle!$B$11,($J206*TiltakstyperKostnadskalkyle!D$11)/100,
IF($F206=TiltakstyperKostnadskalkyle!$B$12,($J206*TiltakstyperKostnadskalkyle!D$12)/100,
IF($F206=TiltakstyperKostnadskalkyle!$B$13,($J206*TiltakstyperKostnadskalkyle!D$13)/100,
IF($F206=TiltakstyperKostnadskalkyle!$B$14,($J206*TiltakstyperKostnadskalkyle!D$14)/100,
IF($F206=TiltakstyperKostnadskalkyle!$B$15,($J206*TiltakstyperKostnadskalkyle!D$15)/100,
"0")))))))))))</f>
        <v>0</v>
      </c>
      <c r="L206" s="18" t="str">
        <f>IF($F206=TiltakstyperKostnadskalkyle!$B$5,($J206*TiltakstyperKostnadskalkyle!E$5)/100,
IF($F206=TiltakstyperKostnadskalkyle!$B$6,($J206*TiltakstyperKostnadskalkyle!E$6)/100,
IF($F206=TiltakstyperKostnadskalkyle!$B$7,($J206*TiltakstyperKostnadskalkyle!E$7)/100,
IF($F206=TiltakstyperKostnadskalkyle!$B$8,($J206*TiltakstyperKostnadskalkyle!E$8)/100,
IF($F206=TiltakstyperKostnadskalkyle!$B$9,($J206*TiltakstyperKostnadskalkyle!E$9)/100,
IF($F206=TiltakstyperKostnadskalkyle!$B$10,($J206*TiltakstyperKostnadskalkyle!E$10)/100,
IF($F206=TiltakstyperKostnadskalkyle!$B$11,($J206*TiltakstyperKostnadskalkyle!E$11)/100,
IF($F206=TiltakstyperKostnadskalkyle!$B$12,($J206*TiltakstyperKostnadskalkyle!E$12)/100,
IF($F206=TiltakstyperKostnadskalkyle!$B$13,($J206*TiltakstyperKostnadskalkyle!E$13)/100,
IF($F206=TiltakstyperKostnadskalkyle!$B$14,($J206*TiltakstyperKostnadskalkyle!E$14)/100,
IF($F206=TiltakstyperKostnadskalkyle!$B$15,($J206*TiltakstyperKostnadskalkyle!E$15)/100,
"0")))))))))))</f>
        <v>0</v>
      </c>
      <c r="M206" s="18" t="str">
        <f>IF($F206=TiltakstyperKostnadskalkyle!$B$5,($J206*TiltakstyperKostnadskalkyle!F$5)/100,
IF($F206=TiltakstyperKostnadskalkyle!$B$6,($J206*TiltakstyperKostnadskalkyle!F$6)/100,
IF($F206=TiltakstyperKostnadskalkyle!$B$7,($J206*TiltakstyperKostnadskalkyle!F$7)/100,
IF($F206=TiltakstyperKostnadskalkyle!$B$8,($J206*TiltakstyperKostnadskalkyle!F$8)/100,
IF($F206=TiltakstyperKostnadskalkyle!$B$9,($J206*TiltakstyperKostnadskalkyle!F$9)/100,
IF($F206=TiltakstyperKostnadskalkyle!$B$10,($J206*TiltakstyperKostnadskalkyle!F$10)/100,
IF($F206=TiltakstyperKostnadskalkyle!$B$11,($J206*TiltakstyperKostnadskalkyle!F$11)/100,
IF($F206=TiltakstyperKostnadskalkyle!$B$12,($J206*TiltakstyperKostnadskalkyle!F$12)/100,
IF($F206=TiltakstyperKostnadskalkyle!$B$13,($J206*TiltakstyperKostnadskalkyle!F$13)/100,
IF($F206=TiltakstyperKostnadskalkyle!$B$14,($J206*TiltakstyperKostnadskalkyle!F$14)/100,
IF($F206=TiltakstyperKostnadskalkyle!$B$15,($J206*TiltakstyperKostnadskalkyle!F$15)/100,
"0")))))))))))</f>
        <v>0</v>
      </c>
      <c r="N206" s="18" t="str">
        <f>IF($F206=TiltakstyperKostnadskalkyle!$B$5,($J206*TiltakstyperKostnadskalkyle!G$5)/100,
IF($F206=TiltakstyperKostnadskalkyle!$B$6,($J206*TiltakstyperKostnadskalkyle!G$6)/100,
IF($F206=TiltakstyperKostnadskalkyle!$B$7,($J206*TiltakstyperKostnadskalkyle!G$7)/100,
IF($F206=TiltakstyperKostnadskalkyle!$B$8,($J206*TiltakstyperKostnadskalkyle!G$8)/100,
IF($F206=TiltakstyperKostnadskalkyle!$B$9,($J206*TiltakstyperKostnadskalkyle!G$9)/100,
IF($F206=TiltakstyperKostnadskalkyle!$B$10,($J206*TiltakstyperKostnadskalkyle!G$10)/100,
IF($F206=TiltakstyperKostnadskalkyle!$B$11,($J206*TiltakstyperKostnadskalkyle!G$11)/100,
IF($F206=TiltakstyperKostnadskalkyle!$B$12,($J206*TiltakstyperKostnadskalkyle!G$12)/100,
IF($F206=TiltakstyperKostnadskalkyle!$B$13,($J206*TiltakstyperKostnadskalkyle!G$13)/100,
IF($F206=TiltakstyperKostnadskalkyle!$B$14,($J206*TiltakstyperKostnadskalkyle!G$14)/100,
IF($F206=TiltakstyperKostnadskalkyle!$B$15,($J206*TiltakstyperKostnadskalkyle!G$15)/100,
"0")))))))))))</f>
        <v>0</v>
      </c>
      <c r="O206" s="18" t="str">
        <f>IF($F206=TiltakstyperKostnadskalkyle!$B$5,($J206*TiltakstyperKostnadskalkyle!H$5)/100,
IF($F206=TiltakstyperKostnadskalkyle!$B$6,($J206*TiltakstyperKostnadskalkyle!H$6)/100,
IF($F206=TiltakstyperKostnadskalkyle!$B$7,($J206*TiltakstyperKostnadskalkyle!H$7)/100,
IF($F206=TiltakstyperKostnadskalkyle!$B$8,($J206*TiltakstyperKostnadskalkyle!H$8)/100,
IF($F206=TiltakstyperKostnadskalkyle!$B$9,($J206*TiltakstyperKostnadskalkyle!H$9)/100,
IF($F206=TiltakstyperKostnadskalkyle!$B$10,($J206*TiltakstyperKostnadskalkyle!H$10)/100,
IF($F206=TiltakstyperKostnadskalkyle!$B$11,($J206*TiltakstyperKostnadskalkyle!H$11)/100,
IF($F206=TiltakstyperKostnadskalkyle!$B$12,($J206*TiltakstyperKostnadskalkyle!H$12)/100,
IF($F206=TiltakstyperKostnadskalkyle!$B$13,($J206*TiltakstyperKostnadskalkyle!H$13)/100,
IF($F206=TiltakstyperKostnadskalkyle!$B$14,($J206*TiltakstyperKostnadskalkyle!H$14)/100,
IF($F206=TiltakstyperKostnadskalkyle!$B$15,($J206*TiltakstyperKostnadskalkyle!H$15)/100,
"0")))))))))))</f>
        <v>0</v>
      </c>
      <c r="P206" s="18" t="str">
        <f>IF($F206=TiltakstyperKostnadskalkyle!$B$5,($J206*TiltakstyperKostnadskalkyle!I$5)/100,
IF($F206=TiltakstyperKostnadskalkyle!$B$6,($J206*TiltakstyperKostnadskalkyle!I$6)/100,
IF($F206=TiltakstyperKostnadskalkyle!$B$7,($J206*TiltakstyperKostnadskalkyle!I$7)/100,
IF($F206=TiltakstyperKostnadskalkyle!$B$8,($J206*TiltakstyperKostnadskalkyle!I$8)/100,
IF($F206=TiltakstyperKostnadskalkyle!$B$9,($J206*TiltakstyperKostnadskalkyle!I$9)/100,
IF($F206=TiltakstyperKostnadskalkyle!$B$10,($J206*TiltakstyperKostnadskalkyle!I$10)/100,
IF($F206=TiltakstyperKostnadskalkyle!$B$11,($J206*TiltakstyperKostnadskalkyle!I$11)/100,
IF($F206=TiltakstyperKostnadskalkyle!$B$12,($J206*TiltakstyperKostnadskalkyle!I$12)/100,
IF($F206=TiltakstyperKostnadskalkyle!$B$13,($J206*TiltakstyperKostnadskalkyle!I$13)/100,
IF($F206=TiltakstyperKostnadskalkyle!$B$14,($J206*TiltakstyperKostnadskalkyle!I$14)/100,
IF($F206=TiltakstyperKostnadskalkyle!$B$15,($J206*TiltakstyperKostnadskalkyle!I$15)/100,
"0")))))))))))</f>
        <v>0</v>
      </c>
      <c r="Q206" s="18">
        <f t="shared" si="12"/>
        <v>0</v>
      </c>
      <c r="R206" s="18" t="str">
        <f>IF($F206=TiltakstyperKostnadskalkyle!$B$5,($J206*TiltakstyperKostnadskalkyle!K$5)/100,
IF($F206=TiltakstyperKostnadskalkyle!$B$6,($J206*TiltakstyperKostnadskalkyle!K$6)/100,
IF($F206=TiltakstyperKostnadskalkyle!$B$8,($J206*TiltakstyperKostnadskalkyle!K$8)/100,
IF($F206=TiltakstyperKostnadskalkyle!$B$9,($J206*TiltakstyperKostnadskalkyle!K$9)/100,
IF($F206=TiltakstyperKostnadskalkyle!$B$10,($J206*TiltakstyperKostnadskalkyle!K$10)/100,
IF($F206=TiltakstyperKostnadskalkyle!$B$11,($J206*TiltakstyperKostnadskalkyle!K$11)/100,
IF($F206=TiltakstyperKostnadskalkyle!$B$12,($J206*TiltakstyperKostnadskalkyle!K$12)/100,
IF($F206=TiltakstyperKostnadskalkyle!$B$13,($J206*TiltakstyperKostnadskalkyle!K$13)/100,
IF($F206=TiltakstyperKostnadskalkyle!$B$14,($J206*TiltakstyperKostnadskalkyle!K$14)/100,
"0")))))))))</f>
        <v>0</v>
      </c>
      <c r="S206" s="18">
        <f t="shared" si="13"/>
        <v>0</v>
      </c>
      <c r="T206" s="18" t="str">
        <f>IF($F206=TiltakstyperKostnadskalkyle!$B$5,($J206*TiltakstyperKostnadskalkyle!M$5)/100,
IF($F206=TiltakstyperKostnadskalkyle!$B$6,($J206*TiltakstyperKostnadskalkyle!M$6)/100,
IF($F206=TiltakstyperKostnadskalkyle!$B$7,($J206*TiltakstyperKostnadskalkyle!M$7)/100,
IF($F206=TiltakstyperKostnadskalkyle!$B$8,($J206*TiltakstyperKostnadskalkyle!M$8)/100,
IF($F206=TiltakstyperKostnadskalkyle!$B$9,($J206*TiltakstyperKostnadskalkyle!M$9)/100,
IF($F206=TiltakstyperKostnadskalkyle!$B$10,($J206*TiltakstyperKostnadskalkyle!M$10)/100,
IF($F206=TiltakstyperKostnadskalkyle!$B$11,($J206*TiltakstyperKostnadskalkyle!M$11)/100,
IF($F206=TiltakstyperKostnadskalkyle!$B$12,($J206*TiltakstyperKostnadskalkyle!M$12)/100,
IF($F206=TiltakstyperKostnadskalkyle!$B$13,($J206*TiltakstyperKostnadskalkyle!M$13)/100,
IF($F206=TiltakstyperKostnadskalkyle!$B$14,($J206*TiltakstyperKostnadskalkyle!M$14)/100,
IF($F206=TiltakstyperKostnadskalkyle!$B$15,($J206*TiltakstyperKostnadskalkyle!M$15)/100,
"0")))))))))))</f>
        <v>0</v>
      </c>
      <c r="U206" s="32"/>
      <c r="V206" s="32"/>
      <c r="W206" s="18" t="str">
        <f>IF($F206=TiltakstyperKostnadskalkyle!$B$5,($J206*TiltakstyperKostnadskalkyle!P$5)/100,
IF($F206=TiltakstyperKostnadskalkyle!$B$6,($J206*TiltakstyperKostnadskalkyle!P$6)/100,
IF($F206=TiltakstyperKostnadskalkyle!$B$7,($J206*TiltakstyperKostnadskalkyle!P$7)/100,
IF($F206=TiltakstyperKostnadskalkyle!$B$8,($J206*TiltakstyperKostnadskalkyle!P$8)/100,
IF($F206=TiltakstyperKostnadskalkyle!$B$9,($J206*TiltakstyperKostnadskalkyle!P$9)/100,
IF($F206=TiltakstyperKostnadskalkyle!$B$10,($J206*TiltakstyperKostnadskalkyle!P$10)/100,
IF($F206=TiltakstyperKostnadskalkyle!$B$11,($J206*TiltakstyperKostnadskalkyle!P$11)/100,
IF($F206=TiltakstyperKostnadskalkyle!$B$12,($J206*TiltakstyperKostnadskalkyle!P$12)/100,
IF($F206=TiltakstyperKostnadskalkyle!$B$13,($J206*TiltakstyperKostnadskalkyle!P$13)/100,
IF($F206=TiltakstyperKostnadskalkyle!$B$14,($J206*TiltakstyperKostnadskalkyle!P$14)/100,
IF($F206=TiltakstyperKostnadskalkyle!$B$15,($J206*TiltakstyperKostnadskalkyle!P$15)/100,
"0")))))))))))</f>
        <v>0</v>
      </c>
      <c r="Y206" s="151"/>
    </row>
    <row r="207" spans="2:25" ht="14.45" customHeight="1" x14ac:dyDescent="0.25">
      <c r="B207" s="20" t="s">
        <v>25</v>
      </c>
      <c r="C207" s="22" t="s">
        <v>64</v>
      </c>
      <c r="D207" s="22" t="s">
        <v>166</v>
      </c>
      <c r="E207" s="22"/>
      <c r="F207" s="39" t="s">
        <v>151</v>
      </c>
      <c r="G207" s="87"/>
      <c r="H207" s="108">
        <v>1</v>
      </c>
      <c r="I207" s="27" t="s">
        <v>154</v>
      </c>
      <c r="J207" s="18">
        <f>IF(F207=TiltakstyperKostnadskalkyle!$B$5,TiltakstyperKostnadskalkyle!$R$5*Handlingsplan!H213,
IF(F207=TiltakstyperKostnadskalkyle!$B$6,TiltakstyperKostnadskalkyle!$R$6*Handlingsplan!H213,
IF(F207=TiltakstyperKostnadskalkyle!$B$7,TiltakstyperKostnadskalkyle!$R$7*Handlingsplan!H213,
IF(F207=TiltakstyperKostnadskalkyle!$B$8,TiltakstyperKostnadskalkyle!$R$8*Handlingsplan!H213,
IF(F207=TiltakstyperKostnadskalkyle!$B$9,TiltakstyperKostnadskalkyle!$R$9*Handlingsplan!H213,
IF(F207=TiltakstyperKostnadskalkyle!$B$10,TiltakstyperKostnadskalkyle!$R$10*Handlingsplan!H213,
IF(F207=TiltakstyperKostnadskalkyle!$B$11,TiltakstyperKostnadskalkyle!$R$11*Handlingsplan!H213,
IF(F207=TiltakstyperKostnadskalkyle!$B$12,TiltakstyperKostnadskalkyle!$R$12*Handlingsplan!H213,
IF(F207=TiltakstyperKostnadskalkyle!$B$13,TiltakstyperKostnadskalkyle!$R$13*Handlingsplan!H213,
IF(F207=TiltakstyperKostnadskalkyle!$B$14,TiltakstyperKostnadskalkyle!$R$14*Handlingsplan!H213,
IF(F207=TiltakstyperKostnadskalkyle!$B$15,TiltakstyperKostnadskalkyle!$R$15*Handlingsplan!H213,
0)))))))))))</f>
        <v>0</v>
      </c>
      <c r="K207" s="18" t="str">
        <f>IF($F207=TiltakstyperKostnadskalkyle!$B$5,($J207*TiltakstyperKostnadskalkyle!D$5)/100,
IF($F207=TiltakstyperKostnadskalkyle!$B$6,($J207*TiltakstyperKostnadskalkyle!D$6)/100,
IF($F207=TiltakstyperKostnadskalkyle!$B$7,($J207*TiltakstyperKostnadskalkyle!D$7)/100,
IF($F207=TiltakstyperKostnadskalkyle!$B$8,($J207*TiltakstyperKostnadskalkyle!D$8)/100,
IF($F207=TiltakstyperKostnadskalkyle!$B$9,($J207*TiltakstyperKostnadskalkyle!D$9)/100,
IF($F207=TiltakstyperKostnadskalkyle!$B$10,($J207*TiltakstyperKostnadskalkyle!D$10)/100,
IF($F207=TiltakstyperKostnadskalkyle!$B$11,($J207*TiltakstyperKostnadskalkyle!D$11)/100,
IF($F207=TiltakstyperKostnadskalkyle!$B$12,($J207*TiltakstyperKostnadskalkyle!D$12)/100,
IF($F207=TiltakstyperKostnadskalkyle!$B$13,($J207*TiltakstyperKostnadskalkyle!D$13)/100,
IF($F207=TiltakstyperKostnadskalkyle!$B$14,($J207*TiltakstyperKostnadskalkyle!D$14)/100,
IF($F207=TiltakstyperKostnadskalkyle!$B$15,($J207*TiltakstyperKostnadskalkyle!D$15)/100,
"0")))))))))))</f>
        <v>0</v>
      </c>
      <c r="L207" s="18" t="str">
        <f>IF($F207=TiltakstyperKostnadskalkyle!$B$5,($J207*TiltakstyperKostnadskalkyle!E$5)/100,
IF($F207=TiltakstyperKostnadskalkyle!$B$6,($J207*TiltakstyperKostnadskalkyle!E$6)/100,
IF($F207=TiltakstyperKostnadskalkyle!$B$7,($J207*TiltakstyperKostnadskalkyle!E$7)/100,
IF($F207=TiltakstyperKostnadskalkyle!$B$8,($J207*TiltakstyperKostnadskalkyle!E$8)/100,
IF($F207=TiltakstyperKostnadskalkyle!$B$9,($J207*TiltakstyperKostnadskalkyle!E$9)/100,
IF($F207=TiltakstyperKostnadskalkyle!$B$10,($J207*TiltakstyperKostnadskalkyle!E$10)/100,
IF($F207=TiltakstyperKostnadskalkyle!$B$11,($J207*TiltakstyperKostnadskalkyle!E$11)/100,
IF($F207=TiltakstyperKostnadskalkyle!$B$12,($J207*TiltakstyperKostnadskalkyle!E$12)/100,
IF($F207=TiltakstyperKostnadskalkyle!$B$13,($J207*TiltakstyperKostnadskalkyle!E$13)/100,
IF($F207=TiltakstyperKostnadskalkyle!$B$14,($J207*TiltakstyperKostnadskalkyle!E$14)/100,
IF($F207=TiltakstyperKostnadskalkyle!$B$15,($J207*TiltakstyperKostnadskalkyle!E$15)/100,
"0")))))))))))</f>
        <v>0</v>
      </c>
      <c r="M207" s="18" t="str">
        <f>IF($F207=TiltakstyperKostnadskalkyle!$B$5,($J207*TiltakstyperKostnadskalkyle!F$5)/100,
IF($F207=TiltakstyperKostnadskalkyle!$B$6,($J207*TiltakstyperKostnadskalkyle!F$6)/100,
IF($F207=TiltakstyperKostnadskalkyle!$B$7,($J207*TiltakstyperKostnadskalkyle!F$7)/100,
IF($F207=TiltakstyperKostnadskalkyle!$B$8,($J207*TiltakstyperKostnadskalkyle!F$8)/100,
IF($F207=TiltakstyperKostnadskalkyle!$B$9,($J207*TiltakstyperKostnadskalkyle!F$9)/100,
IF($F207=TiltakstyperKostnadskalkyle!$B$10,($J207*TiltakstyperKostnadskalkyle!F$10)/100,
IF($F207=TiltakstyperKostnadskalkyle!$B$11,($J207*TiltakstyperKostnadskalkyle!F$11)/100,
IF($F207=TiltakstyperKostnadskalkyle!$B$12,($J207*TiltakstyperKostnadskalkyle!F$12)/100,
IF($F207=TiltakstyperKostnadskalkyle!$B$13,($J207*TiltakstyperKostnadskalkyle!F$13)/100,
IF($F207=TiltakstyperKostnadskalkyle!$B$14,($J207*TiltakstyperKostnadskalkyle!F$14)/100,
IF($F207=TiltakstyperKostnadskalkyle!$B$15,($J207*TiltakstyperKostnadskalkyle!F$15)/100,
"0")))))))))))</f>
        <v>0</v>
      </c>
      <c r="N207" s="18" t="str">
        <f>IF($F207=TiltakstyperKostnadskalkyle!$B$5,($J207*TiltakstyperKostnadskalkyle!G$5)/100,
IF($F207=TiltakstyperKostnadskalkyle!$B$6,($J207*TiltakstyperKostnadskalkyle!G$6)/100,
IF($F207=TiltakstyperKostnadskalkyle!$B$7,($J207*TiltakstyperKostnadskalkyle!G$7)/100,
IF($F207=TiltakstyperKostnadskalkyle!$B$8,($J207*TiltakstyperKostnadskalkyle!G$8)/100,
IF($F207=TiltakstyperKostnadskalkyle!$B$9,($J207*TiltakstyperKostnadskalkyle!G$9)/100,
IF($F207=TiltakstyperKostnadskalkyle!$B$10,($J207*TiltakstyperKostnadskalkyle!G$10)/100,
IF($F207=TiltakstyperKostnadskalkyle!$B$11,($J207*TiltakstyperKostnadskalkyle!G$11)/100,
IF($F207=TiltakstyperKostnadskalkyle!$B$12,($J207*TiltakstyperKostnadskalkyle!G$12)/100,
IF($F207=TiltakstyperKostnadskalkyle!$B$13,($J207*TiltakstyperKostnadskalkyle!G$13)/100,
IF($F207=TiltakstyperKostnadskalkyle!$B$14,($J207*TiltakstyperKostnadskalkyle!G$14)/100,
IF($F207=TiltakstyperKostnadskalkyle!$B$15,($J207*TiltakstyperKostnadskalkyle!G$15)/100,
"0")))))))))))</f>
        <v>0</v>
      </c>
      <c r="O207" s="18" t="str">
        <f>IF($F207=TiltakstyperKostnadskalkyle!$B$5,($J207*TiltakstyperKostnadskalkyle!H$5)/100,
IF($F207=TiltakstyperKostnadskalkyle!$B$6,($J207*TiltakstyperKostnadskalkyle!H$6)/100,
IF($F207=TiltakstyperKostnadskalkyle!$B$7,($J207*TiltakstyperKostnadskalkyle!H$7)/100,
IF($F207=TiltakstyperKostnadskalkyle!$B$8,($J207*TiltakstyperKostnadskalkyle!H$8)/100,
IF($F207=TiltakstyperKostnadskalkyle!$B$9,($J207*TiltakstyperKostnadskalkyle!H$9)/100,
IF($F207=TiltakstyperKostnadskalkyle!$B$10,($J207*TiltakstyperKostnadskalkyle!H$10)/100,
IF($F207=TiltakstyperKostnadskalkyle!$B$11,($J207*TiltakstyperKostnadskalkyle!H$11)/100,
IF($F207=TiltakstyperKostnadskalkyle!$B$12,($J207*TiltakstyperKostnadskalkyle!H$12)/100,
IF($F207=TiltakstyperKostnadskalkyle!$B$13,($J207*TiltakstyperKostnadskalkyle!H$13)/100,
IF($F207=TiltakstyperKostnadskalkyle!$B$14,($J207*TiltakstyperKostnadskalkyle!H$14)/100,
IF($F207=TiltakstyperKostnadskalkyle!$B$15,($J207*TiltakstyperKostnadskalkyle!H$15)/100,
"0")))))))))))</f>
        <v>0</v>
      </c>
      <c r="P207" s="18" t="str">
        <f>IF($F207=TiltakstyperKostnadskalkyle!$B$5,($J207*TiltakstyperKostnadskalkyle!I$5)/100,
IF($F207=TiltakstyperKostnadskalkyle!$B$6,($J207*TiltakstyperKostnadskalkyle!I$6)/100,
IF($F207=TiltakstyperKostnadskalkyle!$B$7,($J207*TiltakstyperKostnadskalkyle!I$7)/100,
IF($F207=TiltakstyperKostnadskalkyle!$B$8,($J207*TiltakstyperKostnadskalkyle!I$8)/100,
IF($F207=TiltakstyperKostnadskalkyle!$B$9,($J207*TiltakstyperKostnadskalkyle!I$9)/100,
IF($F207=TiltakstyperKostnadskalkyle!$B$10,($J207*TiltakstyperKostnadskalkyle!I$10)/100,
IF($F207=TiltakstyperKostnadskalkyle!$B$11,($J207*TiltakstyperKostnadskalkyle!I$11)/100,
IF($F207=TiltakstyperKostnadskalkyle!$B$12,($J207*TiltakstyperKostnadskalkyle!I$12)/100,
IF($F207=TiltakstyperKostnadskalkyle!$B$13,($J207*TiltakstyperKostnadskalkyle!I$13)/100,
IF($F207=TiltakstyperKostnadskalkyle!$B$14,($J207*TiltakstyperKostnadskalkyle!I$14)/100,
IF($F207=TiltakstyperKostnadskalkyle!$B$15,($J207*TiltakstyperKostnadskalkyle!I$15)/100,
"0")))))))))))</f>
        <v>0</v>
      </c>
      <c r="Q207" s="18">
        <f t="shared" si="12"/>
        <v>0</v>
      </c>
      <c r="R207" s="18" t="str">
        <f>IF($F207=TiltakstyperKostnadskalkyle!$B$5,($J207*TiltakstyperKostnadskalkyle!K$5)/100,
IF($F207=TiltakstyperKostnadskalkyle!$B$6,($J207*TiltakstyperKostnadskalkyle!K$6)/100,
IF($F207=TiltakstyperKostnadskalkyle!$B$8,($J207*TiltakstyperKostnadskalkyle!K$8)/100,
IF($F207=TiltakstyperKostnadskalkyle!$B$9,($J207*TiltakstyperKostnadskalkyle!K$9)/100,
IF($F207=TiltakstyperKostnadskalkyle!$B$10,($J207*TiltakstyperKostnadskalkyle!K$10)/100,
IF($F207=TiltakstyperKostnadskalkyle!$B$11,($J207*TiltakstyperKostnadskalkyle!K$11)/100,
IF($F207=TiltakstyperKostnadskalkyle!$B$12,($J207*TiltakstyperKostnadskalkyle!K$12)/100,
IF($F207=TiltakstyperKostnadskalkyle!$B$13,($J207*TiltakstyperKostnadskalkyle!K$13)/100,
IF($F207=TiltakstyperKostnadskalkyle!$B$14,($J207*TiltakstyperKostnadskalkyle!K$14)/100,
"0")))))))))</f>
        <v>0</v>
      </c>
      <c r="S207" s="18">
        <f t="shared" si="13"/>
        <v>0</v>
      </c>
      <c r="T207" s="18" t="str">
        <f>IF($F207=TiltakstyperKostnadskalkyle!$B$5,($J207*TiltakstyperKostnadskalkyle!M$5)/100,
IF($F207=TiltakstyperKostnadskalkyle!$B$6,($J207*TiltakstyperKostnadskalkyle!M$6)/100,
IF($F207=TiltakstyperKostnadskalkyle!$B$7,($J207*TiltakstyperKostnadskalkyle!M$7)/100,
IF($F207=TiltakstyperKostnadskalkyle!$B$8,($J207*TiltakstyperKostnadskalkyle!M$8)/100,
IF($F207=TiltakstyperKostnadskalkyle!$B$9,($J207*TiltakstyperKostnadskalkyle!M$9)/100,
IF($F207=TiltakstyperKostnadskalkyle!$B$10,($J207*TiltakstyperKostnadskalkyle!M$10)/100,
IF($F207=TiltakstyperKostnadskalkyle!$B$11,($J207*TiltakstyperKostnadskalkyle!M$11)/100,
IF($F207=TiltakstyperKostnadskalkyle!$B$12,($J207*TiltakstyperKostnadskalkyle!M$12)/100,
IF($F207=TiltakstyperKostnadskalkyle!$B$13,($J207*TiltakstyperKostnadskalkyle!M$13)/100,
IF($F207=TiltakstyperKostnadskalkyle!$B$14,($J207*TiltakstyperKostnadskalkyle!M$14)/100,
IF($F207=TiltakstyperKostnadskalkyle!$B$15,($J207*TiltakstyperKostnadskalkyle!M$15)/100,
"0")))))))))))</f>
        <v>0</v>
      </c>
      <c r="U207" s="32"/>
      <c r="V207" s="32"/>
      <c r="W207" s="18" t="str">
        <f>IF($F207=TiltakstyperKostnadskalkyle!$B$5,($J207*TiltakstyperKostnadskalkyle!P$5)/100,
IF($F207=TiltakstyperKostnadskalkyle!$B$6,($J207*TiltakstyperKostnadskalkyle!P$6)/100,
IF($F207=TiltakstyperKostnadskalkyle!$B$7,($J207*TiltakstyperKostnadskalkyle!P$7)/100,
IF($F207=TiltakstyperKostnadskalkyle!$B$8,($J207*TiltakstyperKostnadskalkyle!P$8)/100,
IF($F207=TiltakstyperKostnadskalkyle!$B$9,($J207*TiltakstyperKostnadskalkyle!P$9)/100,
IF($F207=TiltakstyperKostnadskalkyle!$B$10,($J207*TiltakstyperKostnadskalkyle!P$10)/100,
IF($F207=TiltakstyperKostnadskalkyle!$B$11,($J207*TiltakstyperKostnadskalkyle!P$11)/100,
IF($F207=TiltakstyperKostnadskalkyle!$B$12,($J207*TiltakstyperKostnadskalkyle!P$12)/100,
IF($F207=TiltakstyperKostnadskalkyle!$B$13,($J207*TiltakstyperKostnadskalkyle!P$13)/100,
IF($F207=TiltakstyperKostnadskalkyle!$B$14,($J207*TiltakstyperKostnadskalkyle!P$14)/100,
IF($F207=TiltakstyperKostnadskalkyle!$B$15,($J207*TiltakstyperKostnadskalkyle!P$15)/100,
"0")))))))))))</f>
        <v>0</v>
      </c>
      <c r="Y207" s="151"/>
    </row>
    <row r="208" spans="2:25" ht="14.45" customHeight="1" x14ac:dyDescent="0.25">
      <c r="B208" s="20" t="s">
        <v>25</v>
      </c>
      <c r="C208" s="22" t="s">
        <v>64</v>
      </c>
      <c r="D208" s="22" t="s">
        <v>167</v>
      </c>
      <c r="E208" s="22"/>
      <c r="F208" s="39" t="s">
        <v>151</v>
      </c>
      <c r="G208" s="87"/>
      <c r="H208" s="108">
        <v>1</v>
      </c>
      <c r="I208" s="27" t="s">
        <v>154</v>
      </c>
      <c r="J208" s="18">
        <f>IF(F208=TiltakstyperKostnadskalkyle!$B$5,TiltakstyperKostnadskalkyle!$R$5*Handlingsplan!H214,
IF(F208=TiltakstyperKostnadskalkyle!$B$6,TiltakstyperKostnadskalkyle!$R$6*Handlingsplan!H214,
IF(F208=TiltakstyperKostnadskalkyle!$B$7,TiltakstyperKostnadskalkyle!$R$7*Handlingsplan!H214,
IF(F208=TiltakstyperKostnadskalkyle!$B$8,TiltakstyperKostnadskalkyle!$R$8*Handlingsplan!H214,
IF(F208=TiltakstyperKostnadskalkyle!$B$9,TiltakstyperKostnadskalkyle!$R$9*Handlingsplan!H214,
IF(F208=TiltakstyperKostnadskalkyle!$B$10,TiltakstyperKostnadskalkyle!$R$10*Handlingsplan!H214,
IF(F208=TiltakstyperKostnadskalkyle!$B$11,TiltakstyperKostnadskalkyle!$R$11*Handlingsplan!H214,
IF(F208=TiltakstyperKostnadskalkyle!$B$12,TiltakstyperKostnadskalkyle!$R$12*Handlingsplan!H214,
IF(F208=TiltakstyperKostnadskalkyle!$B$13,TiltakstyperKostnadskalkyle!$R$13*Handlingsplan!H214,
IF(F208=TiltakstyperKostnadskalkyle!$B$14,TiltakstyperKostnadskalkyle!$R$14*Handlingsplan!H214,
IF(F208=TiltakstyperKostnadskalkyle!$B$15,TiltakstyperKostnadskalkyle!$R$15*Handlingsplan!H214,
0)))))))))))</f>
        <v>0</v>
      </c>
      <c r="K208" s="18" t="str">
        <f>IF($F208=TiltakstyperKostnadskalkyle!$B$5,($J208*TiltakstyperKostnadskalkyle!D$5)/100,
IF($F208=TiltakstyperKostnadskalkyle!$B$6,($J208*TiltakstyperKostnadskalkyle!D$6)/100,
IF($F208=TiltakstyperKostnadskalkyle!$B$7,($J208*TiltakstyperKostnadskalkyle!D$7)/100,
IF($F208=TiltakstyperKostnadskalkyle!$B$8,($J208*TiltakstyperKostnadskalkyle!D$8)/100,
IF($F208=TiltakstyperKostnadskalkyle!$B$9,($J208*TiltakstyperKostnadskalkyle!D$9)/100,
IF($F208=TiltakstyperKostnadskalkyle!$B$10,($J208*TiltakstyperKostnadskalkyle!D$10)/100,
IF($F208=TiltakstyperKostnadskalkyle!$B$11,($J208*TiltakstyperKostnadskalkyle!D$11)/100,
IF($F208=TiltakstyperKostnadskalkyle!$B$12,($J208*TiltakstyperKostnadskalkyle!D$12)/100,
IF($F208=TiltakstyperKostnadskalkyle!$B$13,($J208*TiltakstyperKostnadskalkyle!D$13)/100,
IF($F208=TiltakstyperKostnadskalkyle!$B$14,($J208*TiltakstyperKostnadskalkyle!D$14)/100,
IF($F208=TiltakstyperKostnadskalkyle!$B$15,($J208*TiltakstyperKostnadskalkyle!D$15)/100,
"0")))))))))))</f>
        <v>0</v>
      </c>
      <c r="L208" s="18" t="str">
        <f>IF($F208=TiltakstyperKostnadskalkyle!$B$5,($J208*TiltakstyperKostnadskalkyle!E$5)/100,
IF($F208=TiltakstyperKostnadskalkyle!$B$6,($J208*TiltakstyperKostnadskalkyle!E$6)/100,
IF($F208=TiltakstyperKostnadskalkyle!$B$7,($J208*TiltakstyperKostnadskalkyle!E$7)/100,
IF($F208=TiltakstyperKostnadskalkyle!$B$8,($J208*TiltakstyperKostnadskalkyle!E$8)/100,
IF($F208=TiltakstyperKostnadskalkyle!$B$9,($J208*TiltakstyperKostnadskalkyle!E$9)/100,
IF($F208=TiltakstyperKostnadskalkyle!$B$10,($J208*TiltakstyperKostnadskalkyle!E$10)/100,
IF($F208=TiltakstyperKostnadskalkyle!$B$11,($J208*TiltakstyperKostnadskalkyle!E$11)/100,
IF($F208=TiltakstyperKostnadskalkyle!$B$12,($J208*TiltakstyperKostnadskalkyle!E$12)/100,
IF($F208=TiltakstyperKostnadskalkyle!$B$13,($J208*TiltakstyperKostnadskalkyle!E$13)/100,
IF($F208=TiltakstyperKostnadskalkyle!$B$14,($J208*TiltakstyperKostnadskalkyle!E$14)/100,
IF($F208=TiltakstyperKostnadskalkyle!$B$15,($J208*TiltakstyperKostnadskalkyle!E$15)/100,
"0")))))))))))</f>
        <v>0</v>
      </c>
      <c r="M208" s="18" t="str">
        <f>IF($F208=TiltakstyperKostnadskalkyle!$B$5,($J208*TiltakstyperKostnadskalkyle!F$5)/100,
IF($F208=TiltakstyperKostnadskalkyle!$B$6,($J208*TiltakstyperKostnadskalkyle!F$6)/100,
IF($F208=TiltakstyperKostnadskalkyle!$B$7,($J208*TiltakstyperKostnadskalkyle!F$7)/100,
IF($F208=TiltakstyperKostnadskalkyle!$B$8,($J208*TiltakstyperKostnadskalkyle!F$8)/100,
IF($F208=TiltakstyperKostnadskalkyle!$B$9,($J208*TiltakstyperKostnadskalkyle!F$9)/100,
IF($F208=TiltakstyperKostnadskalkyle!$B$10,($J208*TiltakstyperKostnadskalkyle!F$10)/100,
IF($F208=TiltakstyperKostnadskalkyle!$B$11,($J208*TiltakstyperKostnadskalkyle!F$11)/100,
IF($F208=TiltakstyperKostnadskalkyle!$B$12,($J208*TiltakstyperKostnadskalkyle!F$12)/100,
IF($F208=TiltakstyperKostnadskalkyle!$B$13,($J208*TiltakstyperKostnadskalkyle!F$13)/100,
IF($F208=TiltakstyperKostnadskalkyle!$B$14,($J208*TiltakstyperKostnadskalkyle!F$14)/100,
IF($F208=TiltakstyperKostnadskalkyle!$B$15,($J208*TiltakstyperKostnadskalkyle!F$15)/100,
"0")))))))))))</f>
        <v>0</v>
      </c>
      <c r="N208" s="18" t="str">
        <f>IF($F208=TiltakstyperKostnadskalkyle!$B$5,($J208*TiltakstyperKostnadskalkyle!G$5)/100,
IF($F208=TiltakstyperKostnadskalkyle!$B$6,($J208*TiltakstyperKostnadskalkyle!G$6)/100,
IF($F208=TiltakstyperKostnadskalkyle!$B$7,($J208*TiltakstyperKostnadskalkyle!G$7)/100,
IF($F208=TiltakstyperKostnadskalkyle!$B$8,($J208*TiltakstyperKostnadskalkyle!G$8)/100,
IF($F208=TiltakstyperKostnadskalkyle!$B$9,($J208*TiltakstyperKostnadskalkyle!G$9)/100,
IF($F208=TiltakstyperKostnadskalkyle!$B$10,($J208*TiltakstyperKostnadskalkyle!G$10)/100,
IF($F208=TiltakstyperKostnadskalkyle!$B$11,($J208*TiltakstyperKostnadskalkyle!G$11)/100,
IF($F208=TiltakstyperKostnadskalkyle!$B$12,($J208*TiltakstyperKostnadskalkyle!G$12)/100,
IF($F208=TiltakstyperKostnadskalkyle!$B$13,($J208*TiltakstyperKostnadskalkyle!G$13)/100,
IF($F208=TiltakstyperKostnadskalkyle!$B$14,($J208*TiltakstyperKostnadskalkyle!G$14)/100,
IF($F208=TiltakstyperKostnadskalkyle!$B$15,($J208*TiltakstyperKostnadskalkyle!G$15)/100,
"0")))))))))))</f>
        <v>0</v>
      </c>
      <c r="O208" s="18" t="str">
        <f>IF($F208=TiltakstyperKostnadskalkyle!$B$5,($J208*TiltakstyperKostnadskalkyle!H$5)/100,
IF($F208=TiltakstyperKostnadskalkyle!$B$6,($J208*TiltakstyperKostnadskalkyle!H$6)/100,
IF($F208=TiltakstyperKostnadskalkyle!$B$7,($J208*TiltakstyperKostnadskalkyle!H$7)/100,
IF($F208=TiltakstyperKostnadskalkyle!$B$8,($J208*TiltakstyperKostnadskalkyle!H$8)/100,
IF($F208=TiltakstyperKostnadskalkyle!$B$9,($J208*TiltakstyperKostnadskalkyle!H$9)/100,
IF($F208=TiltakstyperKostnadskalkyle!$B$10,($J208*TiltakstyperKostnadskalkyle!H$10)/100,
IF($F208=TiltakstyperKostnadskalkyle!$B$11,($J208*TiltakstyperKostnadskalkyle!H$11)/100,
IF($F208=TiltakstyperKostnadskalkyle!$B$12,($J208*TiltakstyperKostnadskalkyle!H$12)/100,
IF($F208=TiltakstyperKostnadskalkyle!$B$13,($J208*TiltakstyperKostnadskalkyle!H$13)/100,
IF($F208=TiltakstyperKostnadskalkyle!$B$14,($J208*TiltakstyperKostnadskalkyle!H$14)/100,
IF($F208=TiltakstyperKostnadskalkyle!$B$15,($J208*TiltakstyperKostnadskalkyle!H$15)/100,
"0")))))))))))</f>
        <v>0</v>
      </c>
      <c r="P208" s="18" t="str">
        <f>IF($F208=TiltakstyperKostnadskalkyle!$B$5,($J208*TiltakstyperKostnadskalkyle!I$5)/100,
IF($F208=TiltakstyperKostnadskalkyle!$B$6,($J208*TiltakstyperKostnadskalkyle!I$6)/100,
IF($F208=TiltakstyperKostnadskalkyle!$B$7,($J208*TiltakstyperKostnadskalkyle!I$7)/100,
IF($F208=TiltakstyperKostnadskalkyle!$B$8,($J208*TiltakstyperKostnadskalkyle!I$8)/100,
IF($F208=TiltakstyperKostnadskalkyle!$B$9,($J208*TiltakstyperKostnadskalkyle!I$9)/100,
IF($F208=TiltakstyperKostnadskalkyle!$B$10,($J208*TiltakstyperKostnadskalkyle!I$10)/100,
IF($F208=TiltakstyperKostnadskalkyle!$B$11,($J208*TiltakstyperKostnadskalkyle!I$11)/100,
IF($F208=TiltakstyperKostnadskalkyle!$B$12,($J208*TiltakstyperKostnadskalkyle!I$12)/100,
IF($F208=TiltakstyperKostnadskalkyle!$B$13,($J208*TiltakstyperKostnadskalkyle!I$13)/100,
IF($F208=TiltakstyperKostnadskalkyle!$B$14,($J208*TiltakstyperKostnadskalkyle!I$14)/100,
IF($F208=TiltakstyperKostnadskalkyle!$B$15,($J208*TiltakstyperKostnadskalkyle!I$15)/100,
"0")))))))))))</f>
        <v>0</v>
      </c>
      <c r="Q208" s="18">
        <f t="shared" si="12"/>
        <v>0</v>
      </c>
      <c r="R208" s="18" t="str">
        <f>IF($F208=TiltakstyperKostnadskalkyle!$B$5,($J208*TiltakstyperKostnadskalkyle!K$5)/100,
IF($F208=TiltakstyperKostnadskalkyle!$B$6,($J208*TiltakstyperKostnadskalkyle!K$6)/100,
IF($F208=TiltakstyperKostnadskalkyle!$B$8,($J208*TiltakstyperKostnadskalkyle!K$8)/100,
IF($F208=TiltakstyperKostnadskalkyle!$B$9,($J208*TiltakstyperKostnadskalkyle!K$9)/100,
IF($F208=TiltakstyperKostnadskalkyle!$B$10,($J208*TiltakstyperKostnadskalkyle!K$10)/100,
IF($F208=TiltakstyperKostnadskalkyle!$B$11,($J208*TiltakstyperKostnadskalkyle!K$11)/100,
IF($F208=TiltakstyperKostnadskalkyle!$B$12,($J208*TiltakstyperKostnadskalkyle!K$12)/100,
IF($F208=TiltakstyperKostnadskalkyle!$B$13,($J208*TiltakstyperKostnadskalkyle!K$13)/100,
IF($F208=TiltakstyperKostnadskalkyle!$B$14,($J208*TiltakstyperKostnadskalkyle!K$14)/100,
"0")))))))))</f>
        <v>0</v>
      </c>
      <c r="S208" s="18">
        <f t="shared" si="13"/>
        <v>0</v>
      </c>
      <c r="T208" s="18" t="str">
        <f>IF($F208=TiltakstyperKostnadskalkyle!$B$5,($J208*TiltakstyperKostnadskalkyle!M$5)/100,
IF($F208=TiltakstyperKostnadskalkyle!$B$6,($J208*TiltakstyperKostnadskalkyle!M$6)/100,
IF($F208=TiltakstyperKostnadskalkyle!$B$7,($J208*TiltakstyperKostnadskalkyle!M$7)/100,
IF($F208=TiltakstyperKostnadskalkyle!$B$8,($J208*TiltakstyperKostnadskalkyle!M$8)/100,
IF($F208=TiltakstyperKostnadskalkyle!$B$9,($J208*TiltakstyperKostnadskalkyle!M$9)/100,
IF($F208=TiltakstyperKostnadskalkyle!$B$10,($J208*TiltakstyperKostnadskalkyle!M$10)/100,
IF($F208=TiltakstyperKostnadskalkyle!$B$11,($J208*TiltakstyperKostnadskalkyle!M$11)/100,
IF($F208=TiltakstyperKostnadskalkyle!$B$12,($J208*TiltakstyperKostnadskalkyle!M$12)/100,
IF($F208=TiltakstyperKostnadskalkyle!$B$13,($J208*TiltakstyperKostnadskalkyle!M$13)/100,
IF($F208=TiltakstyperKostnadskalkyle!$B$14,($J208*TiltakstyperKostnadskalkyle!M$14)/100,
IF($F208=TiltakstyperKostnadskalkyle!$B$15,($J208*TiltakstyperKostnadskalkyle!M$15)/100,
"0")))))))))))</f>
        <v>0</v>
      </c>
      <c r="U208" s="32"/>
      <c r="V208" s="32"/>
      <c r="W208" s="18" t="str">
        <f>IF($F208=TiltakstyperKostnadskalkyle!$B$5,($J208*TiltakstyperKostnadskalkyle!P$5)/100,
IF($F208=TiltakstyperKostnadskalkyle!$B$6,($J208*TiltakstyperKostnadskalkyle!P$6)/100,
IF($F208=TiltakstyperKostnadskalkyle!$B$7,($J208*TiltakstyperKostnadskalkyle!P$7)/100,
IF($F208=TiltakstyperKostnadskalkyle!$B$8,($J208*TiltakstyperKostnadskalkyle!P$8)/100,
IF($F208=TiltakstyperKostnadskalkyle!$B$9,($J208*TiltakstyperKostnadskalkyle!P$9)/100,
IF($F208=TiltakstyperKostnadskalkyle!$B$10,($J208*TiltakstyperKostnadskalkyle!P$10)/100,
IF($F208=TiltakstyperKostnadskalkyle!$B$11,($J208*TiltakstyperKostnadskalkyle!P$11)/100,
IF($F208=TiltakstyperKostnadskalkyle!$B$12,($J208*TiltakstyperKostnadskalkyle!P$12)/100,
IF($F208=TiltakstyperKostnadskalkyle!$B$13,($J208*TiltakstyperKostnadskalkyle!P$13)/100,
IF($F208=TiltakstyperKostnadskalkyle!$B$14,($J208*TiltakstyperKostnadskalkyle!P$14)/100,
IF($F208=TiltakstyperKostnadskalkyle!$B$15,($J208*TiltakstyperKostnadskalkyle!P$15)/100,
"0")))))))))))</f>
        <v>0</v>
      </c>
      <c r="Y208" s="151"/>
    </row>
    <row r="209" spans="2:25" x14ac:dyDescent="0.25">
      <c r="B209" s="20" t="s">
        <v>25</v>
      </c>
      <c r="C209" s="22" t="s">
        <v>64</v>
      </c>
      <c r="D209" s="22" t="s">
        <v>168</v>
      </c>
      <c r="E209" s="22"/>
      <c r="F209" s="39" t="s">
        <v>151</v>
      </c>
      <c r="G209" s="87"/>
      <c r="H209" s="108">
        <v>1</v>
      </c>
      <c r="I209" s="27" t="s">
        <v>154</v>
      </c>
      <c r="J209" s="18">
        <f>IF(F209=TiltakstyperKostnadskalkyle!$B$5,TiltakstyperKostnadskalkyle!$R$5*Handlingsplan!H215,
IF(F209=TiltakstyperKostnadskalkyle!$B$6,TiltakstyperKostnadskalkyle!$R$6*Handlingsplan!H215,
IF(F209=TiltakstyperKostnadskalkyle!$B$7,TiltakstyperKostnadskalkyle!$R$7*Handlingsplan!H215,
IF(F209=TiltakstyperKostnadskalkyle!$B$8,TiltakstyperKostnadskalkyle!$R$8*Handlingsplan!H215,
IF(F209=TiltakstyperKostnadskalkyle!$B$9,TiltakstyperKostnadskalkyle!$R$9*Handlingsplan!H215,
IF(F209=TiltakstyperKostnadskalkyle!$B$10,TiltakstyperKostnadskalkyle!$R$10*Handlingsplan!H215,
IF(F209=TiltakstyperKostnadskalkyle!$B$11,TiltakstyperKostnadskalkyle!$R$11*Handlingsplan!H215,
IF(F209=TiltakstyperKostnadskalkyle!$B$12,TiltakstyperKostnadskalkyle!$R$12*Handlingsplan!H215,
IF(F209=TiltakstyperKostnadskalkyle!$B$13,TiltakstyperKostnadskalkyle!$R$13*Handlingsplan!H215,
IF(F209=TiltakstyperKostnadskalkyle!$B$14,TiltakstyperKostnadskalkyle!$R$14*Handlingsplan!H215,
IF(F209=TiltakstyperKostnadskalkyle!$B$15,TiltakstyperKostnadskalkyle!$R$15*Handlingsplan!H215,
0)))))))))))</f>
        <v>0</v>
      </c>
      <c r="K209" s="18" t="str">
        <f>IF($F209=TiltakstyperKostnadskalkyle!$B$5,($J209*TiltakstyperKostnadskalkyle!D$5)/100,
IF($F209=TiltakstyperKostnadskalkyle!$B$6,($J209*TiltakstyperKostnadskalkyle!D$6)/100,
IF($F209=TiltakstyperKostnadskalkyle!$B$7,($J209*TiltakstyperKostnadskalkyle!D$7)/100,
IF($F209=TiltakstyperKostnadskalkyle!$B$8,($J209*TiltakstyperKostnadskalkyle!D$8)/100,
IF($F209=TiltakstyperKostnadskalkyle!$B$9,($J209*TiltakstyperKostnadskalkyle!D$9)/100,
IF($F209=TiltakstyperKostnadskalkyle!$B$10,($J209*TiltakstyperKostnadskalkyle!D$10)/100,
IF($F209=TiltakstyperKostnadskalkyle!$B$11,($J209*TiltakstyperKostnadskalkyle!D$11)/100,
IF($F209=TiltakstyperKostnadskalkyle!$B$12,($J209*TiltakstyperKostnadskalkyle!D$12)/100,
IF($F209=TiltakstyperKostnadskalkyle!$B$13,($J209*TiltakstyperKostnadskalkyle!D$13)/100,
IF($F209=TiltakstyperKostnadskalkyle!$B$14,($J209*TiltakstyperKostnadskalkyle!D$14)/100,
IF($F209=TiltakstyperKostnadskalkyle!$B$15,($J209*TiltakstyperKostnadskalkyle!D$15)/100,
"0")))))))))))</f>
        <v>0</v>
      </c>
      <c r="L209" s="18" t="str">
        <f>IF($F209=TiltakstyperKostnadskalkyle!$B$5,($J209*TiltakstyperKostnadskalkyle!E$5)/100,
IF($F209=TiltakstyperKostnadskalkyle!$B$6,($J209*TiltakstyperKostnadskalkyle!E$6)/100,
IF($F209=TiltakstyperKostnadskalkyle!$B$7,($J209*TiltakstyperKostnadskalkyle!E$7)/100,
IF($F209=TiltakstyperKostnadskalkyle!$B$8,($J209*TiltakstyperKostnadskalkyle!E$8)/100,
IF($F209=TiltakstyperKostnadskalkyle!$B$9,($J209*TiltakstyperKostnadskalkyle!E$9)/100,
IF($F209=TiltakstyperKostnadskalkyle!$B$10,($J209*TiltakstyperKostnadskalkyle!E$10)/100,
IF($F209=TiltakstyperKostnadskalkyle!$B$11,($J209*TiltakstyperKostnadskalkyle!E$11)/100,
IF($F209=TiltakstyperKostnadskalkyle!$B$12,($J209*TiltakstyperKostnadskalkyle!E$12)/100,
IF($F209=TiltakstyperKostnadskalkyle!$B$13,($J209*TiltakstyperKostnadskalkyle!E$13)/100,
IF($F209=TiltakstyperKostnadskalkyle!$B$14,($J209*TiltakstyperKostnadskalkyle!E$14)/100,
IF($F209=TiltakstyperKostnadskalkyle!$B$15,($J209*TiltakstyperKostnadskalkyle!E$15)/100,
"0")))))))))))</f>
        <v>0</v>
      </c>
      <c r="M209" s="18" t="str">
        <f>IF($F209=TiltakstyperKostnadskalkyle!$B$5,($J209*TiltakstyperKostnadskalkyle!F$5)/100,
IF($F209=TiltakstyperKostnadskalkyle!$B$6,($J209*TiltakstyperKostnadskalkyle!F$6)/100,
IF($F209=TiltakstyperKostnadskalkyle!$B$7,($J209*TiltakstyperKostnadskalkyle!F$7)/100,
IF($F209=TiltakstyperKostnadskalkyle!$B$8,($J209*TiltakstyperKostnadskalkyle!F$8)/100,
IF($F209=TiltakstyperKostnadskalkyle!$B$9,($J209*TiltakstyperKostnadskalkyle!F$9)/100,
IF($F209=TiltakstyperKostnadskalkyle!$B$10,($J209*TiltakstyperKostnadskalkyle!F$10)/100,
IF($F209=TiltakstyperKostnadskalkyle!$B$11,($J209*TiltakstyperKostnadskalkyle!F$11)/100,
IF($F209=TiltakstyperKostnadskalkyle!$B$12,($J209*TiltakstyperKostnadskalkyle!F$12)/100,
IF($F209=TiltakstyperKostnadskalkyle!$B$13,($J209*TiltakstyperKostnadskalkyle!F$13)/100,
IF($F209=TiltakstyperKostnadskalkyle!$B$14,($J209*TiltakstyperKostnadskalkyle!F$14)/100,
IF($F209=TiltakstyperKostnadskalkyle!$B$15,($J209*TiltakstyperKostnadskalkyle!F$15)/100,
"0")))))))))))</f>
        <v>0</v>
      </c>
      <c r="N209" s="18" t="str">
        <f>IF($F209=TiltakstyperKostnadskalkyle!$B$5,($J209*TiltakstyperKostnadskalkyle!G$5)/100,
IF($F209=TiltakstyperKostnadskalkyle!$B$6,($J209*TiltakstyperKostnadskalkyle!G$6)/100,
IF($F209=TiltakstyperKostnadskalkyle!$B$7,($J209*TiltakstyperKostnadskalkyle!G$7)/100,
IF($F209=TiltakstyperKostnadskalkyle!$B$8,($J209*TiltakstyperKostnadskalkyle!G$8)/100,
IF($F209=TiltakstyperKostnadskalkyle!$B$9,($J209*TiltakstyperKostnadskalkyle!G$9)/100,
IF($F209=TiltakstyperKostnadskalkyle!$B$10,($J209*TiltakstyperKostnadskalkyle!G$10)/100,
IF($F209=TiltakstyperKostnadskalkyle!$B$11,($J209*TiltakstyperKostnadskalkyle!G$11)/100,
IF($F209=TiltakstyperKostnadskalkyle!$B$12,($J209*TiltakstyperKostnadskalkyle!G$12)/100,
IF($F209=TiltakstyperKostnadskalkyle!$B$13,($J209*TiltakstyperKostnadskalkyle!G$13)/100,
IF($F209=TiltakstyperKostnadskalkyle!$B$14,($J209*TiltakstyperKostnadskalkyle!G$14)/100,
IF($F209=TiltakstyperKostnadskalkyle!$B$15,($J209*TiltakstyperKostnadskalkyle!G$15)/100,
"0")))))))))))</f>
        <v>0</v>
      </c>
      <c r="O209" s="18" t="str">
        <f>IF($F209=TiltakstyperKostnadskalkyle!$B$5,($J209*TiltakstyperKostnadskalkyle!H$5)/100,
IF($F209=TiltakstyperKostnadskalkyle!$B$6,($J209*TiltakstyperKostnadskalkyle!H$6)/100,
IF($F209=TiltakstyperKostnadskalkyle!$B$7,($J209*TiltakstyperKostnadskalkyle!H$7)/100,
IF($F209=TiltakstyperKostnadskalkyle!$B$8,($J209*TiltakstyperKostnadskalkyle!H$8)/100,
IF($F209=TiltakstyperKostnadskalkyle!$B$9,($J209*TiltakstyperKostnadskalkyle!H$9)/100,
IF($F209=TiltakstyperKostnadskalkyle!$B$10,($J209*TiltakstyperKostnadskalkyle!H$10)/100,
IF($F209=TiltakstyperKostnadskalkyle!$B$11,($J209*TiltakstyperKostnadskalkyle!H$11)/100,
IF($F209=TiltakstyperKostnadskalkyle!$B$12,($J209*TiltakstyperKostnadskalkyle!H$12)/100,
IF($F209=TiltakstyperKostnadskalkyle!$B$13,($J209*TiltakstyperKostnadskalkyle!H$13)/100,
IF($F209=TiltakstyperKostnadskalkyle!$B$14,($J209*TiltakstyperKostnadskalkyle!H$14)/100,
IF($F209=TiltakstyperKostnadskalkyle!$B$15,($J209*TiltakstyperKostnadskalkyle!H$15)/100,
"0")))))))))))</f>
        <v>0</v>
      </c>
      <c r="P209" s="18" t="str">
        <f>IF($F209=TiltakstyperKostnadskalkyle!$B$5,($J209*TiltakstyperKostnadskalkyle!I$5)/100,
IF($F209=TiltakstyperKostnadskalkyle!$B$6,($J209*TiltakstyperKostnadskalkyle!I$6)/100,
IF($F209=TiltakstyperKostnadskalkyle!$B$7,($J209*TiltakstyperKostnadskalkyle!I$7)/100,
IF($F209=TiltakstyperKostnadskalkyle!$B$8,($J209*TiltakstyperKostnadskalkyle!I$8)/100,
IF($F209=TiltakstyperKostnadskalkyle!$B$9,($J209*TiltakstyperKostnadskalkyle!I$9)/100,
IF($F209=TiltakstyperKostnadskalkyle!$B$10,($J209*TiltakstyperKostnadskalkyle!I$10)/100,
IF($F209=TiltakstyperKostnadskalkyle!$B$11,($J209*TiltakstyperKostnadskalkyle!I$11)/100,
IF($F209=TiltakstyperKostnadskalkyle!$B$12,($J209*TiltakstyperKostnadskalkyle!I$12)/100,
IF($F209=TiltakstyperKostnadskalkyle!$B$13,($J209*TiltakstyperKostnadskalkyle!I$13)/100,
IF($F209=TiltakstyperKostnadskalkyle!$B$14,($J209*TiltakstyperKostnadskalkyle!I$14)/100,
IF($F209=TiltakstyperKostnadskalkyle!$B$15,($J209*TiltakstyperKostnadskalkyle!I$15)/100,
"0")))))))))))</f>
        <v>0</v>
      </c>
      <c r="Q209" s="18">
        <f t="shared" si="12"/>
        <v>0</v>
      </c>
      <c r="R209" s="18" t="str">
        <f>IF($F209=TiltakstyperKostnadskalkyle!$B$5,($J209*TiltakstyperKostnadskalkyle!K$5)/100,
IF($F209=TiltakstyperKostnadskalkyle!$B$6,($J209*TiltakstyperKostnadskalkyle!K$6)/100,
IF($F209=TiltakstyperKostnadskalkyle!$B$8,($J209*TiltakstyperKostnadskalkyle!K$8)/100,
IF($F209=TiltakstyperKostnadskalkyle!$B$9,($J209*TiltakstyperKostnadskalkyle!K$9)/100,
IF($F209=TiltakstyperKostnadskalkyle!$B$10,($J209*TiltakstyperKostnadskalkyle!K$10)/100,
IF($F209=TiltakstyperKostnadskalkyle!$B$11,($J209*TiltakstyperKostnadskalkyle!K$11)/100,
IF($F209=TiltakstyperKostnadskalkyle!$B$12,($J209*TiltakstyperKostnadskalkyle!K$12)/100,
IF($F209=TiltakstyperKostnadskalkyle!$B$13,($J209*TiltakstyperKostnadskalkyle!K$13)/100,
IF($F209=TiltakstyperKostnadskalkyle!$B$14,($J209*TiltakstyperKostnadskalkyle!K$14)/100,
"0")))))))))</f>
        <v>0</v>
      </c>
      <c r="S209" s="18">
        <f t="shared" si="13"/>
        <v>0</v>
      </c>
      <c r="T209" s="18" t="str">
        <f>IF($F209=TiltakstyperKostnadskalkyle!$B$5,($J209*TiltakstyperKostnadskalkyle!M$5)/100,
IF($F209=TiltakstyperKostnadskalkyle!$B$6,($J209*TiltakstyperKostnadskalkyle!M$6)/100,
IF($F209=TiltakstyperKostnadskalkyle!$B$7,($J209*TiltakstyperKostnadskalkyle!M$7)/100,
IF($F209=TiltakstyperKostnadskalkyle!$B$8,($J209*TiltakstyperKostnadskalkyle!M$8)/100,
IF($F209=TiltakstyperKostnadskalkyle!$B$9,($J209*TiltakstyperKostnadskalkyle!M$9)/100,
IF($F209=TiltakstyperKostnadskalkyle!$B$10,($J209*TiltakstyperKostnadskalkyle!M$10)/100,
IF($F209=TiltakstyperKostnadskalkyle!$B$11,($J209*TiltakstyperKostnadskalkyle!M$11)/100,
IF($F209=TiltakstyperKostnadskalkyle!$B$12,($J209*TiltakstyperKostnadskalkyle!M$12)/100,
IF($F209=TiltakstyperKostnadskalkyle!$B$13,($J209*TiltakstyperKostnadskalkyle!M$13)/100,
IF($F209=TiltakstyperKostnadskalkyle!$B$14,($J209*TiltakstyperKostnadskalkyle!M$14)/100,
IF($F209=TiltakstyperKostnadskalkyle!$B$15,($J209*TiltakstyperKostnadskalkyle!M$15)/100,
"0")))))))))))</f>
        <v>0</v>
      </c>
      <c r="U209" s="32"/>
      <c r="V209" s="32"/>
      <c r="W209" s="18" t="str">
        <f>IF($F209=TiltakstyperKostnadskalkyle!$B$5,($J209*TiltakstyperKostnadskalkyle!P$5)/100,
IF($F209=TiltakstyperKostnadskalkyle!$B$6,($J209*TiltakstyperKostnadskalkyle!P$6)/100,
IF($F209=TiltakstyperKostnadskalkyle!$B$7,($J209*TiltakstyperKostnadskalkyle!P$7)/100,
IF($F209=TiltakstyperKostnadskalkyle!$B$8,($J209*TiltakstyperKostnadskalkyle!P$8)/100,
IF($F209=TiltakstyperKostnadskalkyle!$B$9,($J209*TiltakstyperKostnadskalkyle!P$9)/100,
IF($F209=TiltakstyperKostnadskalkyle!$B$10,($J209*TiltakstyperKostnadskalkyle!P$10)/100,
IF($F209=TiltakstyperKostnadskalkyle!$B$11,($J209*TiltakstyperKostnadskalkyle!P$11)/100,
IF($F209=TiltakstyperKostnadskalkyle!$B$12,($J209*TiltakstyperKostnadskalkyle!P$12)/100,
IF($F209=TiltakstyperKostnadskalkyle!$B$13,($J209*TiltakstyperKostnadskalkyle!P$13)/100,
IF($F209=TiltakstyperKostnadskalkyle!$B$14,($J209*TiltakstyperKostnadskalkyle!P$14)/100,
IF($F209=TiltakstyperKostnadskalkyle!$B$15,($J209*TiltakstyperKostnadskalkyle!P$15)/100,
"0")))))))))))</f>
        <v>0</v>
      </c>
      <c r="Y209" s="151"/>
    </row>
    <row r="210" spans="2:25" x14ac:dyDescent="0.25">
      <c r="B210" s="20" t="s">
        <v>25</v>
      </c>
      <c r="C210" s="22" t="s">
        <v>64</v>
      </c>
      <c r="D210" s="22" t="s">
        <v>169</v>
      </c>
      <c r="E210" s="22"/>
      <c r="F210" s="39" t="s">
        <v>151</v>
      </c>
      <c r="G210" s="87"/>
      <c r="H210" s="108">
        <v>3</v>
      </c>
      <c r="I210" s="27" t="s">
        <v>154</v>
      </c>
      <c r="J210" s="18">
        <f>IF(F210=TiltakstyperKostnadskalkyle!$B$5,TiltakstyperKostnadskalkyle!$R$5*Handlingsplan!H216,
IF(F210=TiltakstyperKostnadskalkyle!$B$6,TiltakstyperKostnadskalkyle!$R$6*Handlingsplan!H216,
IF(F210=TiltakstyperKostnadskalkyle!$B$7,TiltakstyperKostnadskalkyle!$R$7*Handlingsplan!H216,
IF(F210=TiltakstyperKostnadskalkyle!$B$8,TiltakstyperKostnadskalkyle!$R$8*Handlingsplan!H216,
IF(F210=TiltakstyperKostnadskalkyle!$B$9,TiltakstyperKostnadskalkyle!$R$9*Handlingsplan!H216,
IF(F210=TiltakstyperKostnadskalkyle!$B$10,TiltakstyperKostnadskalkyle!$R$10*Handlingsplan!H216,
IF(F210=TiltakstyperKostnadskalkyle!$B$11,TiltakstyperKostnadskalkyle!$R$11*Handlingsplan!H216,
IF(F210=TiltakstyperKostnadskalkyle!$B$12,TiltakstyperKostnadskalkyle!$R$12*Handlingsplan!H216,
IF(F210=TiltakstyperKostnadskalkyle!$B$13,TiltakstyperKostnadskalkyle!$R$13*Handlingsplan!H216,
IF(F210=TiltakstyperKostnadskalkyle!$B$14,TiltakstyperKostnadskalkyle!$R$14*Handlingsplan!H216,
IF(F210=TiltakstyperKostnadskalkyle!$B$15,TiltakstyperKostnadskalkyle!$R$15*Handlingsplan!H216,
0)))))))))))</f>
        <v>0</v>
      </c>
      <c r="K210" s="18" t="str">
        <f>IF($F210=TiltakstyperKostnadskalkyle!$B$5,($J210*TiltakstyperKostnadskalkyle!D$5)/100,
IF($F210=TiltakstyperKostnadskalkyle!$B$6,($J210*TiltakstyperKostnadskalkyle!D$6)/100,
IF($F210=TiltakstyperKostnadskalkyle!$B$7,($J210*TiltakstyperKostnadskalkyle!D$7)/100,
IF($F210=TiltakstyperKostnadskalkyle!$B$8,($J210*TiltakstyperKostnadskalkyle!D$8)/100,
IF($F210=TiltakstyperKostnadskalkyle!$B$9,($J210*TiltakstyperKostnadskalkyle!D$9)/100,
IF($F210=TiltakstyperKostnadskalkyle!$B$10,($J210*TiltakstyperKostnadskalkyle!D$10)/100,
IF($F210=TiltakstyperKostnadskalkyle!$B$11,($J210*TiltakstyperKostnadskalkyle!D$11)/100,
IF($F210=TiltakstyperKostnadskalkyle!$B$12,($J210*TiltakstyperKostnadskalkyle!D$12)/100,
IF($F210=TiltakstyperKostnadskalkyle!$B$13,($J210*TiltakstyperKostnadskalkyle!D$13)/100,
IF($F210=TiltakstyperKostnadskalkyle!$B$14,($J210*TiltakstyperKostnadskalkyle!D$14)/100,
IF($F210=TiltakstyperKostnadskalkyle!$B$15,($J210*TiltakstyperKostnadskalkyle!D$15)/100,
"0")))))))))))</f>
        <v>0</v>
      </c>
      <c r="L210" s="18" t="str">
        <f>IF($F210=TiltakstyperKostnadskalkyle!$B$5,($J210*TiltakstyperKostnadskalkyle!E$5)/100,
IF($F210=TiltakstyperKostnadskalkyle!$B$6,($J210*TiltakstyperKostnadskalkyle!E$6)/100,
IF($F210=TiltakstyperKostnadskalkyle!$B$7,($J210*TiltakstyperKostnadskalkyle!E$7)/100,
IF($F210=TiltakstyperKostnadskalkyle!$B$8,($J210*TiltakstyperKostnadskalkyle!E$8)/100,
IF($F210=TiltakstyperKostnadskalkyle!$B$9,($J210*TiltakstyperKostnadskalkyle!E$9)/100,
IF($F210=TiltakstyperKostnadskalkyle!$B$10,($J210*TiltakstyperKostnadskalkyle!E$10)/100,
IF($F210=TiltakstyperKostnadskalkyle!$B$11,($J210*TiltakstyperKostnadskalkyle!E$11)/100,
IF($F210=TiltakstyperKostnadskalkyle!$B$12,($J210*TiltakstyperKostnadskalkyle!E$12)/100,
IF($F210=TiltakstyperKostnadskalkyle!$B$13,($J210*TiltakstyperKostnadskalkyle!E$13)/100,
IF($F210=TiltakstyperKostnadskalkyle!$B$14,($J210*TiltakstyperKostnadskalkyle!E$14)/100,
IF($F210=TiltakstyperKostnadskalkyle!$B$15,($J210*TiltakstyperKostnadskalkyle!E$15)/100,
"0")))))))))))</f>
        <v>0</v>
      </c>
      <c r="M210" s="18" t="str">
        <f>IF($F210=TiltakstyperKostnadskalkyle!$B$5,($J210*TiltakstyperKostnadskalkyle!F$5)/100,
IF($F210=TiltakstyperKostnadskalkyle!$B$6,($J210*TiltakstyperKostnadskalkyle!F$6)/100,
IF($F210=TiltakstyperKostnadskalkyle!$B$7,($J210*TiltakstyperKostnadskalkyle!F$7)/100,
IF($F210=TiltakstyperKostnadskalkyle!$B$8,($J210*TiltakstyperKostnadskalkyle!F$8)/100,
IF($F210=TiltakstyperKostnadskalkyle!$B$9,($J210*TiltakstyperKostnadskalkyle!F$9)/100,
IF($F210=TiltakstyperKostnadskalkyle!$B$10,($J210*TiltakstyperKostnadskalkyle!F$10)/100,
IF($F210=TiltakstyperKostnadskalkyle!$B$11,($J210*TiltakstyperKostnadskalkyle!F$11)/100,
IF($F210=TiltakstyperKostnadskalkyle!$B$12,($J210*TiltakstyperKostnadskalkyle!F$12)/100,
IF($F210=TiltakstyperKostnadskalkyle!$B$13,($J210*TiltakstyperKostnadskalkyle!F$13)/100,
IF($F210=TiltakstyperKostnadskalkyle!$B$14,($J210*TiltakstyperKostnadskalkyle!F$14)/100,
IF($F210=TiltakstyperKostnadskalkyle!$B$15,($J210*TiltakstyperKostnadskalkyle!F$15)/100,
"0")))))))))))</f>
        <v>0</v>
      </c>
      <c r="N210" s="18" t="str">
        <f>IF($F210=TiltakstyperKostnadskalkyle!$B$5,($J210*TiltakstyperKostnadskalkyle!G$5)/100,
IF($F210=TiltakstyperKostnadskalkyle!$B$6,($J210*TiltakstyperKostnadskalkyle!G$6)/100,
IF($F210=TiltakstyperKostnadskalkyle!$B$7,($J210*TiltakstyperKostnadskalkyle!G$7)/100,
IF($F210=TiltakstyperKostnadskalkyle!$B$8,($J210*TiltakstyperKostnadskalkyle!G$8)/100,
IF($F210=TiltakstyperKostnadskalkyle!$B$9,($J210*TiltakstyperKostnadskalkyle!G$9)/100,
IF($F210=TiltakstyperKostnadskalkyle!$B$10,($J210*TiltakstyperKostnadskalkyle!G$10)/100,
IF($F210=TiltakstyperKostnadskalkyle!$B$11,($J210*TiltakstyperKostnadskalkyle!G$11)/100,
IF($F210=TiltakstyperKostnadskalkyle!$B$12,($J210*TiltakstyperKostnadskalkyle!G$12)/100,
IF($F210=TiltakstyperKostnadskalkyle!$B$13,($J210*TiltakstyperKostnadskalkyle!G$13)/100,
IF($F210=TiltakstyperKostnadskalkyle!$B$14,($J210*TiltakstyperKostnadskalkyle!G$14)/100,
IF($F210=TiltakstyperKostnadskalkyle!$B$15,($J210*TiltakstyperKostnadskalkyle!G$15)/100,
"0")))))))))))</f>
        <v>0</v>
      </c>
      <c r="O210" s="18" t="str">
        <f>IF($F210=TiltakstyperKostnadskalkyle!$B$5,($J210*TiltakstyperKostnadskalkyle!H$5)/100,
IF($F210=TiltakstyperKostnadskalkyle!$B$6,($J210*TiltakstyperKostnadskalkyle!H$6)/100,
IF($F210=TiltakstyperKostnadskalkyle!$B$7,($J210*TiltakstyperKostnadskalkyle!H$7)/100,
IF($F210=TiltakstyperKostnadskalkyle!$B$8,($J210*TiltakstyperKostnadskalkyle!H$8)/100,
IF($F210=TiltakstyperKostnadskalkyle!$B$9,($J210*TiltakstyperKostnadskalkyle!H$9)/100,
IF($F210=TiltakstyperKostnadskalkyle!$B$10,($J210*TiltakstyperKostnadskalkyle!H$10)/100,
IF($F210=TiltakstyperKostnadskalkyle!$B$11,($J210*TiltakstyperKostnadskalkyle!H$11)/100,
IF($F210=TiltakstyperKostnadskalkyle!$B$12,($J210*TiltakstyperKostnadskalkyle!H$12)/100,
IF($F210=TiltakstyperKostnadskalkyle!$B$13,($J210*TiltakstyperKostnadskalkyle!H$13)/100,
IF($F210=TiltakstyperKostnadskalkyle!$B$14,($J210*TiltakstyperKostnadskalkyle!H$14)/100,
IF($F210=TiltakstyperKostnadskalkyle!$B$15,($J210*TiltakstyperKostnadskalkyle!H$15)/100,
"0")))))))))))</f>
        <v>0</v>
      </c>
      <c r="P210" s="18" t="str">
        <f>IF($F210=TiltakstyperKostnadskalkyle!$B$5,($J210*TiltakstyperKostnadskalkyle!I$5)/100,
IF($F210=TiltakstyperKostnadskalkyle!$B$6,($J210*TiltakstyperKostnadskalkyle!I$6)/100,
IF($F210=TiltakstyperKostnadskalkyle!$B$7,($J210*TiltakstyperKostnadskalkyle!I$7)/100,
IF($F210=TiltakstyperKostnadskalkyle!$B$8,($J210*TiltakstyperKostnadskalkyle!I$8)/100,
IF($F210=TiltakstyperKostnadskalkyle!$B$9,($J210*TiltakstyperKostnadskalkyle!I$9)/100,
IF($F210=TiltakstyperKostnadskalkyle!$B$10,($J210*TiltakstyperKostnadskalkyle!I$10)/100,
IF($F210=TiltakstyperKostnadskalkyle!$B$11,($J210*TiltakstyperKostnadskalkyle!I$11)/100,
IF($F210=TiltakstyperKostnadskalkyle!$B$12,($J210*TiltakstyperKostnadskalkyle!I$12)/100,
IF($F210=TiltakstyperKostnadskalkyle!$B$13,($J210*TiltakstyperKostnadskalkyle!I$13)/100,
IF($F210=TiltakstyperKostnadskalkyle!$B$14,($J210*TiltakstyperKostnadskalkyle!I$14)/100,
IF($F210=TiltakstyperKostnadskalkyle!$B$15,($J210*TiltakstyperKostnadskalkyle!I$15)/100,
"0")))))))))))</f>
        <v>0</v>
      </c>
      <c r="Q210" s="18">
        <f t="shared" si="12"/>
        <v>0</v>
      </c>
      <c r="R210" s="18" t="str">
        <f>IF($F210=TiltakstyperKostnadskalkyle!$B$5,($J210*TiltakstyperKostnadskalkyle!K$5)/100,
IF($F210=TiltakstyperKostnadskalkyle!$B$6,($J210*TiltakstyperKostnadskalkyle!K$6)/100,
IF($F210=TiltakstyperKostnadskalkyle!$B$8,($J210*TiltakstyperKostnadskalkyle!K$8)/100,
IF($F210=TiltakstyperKostnadskalkyle!$B$9,($J210*TiltakstyperKostnadskalkyle!K$9)/100,
IF($F210=TiltakstyperKostnadskalkyle!$B$10,($J210*TiltakstyperKostnadskalkyle!K$10)/100,
IF($F210=TiltakstyperKostnadskalkyle!$B$11,($J210*TiltakstyperKostnadskalkyle!K$11)/100,
IF($F210=TiltakstyperKostnadskalkyle!$B$12,($J210*TiltakstyperKostnadskalkyle!K$12)/100,
IF($F210=TiltakstyperKostnadskalkyle!$B$13,($J210*TiltakstyperKostnadskalkyle!K$13)/100,
IF($F210=TiltakstyperKostnadskalkyle!$B$14,($J210*TiltakstyperKostnadskalkyle!K$14)/100,
"0")))))))))</f>
        <v>0</v>
      </c>
      <c r="S210" s="18">
        <f t="shared" si="13"/>
        <v>0</v>
      </c>
      <c r="T210" s="18" t="str">
        <f>IF($F210=TiltakstyperKostnadskalkyle!$B$5,($J210*TiltakstyperKostnadskalkyle!M$5)/100,
IF($F210=TiltakstyperKostnadskalkyle!$B$6,($J210*TiltakstyperKostnadskalkyle!M$6)/100,
IF($F210=TiltakstyperKostnadskalkyle!$B$7,($J210*TiltakstyperKostnadskalkyle!M$7)/100,
IF($F210=TiltakstyperKostnadskalkyle!$B$8,($J210*TiltakstyperKostnadskalkyle!M$8)/100,
IF($F210=TiltakstyperKostnadskalkyle!$B$9,($J210*TiltakstyperKostnadskalkyle!M$9)/100,
IF($F210=TiltakstyperKostnadskalkyle!$B$10,($J210*TiltakstyperKostnadskalkyle!M$10)/100,
IF($F210=TiltakstyperKostnadskalkyle!$B$11,($J210*TiltakstyperKostnadskalkyle!M$11)/100,
IF($F210=TiltakstyperKostnadskalkyle!$B$12,($J210*TiltakstyperKostnadskalkyle!M$12)/100,
IF($F210=TiltakstyperKostnadskalkyle!$B$13,($J210*TiltakstyperKostnadskalkyle!M$13)/100,
IF($F210=TiltakstyperKostnadskalkyle!$B$14,($J210*TiltakstyperKostnadskalkyle!M$14)/100,
IF($F210=TiltakstyperKostnadskalkyle!$B$15,($J210*TiltakstyperKostnadskalkyle!M$15)/100,
"0")))))))))))</f>
        <v>0</v>
      </c>
      <c r="U210" s="32"/>
      <c r="V210" s="32"/>
      <c r="W210" s="18" t="str">
        <f>IF($F210=TiltakstyperKostnadskalkyle!$B$5,($J210*TiltakstyperKostnadskalkyle!P$5)/100,
IF($F210=TiltakstyperKostnadskalkyle!$B$6,($J210*TiltakstyperKostnadskalkyle!P$6)/100,
IF($F210=TiltakstyperKostnadskalkyle!$B$7,($J210*TiltakstyperKostnadskalkyle!P$7)/100,
IF($F210=TiltakstyperKostnadskalkyle!$B$8,($J210*TiltakstyperKostnadskalkyle!P$8)/100,
IF($F210=TiltakstyperKostnadskalkyle!$B$9,($J210*TiltakstyperKostnadskalkyle!P$9)/100,
IF($F210=TiltakstyperKostnadskalkyle!$B$10,($J210*TiltakstyperKostnadskalkyle!P$10)/100,
IF($F210=TiltakstyperKostnadskalkyle!$B$11,($J210*TiltakstyperKostnadskalkyle!P$11)/100,
IF($F210=TiltakstyperKostnadskalkyle!$B$12,($J210*TiltakstyperKostnadskalkyle!P$12)/100,
IF($F210=TiltakstyperKostnadskalkyle!$B$13,($J210*TiltakstyperKostnadskalkyle!P$13)/100,
IF($F210=TiltakstyperKostnadskalkyle!$B$14,($J210*TiltakstyperKostnadskalkyle!P$14)/100,
IF($F210=TiltakstyperKostnadskalkyle!$B$15,($J210*TiltakstyperKostnadskalkyle!P$15)/100,
"0")))))))))))</f>
        <v>0</v>
      </c>
      <c r="Y210" s="151"/>
    </row>
    <row r="211" spans="2:25" x14ac:dyDescent="0.25">
      <c r="B211" s="20" t="s">
        <v>25</v>
      </c>
      <c r="C211" s="22" t="s">
        <v>64</v>
      </c>
      <c r="D211" s="22" t="s">
        <v>170</v>
      </c>
      <c r="E211" s="22"/>
      <c r="F211" s="39" t="s">
        <v>151</v>
      </c>
      <c r="G211" s="87"/>
      <c r="H211" s="108">
        <v>2</v>
      </c>
      <c r="I211" s="27" t="s">
        <v>154</v>
      </c>
      <c r="J211" s="18">
        <f>IF(F211=TiltakstyperKostnadskalkyle!$B$5,TiltakstyperKostnadskalkyle!$R$5*Handlingsplan!H217,
IF(F211=TiltakstyperKostnadskalkyle!$B$6,TiltakstyperKostnadskalkyle!$R$6*Handlingsplan!H217,
IF(F211=TiltakstyperKostnadskalkyle!$B$7,TiltakstyperKostnadskalkyle!$R$7*Handlingsplan!H217,
IF(F211=TiltakstyperKostnadskalkyle!$B$8,TiltakstyperKostnadskalkyle!$R$8*Handlingsplan!H217,
IF(F211=TiltakstyperKostnadskalkyle!$B$9,TiltakstyperKostnadskalkyle!$R$9*Handlingsplan!H217,
IF(F211=TiltakstyperKostnadskalkyle!$B$10,TiltakstyperKostnadskalkyle!$R$10*Handlingsplan!H217,
IF(F211=TiltakstyperKostnadskalkyle!$B$11,TiltakstyperKostnadskalkyle!$R$11*Handlingsplan!H217,
IF(F211=TiltakstyperKostnadskalkyle!$B$12,TiltakstyperKostnadskalkyle!$R$12*Handlingsplan!H217,
IF(F211=TiltakstyperKostnadskalkyle!$B$13,TiltakstyperKostnadskalkyle!$R$13*Handlingsplan!H217,
IF(F211=TiltakstyperKostnadskalkyle!$B$14,TiltakstyperKostnadskalkyle!$R$14*Handlingsplan!H217,
IF(F211=TiltakstyperKostnadskalkyle!$B$15,TiltakstyperKostnadskalkyle!$R$15*Handlingsplan!H217,
0)))))))))))</f>
        <v>0</v>
      </c>
      <c r="K211" s="18" t="str">
        <f>IF($F211=TiltakstyperKostnadskalkyle!$B$5,($J211*TiltakstyperKostnadskalkyle!D$5)/100,
IF($F211=TiltakstyperKostnadskalkyle!$B$6,($J211*TiltakstyperKostnadskalkyle!D$6)/100,
IF($F211=TiltakstyperKostnadskalkyle!$B$7,($J211*TiltakstyperKostnadskalkyle!D$7)/100,
IF($F211=TiltakstyperKostnadskalkyle!$B$8,($J211*TiltakstyperKostnadskalkyle!D$8)/100,
IF($F211=TiltakstyperKostnadskalkyle!$B$9,($J211*TiltakstyperKostnadskalkyle!D$9)/100,
IF($F211=TiltakstyperKostnadskalkyle!$B$10,($J211*TiltakstyperKostnadskalkyle!D$10)/100,
IF($F211=TiltakstyperKostnadskalkyle!$B$11,($J211*TiltakstyperKostnadskalkyle!D$11)/100,
IF($F211=TiltakstyperKostnadskalkyle!$B$12,($J211*TiltakstyperKostnadskalkyle!D$12)/100,
IF($F211=TiltakstyperKostnadskalkyle!$B$13,($J211*TiltakstyperKostnadskalkyle!D$13)/100,
IF($F211=TiltakstyperKostnadskalkyle!$B$14,($J211*TiltakstyperKostnadskalkyle!D$14)/100,
IF($F211=TiltakstyperKostnadskalkyle!$B$15,($J211*TiltakstyperKostnadskalkyle!D$15)/100,
"0")))))))))))</f>
        <v>0</v>
      </c>
      <c r="L211" s="18" t="str">
        <f>IF($F211=TiltakstyperKostnadskalkyle!$B$5,($J211*TiltakstyperKostnadskalkyle!E$5)/100,
IF($F211=TiltakstyperKostnadskalkyle!$B$6,($J211*TiltakstyperKostnadskalkyle!E$6)/100,
IF($F211=TiltakstyperKostnadskalkyle!$B$7,($J211*TiltakstyperKostnadskalkyle!E$7)/100,
IF($F211=TiltakstyperKostnadskalkyle!$B$8,($J211*TiltakstyperKostnadskalkyle!E$8)/100,
IF($F211=TiltakstyperKostnadskalkyle!$B$9,($J211*TiltakstyperKostnadskalkyle!E$9)/100,
IF($F211=TiltakstyperKostnadskalkyle!$B$10,($J211*TiltakstyperKostnadskalkyle!E$10)/100,
IF($F211=TiltakstyperKostnadskalkyle!$B$11,($J211*TiltakstyperKostnadskalkyle!E$11)/100,
IF($F211=TiltakstyperKostnadskalkyle!$B$12,($J211*TiltakstyperKostnadskalkyle!E$12)/100,
IF($F211=TiltakstyperKostnadskalkyle!$B$13,($J211*TiltakstyperKostnadskalkyle!E$13)/100,
IF($F211=TiltakstyperKostnadskalkyle!$B$14,($J211*TiltakstyperKostnadskalkyle!E$14)/100,
IF($F211=TiltakstyperKostnadskalkyle!$B$15,($J211*TiltakstyperKostnadskalkyle!E$15)/100,
"0")))))))))))</f>
        <v>0</v>
      </c>
      <c r="M211" s="18" t="str">
        <f>IF($F211=TiltakstyperKostnadskalkyle!$B$5,($J211*TiltakstyperKostnadskalkyle!F$5)/100,
IF($F211=TiltakstyperKostnadskalkyle!$B$6,($J211*TiltakstyperKostnadskalkyle!F$6)/100,
IF($F211=TiltakstyperKostnadskalkyle!$B$7,($J211*TiltakstyperKostnadskalkyle!F$7)/100,
IF($F211=TiltakstyperKostnadskalkyle!$B$8,($J211*TiltakstyperKostnadskalkyle!F$8)/100,
IF($F211=TiltakstyperKostnadskalkyle!$B$9,($J211*TiltakstyperKostnadskalkyle!F$9)/100,
IF($F211=TiltakstyperKostnadskalkyle!$B$10,($J211*TiltakstyperKostnadskalkyle!F$10)/100,
IF($F211=TiltakstyperKostnadskalkyle!$B$11,($J211*TiltakstyperKostnadskalkyle!F$11)/100,
IF($F211=TiltakstyperKostnadskalkyle!$B$12,($J211*TiltakstyperKostnadskalkyle!F$12)/100,
IF($F211=TiltakstyperKostnadskalkyle!$B$13,($J211*TiltakstyperKostnadskalkyle!F$13)/100,
IF($F211=TiltakstyperKostnadskalkyle!$B$14,($J211*TiltakstyperKostnadskalkyle!F$14)/100,
IF($F211=TiltakstyperKostnadskalkyle!$B$15,($J211*TiltakstyperKostnadskalkyle!F$15)/100,
"0")))))))))))</f>
        <v>0</v>
      </c>
      <c r="N211" s="18" t="str">
        <f>IF($F211=TiltakstyperKostnadskalkyle!$B$5,($J211*TiltakstyperKostnadskalkyle!G$5)/100,
IF($F211=TiltakstyperKostnadskalkyle!$B$6,($J211*TiltakstyperKostnadskalkyle!G$6)/100,
IF($F211=TiltakstyperKostnadskalkyle!$B$7,($J211*TiltakstyperKostnadskalkyle!G$7)/100,
IF($F211=TiltakstyperKostnadskalkyle!$B$8,($J211*TiltakstyperKostnadskalkyle!G$8)/100,
IF($F211=TiltakstyperKostnadskalkyle!$B$9,($J211*TiltakstyperKostnadskalkyle!G$9)/100,
IF($F211=TiltakstyperKostnadskalkyle!$B$10,($J211*TiltakstyperKostnadskalkyle!G$10)/100,
IF($F211=TiltakstyperKostnadskalkyle!$B$11,($J211*TiltakstyperKostnadskalkyle!G$11)/100,
IF($F211=TiltakstyperKostnadskalkyle!$B$12,($J211*TiltakstyperKostnadskalkyle!G$12)/100,
IF($F211=TiltakstyperKostnadskalkyle!$B$13,($J211*TiltakstyperKostnadskalkyle!G$13)/100,
IF($F211=TiltakstyperKostnadskalkyle!$B$14,($J211*TiltakstyperKostnadskalkyle!G$14)/100,
IF($F211=TiltakstyperKostnadskalkyle!$B$15,($J211*TiltakstyperKostnadskalkyle!G$15)/100,
"0")))))))))))</f>
        <v>0</v>
      </c>
      <c r="O211" s="18" t="str">
        <f>IF($F211=TiltakstyperKostnadskalkyle!$B$5,($J211*TiltakstyperKostnadskalkyle!H$5)/100,
IF($F211=TiltakstyperKostnadskalkyle!$B$6,($J211*TiltakstyperKostnadskalkyle!H$6)/100,
IF($F211=TiltakstyperKostnadskalkyle!$B$7,($J211*TiltakstyperKostnadskalkyle!H$7)/100,
IF($F211=TiltakstyperKostnadskalkyle!$B$8,($J211*TiltakstyperKostnadskalkyle!H$8)/100,
IF($F211=TiltakstyperKostnadskalkyle!$B$9,($J211*TiltakstyperKostnadskalkyle!H$9)/100,
IF($F211=TiltakstyperKostnadskalkyle!$B$10,($J211*TiltakstyperKostnadskalkyle!H$10)/100,
IF($F211=TiltakstyperKostnadskalkyle!$B$11,($J211*TiltakstyperKostnadskalkyle!H$11)/100,
IF($F211=TiltakstyperKostnadskalkyle!$B$12,($J211*TiltakstyperKostnadskalkyle!H$12)/100,
IF($F211=TiltakstyperKostnadskalkyle!$B$13,($J211*TiltakstyperKostnadskalkyle!H$13)/100,
IF($F211=TiltakstyperKostnadskalkyle!$B$14,($J211*TiltakstyperKostnadskalkyle!H$14)/100,
IF($F211=TiltakstyperKostnadskalkyle!$B$15,($J211*TiltakstyperKostnadskalkyle!H$15)/100,
"0")))))))))))</f>
        <v>0</v>
      </c>
      <c r="P211" s="18" t="str">
        <f>IF($F211=TiltakstyperKostnadskalkyle!$B$5,($J211*TiltakstyperKostnadskalkyle!I$5)/100,
IF($F211=TiltakstyperKostnadskalkyle!$B$6,($J211*TiltakstyperKostnadskalkyle!I$6)/100,
IF($F211=TiltakstyperKostnadskalkyle!$B$7,($J211*TiltakstyperKostnadskalkyle!I$7)/100,
IF($F211=TiltakstyperKostnadskalkyle!$B$8,($J211*TiltakstyperKostnadskalkyle!I$8)/100,
IF($F211=TiltakstyperKostnadskalkyle!$B$9,($J211*TiltakstyperKostnadskalkyle!I$9)/100,
IF($F211=TiltakstyperKostnadskalkyle!$B$10,($J211*TiltakstyperKostnadskalkyle!I$10)/100,
IF($F211=TiltakstyperKostnadskalkyle!$B$11,($J211*TiltakstyperKostnadskalkyle!I$11)/100,
IF($F211=TiltakstyperKostnadskalkyle!$B$12,($J211*TiltakstyperKostnadskalkyle!I$12)/100,
IF($F211=TiltakstyperKostnadskalkyle!$B$13,($J211*TiltakstyperKostnadskalkyle!I$13)/100,
IF($F211=TiltakstyperKostnadskalkyle!$B$14,($J211*TiltakstyperKostnadskalkyle!I$14)/100,
IF($F211=TiltakstyperKostnadskalkyle!$B$15,($J211*TiltakstyperKostnadskalkyle!I$15)/100,
"0")))))))))))</f>
        <v>0</v>
      </c>
      <c r="Q211" s="18">
        <f t="shared" si="12"/>
        <v>0</v>
      </c>
      <c r="R211" s="18" t="str">
        <f>IF($F211=TiltakstyperKostnadskalkyle!$B$5,($J211*TiltakstyperKostnadskalkyle!K$5)/100,
IF($F211=TiltakstyperKostnadskalkyle!$B$6,($J211*TiltakstyperKostnadskalkyle!K$6)/100,
IF($F211=TiltakstyperKostnadskalkyle!$B$8,($J211*TiltakstyperKostnadskalkyle!K$8)/100,
IF($F211=TiltakstyperKostnadskalkyle!$B$9,($J211*TiltakstyperKostnadskalkyle!K$9)/100,
IF($F211=TiltakstyperKostnadskalkyle!$B$10,($J211*TiltakstyperKostnadskalkyle!K$10)/100,
IF($F211=TiltakstyperKostnadskalkyle!$B$11,($J211*TiltakstyperKostnadskalkyle!K$11)/100,
IF($F211=TiltakstyperKostnadskalkyle!$B$12,($J211*TiltakstyperKostnadskalkyle!K$12)/100,
IF($F211=TiltakstyperKostnadskalkyle!$B$13,($J211*TiltakstyperKostnadskalkyle!K$13)/100,
IF($F211=TiltakstyperKostnadskalkyle!$B$14,($J211*TiltakstyperKostnadskalkyle!K$14)/100,
"0")))))))))</f>
        <v>0</v>
      </c>
      <c r="S211" s="18">
        <f t="shared" si="13"/>
        <v>0</v>
      </c>
      <c r="T211" s="18" t="str">
        <f>IF($F211=TiltakstyperKostnadskalkyle!$B$5,($J211*TiltakstyperKostnadskalkyle!M$5)/100,
IF($F211=TiltakstyperKostnadskalkyle!$B$6,($J211*TiltakstyperKostnadskalkyle!M$6)/100,
IF($F211=TiltakstyperKostnadskalkyle!$B$7,($J211*TiltakstyperKostnadskalkyle!M$7)/100,
IF($F211=TiltakstyperKostnadskalkyle!$B$8,($J211*TiltakstyperKostnadskalkyle!M$8)/100,
IF($F211=TiltakstyperKostnadskalkyle!$B$9,($J211*TiltakstyperKostnadskalkyle!M$9)/100,
IF($F211=TiltakstyperKostnadskalkyle!$B$10,($J211*TiltakstyperKostnadskalkyle!M$10)/100,
IF($F211=TiltakstyperKostnadskalkyle!$B$11,($J211*TiltakstyperKostnadskalkyle!M$11)/100,
IF($F211=TiltakstyperKostnadskalkyle!$B$12,($J211*TiltakstyperKostnadskalkyle!M$12)/100,
IF($F211=TiltakstyperKostnadskalkyle!$B$13,($J211*TiltakstyperKostnadskalkyle!M$13)/100,
IF($F211=TiltakstyperKostnadskalkyle!$B$14,($J211*TiltakstyperKostnadskalkyle!M$14)/100,
IF($F211=TiltakstyperKostnadskalkyle!$B$15,($J211*TiltakstyperKostnadskalkyle!M$15)/100,
"0")))))))))))</f>
        <v>0</v>
      </c>
      <c r="U211" s="32"/>
      <c r="V211" s="32"/>
      <c r="W211" s="18" t="str">
        <f>IF($F211=TiltakstyperKostnadskalkyle!$B$5,($J211*TiltakstyperKostnadskalkyle!P$5)/100,
IF($F211=TiltakstyperKostnadskalkyle!$B$6,($J211*TiltakstyperKostnadskalkyle!P$6)/100,
IF($F211=TiltakstyperKostnadskalkyle!$B$7,($J211*TiltakstyperKostnadskalkyle!P$7)/100,
IF($F211=TiltakstyperKostnadskalkyle!$B$8,($J211*TiltakstyperKostnadskalkyle!P$8)/100,
IF($F211=TiltakstyperKostnadskalkyle!$B$9,($J211*TiltakstyperKostnadskalkyle!P$9)/100,
IF($F211=TiltakstyperKostnadskalkyle!$B$10,($J211*TiltakstyperKostnadskalkyle!P$10)/100,
IF($F211=TiltakstyperKostnadskalkyle!$B$11,($J211*TiltakstyperKostnadskalkyle!P$11)/100,
IF($F211=TiltakstyperKostnadskalkyle!$B$12,($J211*TiltakstyperKostnadskalkyle!P$12)/100,
IF($F211=TiltakstyperKostnadskalkyle!$B$13,($J211*TiltakstyperKostnadskalkyle!P$13)/100,
IF($F211=TiltakstyperKostnadskalkyle!$B$14,($J211*TiltakstyperKostnadskalkyle!P$14)/100,
IF($F211=TiltakstyperKostnadskalkyle!$B$15,($J211*TiltakstyperKostnadskalkyle!P$15)/100,
"0")))))))))))</f>
        <v>0</v>
      </c>
      <c r="Y211" s="151"/>
    </row>
    <row r="212" spans="2:25" x14ac:dyDescent="0.25">
      <c r="B212" s="20" t="s">
        <v>25</v>
      </c>
      <c r="C212" s="22" t="s">
        <v>64</v>
      </c>
      <c r="D212" s="22" t="s">
        <v>171</v>
      </c>
      <c r="E212" s="22"/>
      <c r="F212" s="39" t="s">
        <v>151</v>
      </c>
      <c r="G212" s="87"/>
      <c r="H212" s="108">
        <v>2</v>
      </c>
      <c r="I212" s="27" t="s">
        <v>154</v>
      </c>
      <c r="J212" s="18">
        <f>IF(F212=TiltakstyperKostnadskalkyle!$B$5,TiltakstyperKostnadskalkyle!$R$5*Handlingsplan!H218,
IF(F212=TiltakstyperKostnadskalkyle!$B$6,TiltakstyperKostnadskalkyle!$R$6*Handlingsplan!H218,
IF(F212=TiltakstyperKostnadskalkyle!$B$7,TiltakstyperKostnadskalkyle!$R$7*Handlingsplan!H218,
IF(F212=TiltakstyperKostnadskalkyle!$B$8,TiltakstyperKostnadskalkyle!$R$8*Handlingsplan!H218,
IF(F212=TiltakstyperKostnadskalkyle!$B$9,TiltakstyperKostnadskalkyle!$R$9*Handlingsplan!H218,
IF(F212=TiltakstyperKostnadskalkyle!$B$10,TiltakstyperKostnadskalkyle!$R$10*Handlingsplan!H218,
IF(F212=TiltakstyperKostnadskalkyle!$B$11,TiltakstyperKostnadskalkyle!$R$11*Handlingsplan!H218,
IF(F212=TiltakstyperKostnadskalkyle!$B$12,TiltakstyperKostnadskalkyle!$R$12*Handlingsplan!H218,
IF(F212=TiltakstyperKostnadskalkyle!$B$13,TiltakstyperKostnadskalkyle!$R$13*Handlingsplan!H218,
IF(F212=TiltakstyperKostnadskalkyle!$B$14,TiltakstyperKostnadskalkyle!$R$14*Handlingsplan!H218,
IF(F212=TiltakstyperKostnadskalkyle!$B$15,TiltakstyperKostnadskalkyle!$R$15*Handlingsplan!H218,
0)))))))))))</f>
        <v>0</v>
      </c>
      <c r="K212" s="18" t="str">
        <f>IF($F212=TiltakstyperKostnadskalkyle!$B$5,($J212*TiltakstyperKostnadskalkyle!D$5)/100,
IF($F212=TiltakstyperKostnadskalkyle!$B$6,($J212*TiltakstyperKostnadskalkyle!D$6)/100,
IF($F212=TiltakstyperKostnadskalkyle!$B$7,($J212*TiltakstyperKostnadskalkyle!D$7)/100,
IF($F212=TiltakstyperKostnadskalkyle!$B$8,($J212*TiltakstyperKostnadskalkyle!D$8)/100,
IF($F212=TiltakstyperKostnadskalkyle!$B$9,($J212*TiltakstyperKostnadskalkyle!D$9)/100,
IF($F212=TiltakstyperKostnadskalkyle!$B$10,($J212*TiltakstyperKostnadskalkyle!D$10)/100,
IF($F212=TiltakstyperKostnadskalkyle!$B$11,($J212*TiltakstyperKostnadskalkyle!D$11)/100,
IF($F212=TiltakstyperKostnadskalkyle!$B$12,($J212*TiltakstyperKostnadskalkyle!D$12)/100,
IF($F212=TiltakstyperKostnadskalkyle!$B$13,($J212*TiltakstyperKostnadskalkyle!D$13)/100,
IF($F212=TiltakstyperKostnadskalkyle!$B$14,($J212*TiltakstyperKostnadskalkyle!D$14)/100,
IF($F212=TiltakstyperKostnadskalkyle!$B$15,($J212*TiltakstyperKostnadskalkyle!D$15)/100,
"0")))))))))))</f>
        <v>0</v>
      </c>
      <c r="L212" s="18" t="str">
        <f>IF($F212=TiltakstyperKostnadskalkyle!$B$5,($J212*TiltakstyperKostnadskalkyle!E$5)/100,
IF($F212=TiltakstyperKostnadskalkyle!$B$6,($J212*TiltakstyperKostnadskalkyle!E$6)/100,
IF($F212=TiltakstyperKostnadskalkyle!$B$7,($J212*TiltakstyperKostnadskalkyle!E$7)/100,
IF($F212=TiltakstyperKostnadskalkyle!$B$8,($J212*TiltakstyperKostnadskalkyle!E$8)/100,
IF($F212=TiltakstyperKostnadskalkyle!$B$9,($J212*TiltakstyperKostnadskalkyle!E$9)/100,
IF($F212=TiltakstyperKostnadskalkyle!$B$10,($J212*TiltakstyperKostnadskalkyle!E$10)/100,
IF($F212=TiltakstyperKostnadskalkyle!$B$11,($J212*TiltakstyperKostnadskalkyle!E$11)/100,
IF($F212=TiltakstyperKostnadskalkyle!$B$12,($J212*TiltakstyperKostnadskalkyle!E$12)/100,
IF($F212=TiltakstyperKostnadskalkyle!$B$13,($J212*TiltakstyperKostnadskalkyle!E$13)/100,
IF($F212=TiltakstyperKostnadskalkyle!$B$14,($J212*TiltakstyperKostnadskalkyle!E$14)/100,
IF($F212=TiltakstyperKostnadskalkyle!$B$15,($J212*TiltakstyperKostnadskalkyle!E$15)/100,
"0")))))))))))</f>
        <v>0</v>
      </c>
      <c r="M212" s="18" t="str">
        <f>IF($F212=TiltakstyperKostnadskalkyle!$B$5,($J212*TiltakstyperKostnadskalkyle!F$5)/100,
IF($F212=TiltakstyperKostnadskalkyle!$B$6,($J212*TiltakstyperKostnadskalkyle!F$6)/100,
IF($F212=TiltakstyperKostnadskalkyle!$B$7,($J212*TiltakstyperKostnadskalkyle!F$7)/100,
IF($F212=TiltakstyperKostnadskalkyle!$B$8,($J212*TiltakstyperKostnadskalkyle!F$8)/100,
IF($F212=TiltakstyperKostnadskalkyle!$B$9,($J212*TiltakstyperKostnadskalkyle!F$9)/100,
IF($F212=TiltakstyperKostnadskalkyle!$B$10,($J212*TiltakstyperKostnadskalkyle!F$10)/100,
IF($F212=TiltakstyperKostnadskalkyle!$B$11,($J212*TiltakstyperKostnadskalkyle!F$11)/100,
IF($F212=TiltakstyperKostnadskalkyle!$B$12,($J212*TiltakstyperKostnadskalkyle!F$12)/100,
IF($F212=TiltakstyperKostnadskalkyle!$B$13,($J212*TiltakstyperKostnadskalkyle!F$13)/100,
IF($F212=TiltakstyperKostnadskalkyle!$B$14,($J212*TiltakstyperKostnadskalkyle!F$14)/100,
IF($F212=TiltakstyperKostnadskalkyle!$B$15,($J212*TiltakstyperKostnadskalkyle!F$15)/100,
"0")))))))))))</f>
        <v>0</v>
      </c>
      <c r="N212" s="18" t="str">
        <f>IF($F212=TiltakstyperKostnadskalkyle!$B$5,($J212*TiltakstyperKostnadskalkyle!G$5)/100,
IF($F212=TiltakstyperKostnadskalkyle!$B$6,($J212*TiltakstyperKostnadskalkyle!G$6)/100,
IF($F212=TiltakstyperKostnadskalkyle!$B$7,($J212*TiltakstyperKostnadskalkyle!G$7)/100,
IF($F212=TiltakstyperKostnadskalkyle!$B$8,($J212*TiltakstyperKostnadskalkyle!G$8)/100,
IF($F212=TiltakstyperKostnadskalkyle!$B$9,($J212*TiltakstyperKostnadskalkyle!G$9)/100,
IF($F212=TiltakstyperKostnadskalkyle!$B$10,($J212*TiltakstyperKostnadskalkyle!G$10)/100,
IF($F212=TiltakstyperKostnadskalkyle!$B$11,($J212*TiltakstyperKostnadskalkyle!G$11)/100,
IF($F212=TiltakstyperKostnadskalkyle!$B$12,($J212*TiltakstyperKostnadskalkyle!G$12)/100,
IF($F212=TiltakstyperKostnadskalkyle!$B$13,($J212*TiltakstyperKostnadskalkyle!G$13)/100,
IF($F212=TiltakstyperKostnadskalkyle!$B$14,($J212*TiltakstyperKostnadskalkyle!G$14)/100,
IF($F212=TiltakstyperKostnadskalkyle!$B$15,($J212*TiltakstyperKostnadskalkyle!G$15)/100,
"0")))))))))))</f>
        <v>0</v>
      </c>
      <c r="O212" s="18" t="str">
        <f>IF($F212=TiltakstyperKostnadskalkyle!$B$5,($J212*TiltakstyperKostnadskalkyle!H$5)/100,
IF($F212=TiltakstyperKostnadskalkyle!$B$6,($J212*TiltakstyperKostnadskalkyle!H$6)/100,
IF($F212=TiltakstyperKostnadskalkyle!$B$7,($J212*TiltakstyperKostnadskalkyle!H$7)/100,
IF($F212=TiltakstyperKostnadskalkyle!$B$8,($J212*TiltakstyperKostnadskalkyle!H$8)/100,
IF($F212=TiltakstyperKostnadskalkyle!$B$9,($J212*TiltakstyperKostnadskalkyle!H$9)/100,
IF($F212=TiltakstyperKostnadskalkyle!$B$10,($J212*TiltakstyperKostnadskalkyle!H$10)/100,
IF($F212=TiltakstyperKostnadskalkyle!$B$11,($J212*TiltakstyperKostnadskalkyle!H$11)/100,
IF($F212=TiltakstyperKostnadskalkyle!$B$12,($J212*TiltakstyperKostnadskalkyle!H$12)/100,
IF($F212=TiltakstyperKostnadskalkyle!$B$13,($J212*TiltakstyperKostnadskalkyle!H$13)/100,
IF($F212=TiltakstyperKostnadskalkyle!$B$14,($J212*TiltakstyperKostnadskalkyle!H$14)/100,
IF($F212=TiltakstyperKostnadskalkyle!$B$15,($J212*TiltakstyperKostnadskalkyle!H$15)/100,
"0")))))))))))</f>
        <v>0</v>
      </c>
      <c r="P212" s="18" t="str">
        <f>IF($F212=TiltakstyperKostnadskalkyle!$B$5,($J212*TiltakstyperKostnadskalkyle!I$5)/100,
IF($F212=TiltakstyperKostnadskalkyle!$B$6,($J212*TiltakstyperKostnadskalkyle!I$6)/100,
IF($F212=TiltakstyperKostnadskalkyle!$B$7,($J212*TiltakstyperKostnadskalkyle!I$7)/100,
IF($F212=TiltakstyperKostnadskalkyle!$B$8,($J212*TiltakstyperKostnadskalkyle!I$8)/100,
IF($F212=TiltakstyperKostnadskalkyle!$B$9,($J212*TiltakstyperKostnadskalkyle!I$9)/100,
IF($F212=TiltakstyperKostnadskalkyle!$B$10,($J212*TiltakstyperKostnadskalkyle!I$10)/100,
IF($F212=TiltakstyperKostnadskalkyle!$B$11,($J212*TiltakstyperKostnadskalkyle!I$11)/100,
IF($F212=TiltakstyperKostnadskalkyle!$B$12,($J212*TiltakstyperKostnadskalkyle!I$12)/100,
IF($F212=TiltakstyperKostnadskalkyle!$B$13,($J212*TiltakstyperKostnadskalkyle!I$13)/100,
IF($F212=TiltakstyperKostnadskalkyle!$B$14,($J212*TiltakstyperKostnadskalkyle!I$14)/100,
IF($F212=TiltakstyperKostnadskalkyle!$B$15,($J212*TiltakstyperKostnadskalkyle!I$15)/100,
"0")))))))))))</f>
        <v>0</v>
      </c>
      <c r="Q212" s="18">
        <f t="shared" si="12"/>
        <v>0</v>
      </c>
      <c r="R212" s="18" t="str">
        <f>IF($F212=TiltakstyperKostnadskalkyle!$B$5,($J212*TiltakstyperKostnadskalkyle!K$5)/100,
IF($F212=TiltakstyperKostnadskalkyle!$B$6,($J212*TiltakstyperKostnadskalkyle!K$6)/100,
IF($F212=TiltakstyperKostnadskalkyle!$B$8,($J212*TiltakstyperKostnadskalkyle!K$8)/100,
IF($F212=TiltakstyperKostnadskalkyle!$B$9,($J212*TiltakstyperKostnadskalkyle!K$9)/100,
IF($F212=TiltakstyperKostnadskalkyle!$B$10,($J212*TiltakstyperKostnadskalkyle!K$10)/100,
IF($F212=TiltakstyperKostnadskalkyle!$B$11,($J212*TiltakstyperKostnadskalkyle!K$11)/100,
IF($F212=TiltakstyperKostnadskalkyle!$B$12,($J212*TiltakstyperKostnadskalkyle!K$12)/100,
IF($F212=TiltakstyperKostnadskalkyle!$B$13,($J212*TiltakstyperKostnadskalkyle!K$13)/100,
IF($F212=TiltakstyperKostnadskalkyle!$B$14,($J212*TiltakstyperKostnadskalkyle!K$14)/100,
"0")))))))))</f>
        <v>0</v>
      </c>
      <c r="S212" s="18">
        <f t="shared" si="13"/>
        <v>0</v>
      </c>
      <c r="T212" s="18" t="str">
        <f>IF($F212=TiltakstyperKostnadskalkyle!$B$5,($J212*TiltakstyperKostnadskalkyle!M$5)/100,
IF($F212=TiltakstyperKostnadskalkyle!$B$6,($J212*TiltakstyperKostnadskalkyle!M$6)/100,
IF($F212=TiltakstyperKostnadskalkyle!$B$7,($J212*TiltakstyperKostnadskalkyle!M$7)/100,
IF($F212=TiltakstyperKostnadskalkyle!$B$8,($J212*TiltakstyperKostnadskalkyle!M$8)/100,
IF($F212=TiltakstyperKostnadskalkyle!$B$9,($J212*TiltakstyperKostnadskalkyle!M$9)/100,
IF($F212=TiltakstyperKostnadskalkyle!$B$10,($J212*TiltakstyperKostnadskalkyle!M$10)/100,
IF($F212=TiltakstyperKostnadskalkyle!$B$11,($J212*TiltakstyperKostnadskalkyle!M$11)/100,
IF($F212=TiltakstyperKostnadskalkyle!$B$12,($J212*TiltakstyperKostnadskalkyle!M$12)/100,
IF($F212=TiltakstyperKostnadskalkyle!$B$13,($J212*TiltakstyperKostnadskalkyle!M$13)/100,
IF($F212=TiltakstyperKostnadskalkyle!$B$14,($J212*TiltakstyperKostnadskalkyle!M$14)/100,
IF($F212=TiltakstyperKostnadskalkyle!$B$15,($J212*TiltakstyperKostnadskalkyle!M$15)/100,
"0")))))))))))</f>
        <v>0</v>
      </c>
      <c r="U212" s="32"/>
      <c r="V212" s="32"/>
      <c r="W212" s="18" t="str">
        <f>IF($F212=TiltakstyperKostnadskalkyle!$B$5,($J212*TiltakstyperKostnadskalkyle!P$5)/100,
IF($F212=TiltakstyperKostnadskalkyle!$B$6,($J212*TiltakstyperKostnadskalkyle!P$6)/100,
IF($F212=TiltakstyperKostnadskalkyle!$B$7,($J212*TiltakstyperKostnadskalkyle!P$7)/100,
IF($F212=TiltakstyperKostnadskalkyle!$B$8,($J212*TiltakstyperKostnadskalkyle!P$8)/100,
IF($F212=TiltakstyperKostnadskalkyle!$B$9,($J212*TiltakstyperKostnadskalkyle!P$9)/100,
IF($F212=TiltakstyperKostnadskalkyle!$B$10,($J212*TiltakstyperKostnadskalkyle!P$10)/100,
IF($F212=TiltakstyperKostnadskalkyle!$B$11,($J212*TiltakstyperKostnadskalkyle!P$11)/100,
IF($F212=TiltakstyperKostnadskalkyle!$B$12,($J212*TiltakstyperKostnadskalkyle!P$12)/100,
IF($F212=TiltakstyperKostnadskalkyle!$B$13,($J212*TiltakstyperKostnadskalkyle!P$13)/100,
IF($F212=TiltakstyperKostnadskalkyle!$B$14,($J212*TiltakstyperKostnadskalkyle!P$14)/100,
IF($F212=TiltakstyperKostnadskalkyle!$B$15,($J212*TiltakstyperKostnadskalkyle!P$15)/100,
"0")))))))))))</f>
        <v>0</v>
      </c>
      <c r="Y212" s="151"/>
    </row>
    <row r="213" spans="2:25" x14ac:dyDescent="0.25">
      <c r="B213" s="20" t="s">
        <v>25</v>
      </c>
      <c r="C213" s="22" t="s">
        <v>64</v>
      </c>
      <c r="D213" s="22" t="s">
        <v>172</v>
      </c>
      <c r="E213" s="22"/>
      <c r="F213" s="39" t="s">
        <v>153</v>
      </c>
      <c r="G213" s="22" t="s">
        <v>173</v>
      </c>
      <c r="H213" s="108">
        <v>1</v>
      </c>
      <c r="I213" s="27" t="s">
        <v>154</v>
      </c>
      <c r="J213" s="18">
        <f>IF(F213=TiltakstyperKostnadskalkyle!$B$5,TiltakstyperKostnadskalkyle!$R$5*Handlingsplan!H219,
IF(F213=TiltakstyperKostnadskalkyle!$B$6,TiltakstyperKostnadskalkyle!$R$6*Handlingsplan!H219,
IF(F213=TiltakstyperKostnadskalkyle!$B$7,TiltakstyperKostnadskalkyle!$R$7*Handlingsplan!H219,
IF(F213=TiltakstyperKostnadskalkyle!$B$8,TiltakstyperKostnadskalkyle!$R$8*Handlingsplan!H219,
IF(F213=TiltakstyperKostnadskalkyle!$B$9,TiltakstyperKostnadskalkyle!$R$9*Handlingsplan!H219,
IF(F213=TiltakstyperKostnadskalkyle!$B$10,TiltakstyperKostnadskalkyle!$R$10*Handlingsplan!H219,
IF(F213=TiltakstyperKostnadskalkyle!$B$11,TiltakstyperKostnadskalkyle!$R$11*Handlingsplan!H219,
IF(F213=TiltakstyperKostnadskalkyle!$B$12,TiltakstyperKostnadskalkyle!$R$12*Handlingsplan!H219,
IF(F213=TiltakstyperKostnadskalkyle!$B$13,TiltakstyperKostnadskalkyle!$R$13*Handlingsplan!H219,
IF(F213=TiltakstyperKostnadskalkyle!$B$14,TiltakstyperKostnadskalkyle!$R$14*Handlingsplan!H219,
IF(F213=TiltakstyperKostnadskalkyle!$B$15,TiltakstyperKostnadskalkyle!$R$15*Handlingsplan!H219,
0)))))))))))</f>
        <v>0</v>
      </c>
      <c r="K213" s="18" t="str">
        <f>IF($F213=TiltakstyperKostnadskalkyle!$B$5,($J213*TiltakstyperKostnadskalkyle!D$5)/100,
IF($F213=TiltakstyperKostnadskalkyle!$B$6,($J213*TiltakstyperKostnadskalkyle!D$6)/100,
IF($F213=TiltakstyperKostnadskalkyle!$B$7,($J213*TiltakstyperKostnadskalkyle!D$7)/100,
IF($F213=TiltakstyperKostnadskalkyle!$B$8,($J213*TiltakstyperKostnadskalkyle!D$8)/100,
IF($F213=TiltakstyperKostnadskalkyle!$B$9,($J213*TiltakstyperKostnadskalkyle!D$9)/100,
IF($F213=TiltakstyperKostnadskalkyle!$B$10,($J213*TiltakstyperKostnadskalkyle!D$10)/100,
IF($F213=TiltakstyperKostnadskalkyle!$B$11,($J213*TiltakstyperKostnadskalkyle!D$11)/100,
IF($F213=TiltakstyperKostnadskalkyle!$B$12,($J213*TiltakstyperKostnadskalkyle!D$12)/100,
IF($F213=TiltakstyperKostnadskalkyle!$B$13,($J213*TiltakstyperKostnadskalkyle!D$13)/100,
IF($F213=TiltakstyperKostnadskalkyle!$B$14,($J213*TiltakstyperKostnadskalkyle!D$14)/100,
IF($F213=TiltakstyperKostnadskalkyle!$B$15,($J213*TiltakstyperKostnadskalkyle!D$15)/100,
"0")))))))))))</f>
        <v>0</v>
      </c>
      <c r="L213" s="18" t="str">
        <f>IF($F213=TiltakstyperKostnadskalkyle!$B$5,($J213*TiltakstyperKostnadskalkyle!E$5)/100,
IF($F213=TiltakstyperKostnadskalkyle!$B$6,($J213*TiltakstyperKostnadskalkyle!E$6)/100,
IF($F213=TiltakstyperKostnadskalkyle!$B$7,($J213*TiltakstyperKostnadskalkyle!E$7)/100,
IF($F213=TiltakstyperKostnadskalkyle!$B$8,($J213*TiltakstyperKostnadskalkyle!E$8)/100,
IF($F213=TiltakstyperKostnadskalkyle!$B$9,($J213*TiltakstyperKostnadskalkyle!E$9)/100,
IF($F213=TiltakstyperKostnadskalkyle!$B$10,($J213*TiltakstyperKostnadskalkyle!E$10)/100,
IF($F213=TiltakstyperKostnadskalkyle!$B$11,($J213*TiltakstyperKostnadskalkyle!E$11)/100,
IF($F213=TiltakstyperKostnadskalkyle!$B$12,($J213*TiltakstyperKostnadskalkyle!E$12)/100,
IF($F213=TiltakstyperKostnadskalkyle!$B$13,($J213*TiltakstyperKostnadskalkyle!E$13)/100,
IF($F213=TiltakstyperKostnadskalkyle!$B$14,($J213*TiltakstyperKostnadskalkyle!E$14)/100,
IF($F213=TiltakstyperKostnadskalkyle!$B$15,($J213*TiltakstyperKostnadskalkyle!E$15)/100,
"0")))))))))))</f>
        <v>0</v>
      </c>
      <c r="M213" s="18" t="str">
        <f>IF($F213=TiltakstyperKostnadskalkyle!$B$5,($J213*TiltakstyperKostnadskalkyle!F$5)/100,
IF($F213=TiltakstyperKostnadskalkyle!$B$6,($J213*TiltakstyperKostnadskalkyle!F$6)/100,
IF($F213=TiltakstyperKostnadskalkyle!$B$7,($J213*TiltakstyperKostnadskalkyle!F$7)/100,
IF($F213=TiltakstyperKostnadskalkyle!$B$8,($J213*TiltakstyperKostnadskalkyle!F$8)/100,
IF($F213=TiltakstyperKostnadskalkyle!$B$9,($J213*TiltakstyperKostnadskalkyle!F$9)/100,
IF($F213=TiltakstyperKostnadskalkyle!$B$10,($J213*TiltakstyperKostnadskalkyle!F$10)/100,
IF($F213=TiltakstyperKostnadskalkyle!$B$11,($J213*TiltakstyperKostnadskalkyle!F$11)/100,
IF($F213=TiltakstyperKostnadskalkyle!$B$12,($J213*TiltakstyperKostnadskalkyle!F$12)/100,
IF($F213=TiltakstyperKostnadskalkyle!$B$13,($J213*TiltakstyperKostnadskalkyle!F$13)/100,
IF($F213=TiltakstyperKostnadskalkyle!$B$14,($J213*TiltakstyperKostnadskalkyle!F$14)/100,
IF($F213=TiltakstyperKostnadskalkyle!$B$15,($J213*TiltakstyperKostnadskalkyle!F$15)/100,
"0")))))))))))</f>
        <v>0</v>
      </c>
      <c r="N213" s="18" t="str">
        <f>IF($F213=TiltakstyperKostnadskalkyle!$B$5,($J213*TiltakstyperKostnadskalkyle!G$5)/100,
IF($F213=TiltakstyperKostnadskalkyle!$B$6,($J213*TiltakstyperKostnadskalkyle!G$6)/100,
IF($F213=TiltakstyperKostnadskalkyle!$B$7,($J213*TiltakstyperKostnadskalkyle!G$7)/100,
IF($F213=TiltakstyperKostnadskalkyle!$B$8,($J213*TiltakstyperKostnadskalkyle!G$8)/100,
IF($F213=TiltakstyperKostnadskalkyle!$B$9,($J213*TiltakstyperKostnadskalkyle!G$9)/100,
IF($F213=TiltakstyperKostnadskalkyle!$B$10,($J213*TiltakstyperKostnadskalkyle!G$10)/100,
IF($F213=TiltakstyperKostnadskalkyle!$B$11,($J213*TiltakstyperKostnadskalkyle!G$11)/100,
IF($F213=TiltakstyperKostnadskalkyle!$B$12,($J213*TiltakstyperKostnadskalkyle!G$12)/100,
IF($F213=TiltakstyperKostnadskalkyle!$B$13,($J213*TiltakstyperKostnadskalkyle!G$13)/100,
IF($F213=TiltakstyperKostnadskalkyle!$B$14,($J213*TiltakstyperKostnadskalkyle!G$14)/100,
IF($F213=TiltakstyperKostnadskalkyle!$B$15,($J213*TiltakstyperKostnadskalkyle!G$15)/100,
"0")))))))))))</f>
        <v>0</v>
      </c>
      <c r="O213" s="18" t="str">
        <f>IF($F213=TiltakstyperKostnadskalkyle!$B$5,($J213*TiltakstyperKostnadskalkyle!H$5)/100,
IF($F213=TiltakstyperKostnadskalkyle!$B$6,($J213*TiltakstyperKostnadskalkyle!H$6)/100,
IF($F213=TiltakstyperKostnadskalkyle!$B$7,($J213*TiltakstyperKostnadskalkyle!H$7)/100,
IF($F213=TiltakstyperKostnadskalkyle!$B$8,($J213*TiltakstyperKostnadskalkyle!H$8)/100,
IF($F213=TiltakstyperKostnadskalkyle!$B$9,($J213*TiltakstyperKostnadskalkyle!H$9)/100,
IF($F213=TiltakstyperKostnadskalkyle!$B$10,($J213*TiltakstyperKostnadskalkyle!H$10)/100,
IF($F213=TiltakstyperKostnadskalkyle!$B$11,($J213*TiltakstyperKostnadskalkyle!H$11)/100,
IF($F213=TiltakstyperKostnadskalkyle!$B$12,($J213*TiltakstyperKostnadskalkyle!H$12)/100,
IF($F213=TiltakstyperKostnadskalkyle!$B$13,($J213*TiltakstyperKostnadskalkyle!H$13)/100,
IF($F213=TiltakstyperKostnadskalkyle!$B$14,($J213*TiltakstyperKostnadskalkyle!H$14)/100,
IF($F213=TiltakstyperKostnadskalkyle!$B$15,($J213*TiltakstyperKostnadskalkyle!H$15)/100,
"0")))))))))))</f>
        <v>0</v>
      </c>
      <c r="P213" s="18" t="str">
        <f>IF($F213=TiltakstyperKostnadskalkyle!$B$5,($J213*TiltakstyperKostnadskalkyle!I$5)/100,
IF($F213=TiltakstyperKostnadskalkyle!$B$6,($J213*TiltakstyperKostnadskalkyle!I$6)/100,
IF($F213=TiltakstyperKostnadskalkyle!$B$7,($J213*TiltakstyperKostnadskalkyle!I$7)/100,
IF($F213=TiltakstyperKostnadskalkyle!$B$8,($J213*TiltakstyperKostnadskalkyle!I$8)/100,
IF($F213=TiltakstyperKostnadskalkyle!$B$9,($J213*TiltakstyperKostnadskalkyle!I$9)/100,
IF($F213=TiltakstyperKostnadskalkyle!$B$10,($J213*TiltakstyperKostnadskalkyle!I$10)/100,
IF($F213=TiltakstyperKostnadskalkyle!$B$11,($J213*TiltakstyperKostnadskalkyle!I$11)/100,
IF($F213=TiltakstyperKostnadskalkyle!$B$12,($J213*TiltakstyperKostnadskalkyle!I$12)/100,
IF($F213=TiltakstyperKostnadskalkyle!$B$13,($J213*TiltakstyperKostnadskalkyle!I$13)/100,
IF($F213=TiltakstyperKostnadskalkyle!$B$14,($J213*TiltakstyperKostnadskalkyle!I$14)/100,
IF($F213=TiltakstyperKostnadskalkyle!$B$15,($J213*TiltakstyperKostnadskalkyle!I$15)/100,
"0")))))))))))</f>
        <v>0</v>
      </c>
      <c r="Q213" s="18">
        <f t="shared" si="12"/>
        <v>0</v>
      </c>
      <c r="R213" s="18" t="str">
        <f>IF($F213=TiltakstyperKostnadskalkyle!$B$5,($J213*TiltakstyperKostnadskalkyle!K$5)/100,
IF($F213=TiltakstyperKostnadskalkyle!$B$6,($J213*TiltakstyperKostnadskalkyle!K$6)/100,
IF($F213=TiltakstyperKostnadskalkyle!$B$8,($J213*TiltakstyperKostnadskalkyle!K$8)/100,
IF($F213=TiltakstyperKostnadskalkyle!$B$9,($J213*TiltakstyperKostnadskalkyle!K$9)/100,
IF($F213=TiltakstyperKostnadskalkyle!$B$10,($J213*TiltakstyperKostnadskalkyle!K$10)/100,
IF($F213=TiltakstyperKostnadskalkyle!$B$11,($J213*TiltakstyperKostnadskalkyle!K$11)/100,
IF($F213=TiltakstyperKostnadskalkyle!$B$12,($J213*TiltakstyperKostnadskalkyle!K$12)/100,
IF($F213=TiltakstyperKostnadskalkyle!$B$13,($J213*TiltakstyperKostnadskalkyle!K$13)/100,
IF($F213=TiltakstyperKostnadskalkyle!$B$14,($J213*TiltakstyperKostnadskalkyle!K$14)/100,
"0")))))))))</f>
        <v>0</v>
      </c>
      <c r="S213" s="18">
        <f t="shared" si="13"/>
        <v>0</v>
      </c>
      <c r="T213" s="18" t="str">
        <f>IF($F213=TiltakstyperKostnadskalkyle!$B$5,($J213*TiltakstyperKostnadskalkyle!M$5)/100,
IF($F213=TiltakstyperKostnadskalkyle!$B$6,($J213*TiltakstyperKostnadskalkyle!M$6)/100,
IF($F213=TiltakstyperKostnadskalkyle!$B$7,($J213*TiltakstyperKostnadskalkyle!M$7)/100,
IF($F213=TiltakstyperKostnadskalkyle!$B$8,($J213*TiltakstyperKostnadskalkyle!M$8)/100,
IF($F213=TiltakstyperKostnadskalkyle!$B$9,($J213*TiltakstyperKostnadskalkyle!M$9)/100,
IF($F213=TiltakstyperKostnadskalkyle!$B$10,($J213*TiltakstyperKostnadskalkyle!M$10)/100,
IF($F213=TiltakstyperKostnadskalkyle!$B$11,($J213*TiltakstyperKostnadskalkyle!M$11)/100,
IF($F213=TiltakstyperKostnadskalkyle!$B$12,($J213*TiltakstyperKostnadskalkyle!M$12)/100,
IF($F213=TiltakstyperKostnadskalkyle!$B$13,($J213*TiltakstyperKostnadskalkyle!M$13)/100,
IF($F213=TiltakstyperKostnadskalkyle!$B$14,($J213*TiltakstyperKostnadskalkyle!M$14)/100,
IF($F213=TiltakstyperKostnadskalkyle!$B$15,($J213*TiltakstyperKostnadskalkyle!M$15)/100,
"0")))))))))))</f>
        <v>0</v>
      </c>
      <c r="U213" s="32"/>
      <c r="V213" s="32"/>
      <c r="W213" s="18" t="str">
        <f>IF($F213=TiltakstyperKostnadskalkyle!$B$5,($J213*TiltakstyperKostnadskalkyle!P$5)/100,
IF($F213=TiltakstyperKostnadskalkyle!$B$6,($J213*TiltakstyperKostnadskalkyle!P$6)/100,
IF($F213=TiltakstyperKostnadskalkyle!$B$7,($J213*TiltakstyperKostnadskalkyle!P$7)/100,
IF($F213=TiltakstyperKostnadskalkyle!$B$8,($J213*TiltakstyperKostnadskalkyle!P$8)/100,
IF($F213=TiltakstyperKostnadskalkyle!$B$9,($J213*TiltakstyperKostnadskalkyle!P$9)/100,
IF($F213=TiltakstyperKostnadskalkyle!$B$10,($J213*TiltakstyperKostnadskalkyle!P$10)/100,
IF($F213=TiltakstyperKostnadskalkyle!$B$11,($J213*TiltakstyperKostnadskalkyle!P$11)/100,
IF($F213=TiltakstyperKostnadskalkyle!$B$12,($J213*TiltakstyperKostnadskalkyle!P$12)/100,
IF($F213=TiltakstyperKostnadskalkyle!$B$13,($J213*TiltakstyperKostnadskalkyle!P$13)/100,
IF($F213=TiltakstyperKostnadskalkyle!$B$14,($J213*TiltakstyperKostnadskalkyle!P$14)/100,
IF($F213=TiltakstyperKostnadskalkyle!$B$15,($J213*TiltakstyperKostnadskalkyle!P$15)/100,
"0")))))))))))</f>
        <v>0</v>
      </c>
      <c r="Y213" s="151"/>
    </row>
    <row r="214" spans="2:25" ht="14.45" customHeight="1" x14ac:dyDescent="0.25">
      <c r="B214" s="20" t="s">
        <v>25</v>
      </c>
      <c r="C214" s="22" t="s">
        <v>64</v>
      </c>
      <c r="D214" s="22" t="s">
        <v>174</v>
      </c>
      <c r="E214" s="22"/>
      <c r="F214" s="39" t="s">
        <v>153</v>
      </c>
      <c r="G214" s="40" t="s">
        <v>173</v>
      </c>
      <c r="H214" s="108">
        <v>8</v>
      </c>
      <c r="I214" s="27" t="s">
        <v>154</v>
      </c>
      <c r="J214" s="18">
        <f>IF(F214=TiltakstyperKostnadskalkyle!$B$5,TiltakstyperKostnadskalkyle!$R$5*Handlingsplan!H220,
IF(F214=TiltakstyperKostnadskalkyle!$B$6,TiltakstyperKostnadskalkyle!$R$6*Handlingsplan!H220,
IF(F214=TiltakstyperKostnadskalkyle!$B$7,TiltakstyperKostnadskalkyle!$R$7*Handlingsplan!H220,
IF(F214=TiltakstyperKostnadskalkyle!$B$8,TiltakstyperKostnadskalkyle!$R$8*Handlingsplan!H220,
IF(F214=TiltakstyperKostnadskalkyle!$B$9,TiltakstyperKostnadskalkyle!$R$9*Handlingsplan!H220,
IF(F214=TiltakstyperKostnadskalkyle!$B$10,TiltakstyperKostnadskalkyle!$R$10*Handlingsplan!H220,
IF(F214=TiltakstyperKostnadskalkyle!$B$11,TiltakstyperKostnadskalkyle!$R$11*Handlingsplan!H220,
IF(F214=TiltakstyperKostnadskalkyle!$B$12,TiltakstyperKostnadskalkyle!$R$12*Handlingsplan!H220,
IF(F214=TiltakstyperKostnadskalkyle!$B$13,TiltakstyperKostnadskalkyle!$R$13*Handlingsplan!H220,
IF(F214=TiltakstyperKostnadskalkyle!$B$14,TiltakstyperKostnadskalkyle!$R$14*Handlingsplan!H220,
IF(F214=TiltakstyperKostnadskalkyle!$B$15,TiltakstyperKostnadskalkyle!$R$15*Handlingsplan!H220,
0)))))))))))</f>
        <v>0</v>
      </c>
      <c r="K214" s="18" t="str">
        <f>IF($F214=TiltakstyperKostnadskalkyle!$B$5,($J214*TiltakstyperKostnadskalkyle!D$5)/100,
IF($F214=TiltakstyperKostnadskalkyle!$B$6,($J214*TiltakstyperKostnadskalkyle!D$6)/100,
IF($F214=TiltakstyperKostnadskalkyle!$B$7,($J214*TiltakstyperKostnadskalkyle!D$7)/100,
IF($F214=TiltakstyperKostnadskalkyle!$B$8,($J214*TiltakstyperKostnadskalkyle!D$8)/100,
IF($F214=TiltakstyperKostnadskalkyle!$B$9,($J214*TiltakstyperKostnadskalkyle!D$9)/100,
IF($F214=TiltakstyperKostnadskalkyle!$B$10,($J214*TiltakstyperKostnadskalkyle!D$10)/100,
IF($F214=TiltakstyperKostnadskalkyle!$B$11,($J214*TiltakstyperKostnadskalkyle!D$11)/100,
IF($F214=TiltakstyperKostnadskalkyle!$B$12,($J214*TiltakstyperKostnadskalkyle!D$12)/100,
IF($F214=TiltakstyperKostnadskalkyle!$B$13,($J214*TiltakstyperKostnadskalkyle!D$13)/100,
IF($F214=TiltakstyperKostnadskalkyle!$B$14,($J214*TiltakstyperKostnadskalkyle!D$14)/100,
IF($F214=TiltakstyperKostnadskalkyle!$B$15,($J214*TiltakstyperKostnadskalkyle!D$15)/100,
"0")))))))))))</f>
        <v>0</v>
      </c>
      <c r="L214" s="18" t="str">
        <f>IF($F214=TiltakstyperKostnadskalkyle!$B$5,($J214*TiltakstyperKostnadskalkyle!E$5)/100,
IF($F214=TiltakstyperKostnadskalkyle!$B$6,($J214*TiltakstyperKostnadskalkyle!E$6)/100,
IF($F214=TiltakstyperKostnadskalkyle!$B$7,($J214*TiltakstyperKostnadskalkyle!E$7)/100,
IF($F214=TiltakstyperKostnadskalkyle!$B$8,($J214*TiltakstyperKostnadskalkyle!E$8)/100,
IF($F214=TiltakstyperKostnadskalkyle!$B$9,($J214*TiltakstyperKostnadskalkyle!E$9)/100,
IF($F214=TiltakstyperKostnadskalkyle!$B$10,($J214*TiltakstyperKostnadskalkyle!E$10)/100,
IF($F214=TiltakstyperKostnadskalkyle!$B$11,($J214*TiltakstyperKostnadskalkyle!E$11)/100,
IF($F214=TiltakstyperKostnadskalkyle!$B$12,($J214*TiltakstyperKostnadskalkyle!E$12)/100,
IF($F214=TiltakstyperKostnadskalkyle!$B$13,($J214*TiltakstyperKostnadskalkyle!E$13)/100,
IF($F214=TiltakstyperKostnadskalkyle!$B$14,($J214*TiltakstyperKostnadskalkyle!E$14)/100,
IF($F214=TiltakstyperKostnadskalkyle!$B$15,($J214*TiltakstyperKostnadskalkyle!E$15)/100,
"0")))))))))))</f>
        <v>0</v>
      </c>
      <c r="M214" s="18" t="str">
        <f>IF($F214=TiltakstyperKostnadskalkyle!$B$5,($J214*TiltakstyperKostnadskalkyle!F$5)/100,
IF($F214=TiltakstyperKostnadskalkyle!$B$6,($J214*TiltakstyperKostnadskalkyle!F$6)/100,
IF($F214=TiltakstyperKostnadskalkyle!$B$7,($J214*TiltakstyperKostnadskalkyle!F$7)/100,
IF($F214=TiltakstyperKostnadskalkyle!$B$8,($J214*TiltakstyperKostnadskalkyle!F$8)/100,
IF($F214=TiltakstyperKostnadskalkyle!$B$9,($J214*TiltakstyperKostnadskalkyle!F$9)/100,
IF($F214=TiltakstyperKostnadskalkyle!$B$10,($J214*TiltakstyperKostnadskalkyle!F$10)/100,
IF($F214=TiltakstyperKostnadskalkyle!$B$11,($J214*TiltakstyperKostnadskalkyle!F$11)/100,
IF($F214=TiltakstyperKostnadskalkyle!$B$12,($J214*TiltakstyperKostnadskalkyle!F$12)/100,
IF($F214=TiltakstyperKostnadskalkyle!$B$13,($J214*TiltakstyperKostnadskalkyle!F$13)/100,
IF($F214=TiltakstyperKostnadskalkyle!$B$14,($J214*TiltakstyperKostnadskalkyle!F$14)/100,
IF($F214=TiltakstyperKostnadskalkyle!$B$15,($J214*TiltakstyperKostnadskalkyle!F$15)/100,
"0")))))))))))</f>
        <v>0</v>
      </c>
      <c r="N214" s="18" t="str">
        <f>IF($F214=TiltakstyperKostnadskalkyle!$B$5,($J214*TiltakstyperKostnadskalkyle!G$5)/100,
IF($F214=TiltakstyperKostnadskalkyle!$B$6,($J214*TiltakstyperKostnadskalkyle!G$6)/100,
IF($F214=TiltakstyperKostnadskalkyle!$B$7,($J214*TiltakstyperKostnadskalkyle!G$7)/100,
IF($F214=TiltakstyperKostnadskalkyle!$B$8,($J214*TiltakstyperKostnadskalkyle!G$8)/100,
IF($F214=TiltakstyperKostnadskalkyle!$B$9,($J214*TiltakstyperKostnadskalkyle!G$9)/100,
IF($F214=TiltakstyperKostnadskalkyle!$B$10,($J214*TiltakstyperKostnadskalkyle!G$10)/100,
IF($F214=TiltakstyperKostnadskalkyle!$B$11,($J214*TiltakstyperKostnadskalkyle!G$11)/100,
IF($F214=TiltakstyperKostnadskalkyle!$B$12,($J214*TiltakstyperKostnadskalkyle!G$12)/100,
IF($F214=TiltakstyperKostnadskalkyle!$B$13,($J214*TiltakstyperKostnadskalkyle!G$13)/100,
IF($F214=TiltakstyperKostnadskalkyle!$B$14,($J214*TiltakstyperKostnadskalkyle!G$14)/100,
IF($F214=TiltakstyperKostnadskalkyle!$B$15,($J214*TiltakstyperKostnadskalkyle!G$15)/100,
"0")))))))))))</f>
        <v>0</v>
      </c>
      <c r="O214" s="18" t="str">
        <f>IF($F214=TiltakstyperKostnadskalkyle!$B$5,($J214*TiltakstyperKostnadskalkyle!H$5)/100,
IF($F214=TiltakstyperKostnadskalkyle!$B$6,($J214*TiltakstyperKostnadskalkyle!H$6)/100,
IF($F214=TiltakstyperKostnadskalkyle!$B$7,($J214*TiltakstyperKostnadskalkyle!H$7)/100,
IF($F214=TiltakstyperKostnadskalkyle!$B$8,($J214*TiltakstyperKostnadskalkyle!H$8)/100,
IF($F214=TiltakstyperKostnadskalkyle!$B$9,($J214*TiltakstyperKostnadskalkyle!H$9)/100,
IF($F214=TiltakstyperKostnadskalkyle!$B$10,($J214*TiltakstyperKostnadskalkyle!H$10)/100,
IF($F214=TiltakstyperKostnadskalkyle!$B$11,($J214*TiltakstyperKostnadskalkyle!H$11)/100,
IF($F214=TiltakstyperKostnadskalkyle!$B$12,($J214*TiltakstyperKostnadskalkyle!H$12)/100,
IF($F214=TiltakstyperKostnadskalkyle!$B$13,($J214*TiltakstyperKostnadskalkyle!H$13)/100,
IF($F214=TiltakstyperKostnadskalkyle!$B$14,($J214*TiltakstyperKostnadskalkyle!H$14)/100,
IF($F214=TiltakstyperKostnadskalkyle!$B$15,($J214*TiltakstyperKostnadskalkyle!H$15)/100,
"0")))))))))))</f>
        <v>0</v>
      </c>
      <c r="P214" s="18" t="str">
        <f>IF($F214=TiltakstyperKostnadskalkyle!$B$5,($J214*TiltakstyperKostnadskalkyle!I$5)/100,
IF($F214=TiltakstyperKostnadskalkyle!$B$6,($J214*TiltakstyperKostnadskalkyle!I$6)/100,
IF($F214=TiltakstyperKostnadskalkyle!$B$7,($J214*TiltakstyperKostnadskalkyle!I$7)/100,
IF($F214=TiltakstyperKostnadskalkyle!$B$8,($J214*TiltakstyperKostnadskalkyle!I$8)/100,
IF($F214=TiltakstyperKostnadskalkyle!$B$9,($J214*TiltakstyperKostnadskalkyle!I$9)/100,
IF($F214=TiltakstyperKostnadskalkyle!$B$10,($J214*TiltakstyperKostnadskalkyle!I$10)/100,
IF($F214=TiltakstyperKostnadskalkyle!$B$11,($J214*TiltakstyperKostnadskalkyle!I$11)/100,
IF($F214=TiltakstyperKostnadskalkyle!$B$12,($J214*TiltakstyperKostnadskalkyle!I$12)/100,
IF($F214=TiltakstyperKostnadskalkyle!$B$13,($J214*TiltakstyperKostnadskalkyle!I$13)/100,
IF($F214=TiltakstyperKostnadskalkyle!$B$14,($J214*TiltakstyperKostnadskalkyle!I$14)/100,
IF($F214=TiltakstyperKostnadskalkyle!$B$15,($J214*TiltakstyperKostnadskalkyle!I$15)/100,
"0")))))))))))</f>
        <v>0</v>
      </c>
      <c r="Q214" s="18">
        <f t="shared" si="12"/>
        <v>0</v>
      </c>
      <c r="R214" s="18" t="str">
        <f>IF($F214=TiltakstyperKostnadskalkyle!$B$5,($J214*TiltakstyperKostnadskalkyle!K$5)/100,
IF($F214=TiltakstyperKostnadskalkyle!$B$6,($J214*TiltakstyperKostnadskalkyle!K$6)/100,
IF($F214=TiltakstyperKostnadskalkyle!$B$8,($J214*TiltakstyperKostnadskalkyle!K$8)/100,
IF($F214=TiltakstyperKostnadskalkyle!$B$9,($J214*TiltakstyperKostnadskalkyle!K$9)/100,
IF($F214=TiltakstyperKostnadskalkyle!$B$10,($J214*TiltakstyperKostnadskalkyle!K$10)/100,
IF($F214=TiltakstyperKostnadskalkyle!$B$11,($J214*TiltakstyperKostnadskalkyle!K$11)/100,
IF($F214=TiltakstyperKostnadskalkyle!$B$12,($J214*TiltakstyperKostnadskalkyle!K$12)/100,
IF($F214=TiltakstyperKostnadskalkyle!$B$13,($J214*TiltakstyperKostnadskalkyle!K$13)/100,
IF($F214=TiltakstyperKostnadskalkyle!$B$14,($J214*TiltakstyperKostnadskalkyle!K$14)/100,
"0")))))))))</f>
        <v>0</v>
      </c>
      <c r="S214" s="18">
        <f t="shared" si="13"/>
        <v>0</v>
      </c>
      <c r="T214" s="18" t="str">
        <f>IF($F214=TiltakstyperKostnadskalkyle!$B$5,($J214*TiltakstyperKostnadskalkyle!M$5)/100,
IF($F214=TiltakstyperKostnadskalkyle!$B$6,($J214*TiltakstyperKostnadskalkyle!M$6)/100,
IF($F214=TiltakstyperKostnadskalkyle!$B$7,($J214*TiltakstyperKostnadskalkyle!M$7)/100,
IF($F214=TiltakstyperKostnadskalkyle!$B$8,($J214*TiltakstyperKostnadskalkyle!M$8)/100,
IF($F214=TiltakstyperKostnadskalkyle!$B$9,($J214*TiltakstyperKostnadskalkyle!M$9)/100,
IF($F214=TiltakstyperKostnadskalkyle!$B$10,($J214*TiltakstyperKostnadskalkyle!M$10)/100,
IF($F214=TiltakstyperKostnadskalkyle!$B$11,($J214*TiltakstyperKostnadskalkyle!M$11)/100,
IF($F214=TiltakstyperKostnadskalkyle!$B$12,($J214*TiltakstyperKostnadskalkyle!M$12)/100,
IF($F214=TiltakstyperKostnadskalkyle!$B$13,($J214*TiltakstyperKostnadskalkyle!M$13)/100,
IF($F214=TiltakstyperKostnadskalkyle!$B$14,($J214*TiltakstyperKostnadskalkyle!M$14)/100,
IF($F214=TiltakstyperKostnadskalkyle!$B$15,($J214*TiltakstyperKostnadskalkyle!M$15)/100,
"0")))))))))))</f>
        <v>0</v>
      </c>
      <c r="U214" s="32"/>
      <c r="V214" s="32"/>
      <c r="W214" s="18" t="str">
        <f>IF($F214=TiltakstyperKostnadskalkyle!$B$5,($J214*TiltakstyperKostnadskalkyle!P$5)/100,
IF($F214=TiltakstyperKostnadskalkyle!$B$6,($J214*TiltakstyperKostnadskalkyle!P$6)/100,
IF($F214=TiltakstyperKostnadskalkyle!$B$7,($J214*TiltakstyperKostnadskalkyle!P$7)/100,
IF($F214=TiltakstyperKostnadskalkyle!$B$8,($J214*TiltakstyperKostnadskalkyle!P$8)/100,
IF($F214=TiltakstyperKostnadskalkyle!$B$9,($J214*TiltakstyperKostnadskalkyle!P$9)/100,
IF($F214=TiltakstyperKostnadskalkyle!$B$10,($J214*TiltakstyperKostnadskalkyle!P$10)/100,
IF($F214=TiltakstyperKostnadskalkyle!$B$11,($J214*TiltakstyperKostnadskalkyle!P$11)/100,
IF($F214=TiltakstyperKostnadskalkyle!$B$12,($J214*TiltakstyperKostnadskalkyle!P$12)/100,
IF($F214=TiltakstyperKostnadskalkyle!$B$13,($J214*TiltakstyperKostnadskalkyle!P$13)/100,
IF($F214=TiltakstyperKostnadskalkyle!$B$14,($J214*TiltakstyperKostnadskalkyle!P$14)/100,
IF($F214=TiltakstyperKostnadskalkyle!$B$15,($J214*TiltakstyperKostnadskalkyle!P$15)/100,
"0")))))))))))</f>
        <v>0</v>
      </c>
      <c r="Y214" s="151"/>
    </row>
    <row r="215" spans="2:25" x14ac:dyDescent="0.25">
      <c r="B215" s="20" t="s">
        <v>25</v>
      </c>
      <c r="C215" s="22" t="s">
        <v>64</v>
      </c>
      <c r="D215" s="22" t="s">
        <v>175</v>
      </c>
      <c r="E215" s="22"/>
      <c r="F215" s="39" t="s">
        <v>153</v>
      </c>
      <c r="G215" s="86" t="s">
        <v>173</v>
      </c>
      <c r="H215" s="109" t="s">
        <v>176</v>
      </c>
      <c r="I215" s="27" t="s">
        <v>154</v>
      </c>
      <c r="J215" s="18">
        <f>IF(F215=TiltakstyperKostnadskalkyle!$B$5,TiltakstyperKostnadskalkyle!$R$5*Handlingsplan!H221,
IF(F215=TiltakstyperKostnadskalkyle!$B$6,TiltakstyperKostnadskalkyle!$R$6*Handlingsplan!H221,
IF(F215=TiltakstyperKostnadskalkyle!$B$7,TiltakstyperKostnadskalkyle!$R$7*Handlingsplan!H221,
IF(F215=TiltakstyperKostnadskalkyle!$B$8,TiltakstyperKostnadskalkyle!$R$8*Handlingsplan!H221,
IF(F215=TiltakstyperKostnadskalkyle!$B$9,TiltakstyperKostnadskalkyle!$R$9*Handlingsplan!H221,
IF(F215=TiltakstyperKostnadskalkyle!$B$10,TiltakstyperKostnadskalkyle!$R$10*Handlingsplan!H221,
IF(F215=TiltakstyperKostnadskalkyle!$B$11,TiltakstyperKostnadskalkyle!$R$11*Handlingsplan!H221,
IF(F215=TiltakstyperKostnadskalkyle!$B$12,TiltakstyperKostnadskalkyle!$R$12*Handlingsplan!H221,
IF(F215=TiltakstyperKostnadskalkyle!$B$13,TiltakstyperKostnadskalkyle!$R$13*Handlingsplan!H221,
IF(F215=TiltakstyperKostnadskalkyle!$B$14,TiltakstyperKostnadskalkyle!$R$14*Handlingsplan!H221,
IF(F215=TiltakstyperKostnadskalkyle!$B$15,TiltakstyperKostnadskalkyle!$R$15*Handlingsplan!H221,
0)))))))))))</f>
        <v>0</v>
      </c>
      <c r="K215" s="18" t="str">
        <f>IF($F215=TiltakstyperKostnadskalkyle!$B$5,($J215*TiltakstyperKostnadskalkyle!D$5)/100,
IF($F215=TiltakstyperKostnadskalkyle!$B$6,($J215*TiltakstyperKostnadskalkyle!D$6)/100,
IF($F215=TiltakstyperKostnadskalkyle!$B$7,($J215*TiltakstyperKostnadskalkyle!D$7)/100,
IF($F215=TiltakstyperKostnadskalkyle!$B$8,($J215*TiltakstyperKostnadskalkyle!D$8)/100,
IF($F215=TiltakstyperKostnadskalkyle!$B$9,($J215*TiltakstyperKostnadskalkyle!D$9)/100,
IF($F215=TiltakstyperKostnadskalkyle!$B$10,($J215*TiltakstyperKostnadskalkyle!D$10)/100,
IF($F215=TiltakstyperKostnadskalkyle!$B$11,($J215*TiltakstyperKostnadskalkyle!D$11)/100,
IF($F215=TiltakstyperKostnadskalkyle!$B$12,($J215*TiltakstyperKostnadskalkyle!D$12)/100,
IF($F215=TiltakstyperKostnadskalkyle!$B$13,($J215*TiltakstyperKostnadskalkyle!D$13)/100,
IF($F215=TiltakstyperKostnadskalkyle!$B$14,($J215*TiltakstyperKostnadskalkyle!D$14)/100,
IF($F215=TiltakstyperKostnadskalkyle!$B$15,($J215*TiltakstyperKostnadskalkyle!D$15)/100,
"0")))))))))))</f>
        <v>0</v>
      </c>
      <c r="L215" s="18" t="str">
        <f>IF($F215=TiltakstyperKostnadskalkyle!$B$5,($J215*TiltakstyperKostnadskalkyle!E$5)/100,
IF($F215=TiltakstyperKostnadskalkyle!$B$6,($J215*TiltakstyperKostnadskalkyle!E$6)/100,
IF($F215=TiltakstyperKostnadskalkyle!$B$7,($J215*TiltakstyperKostnadskalkyle!E$7)/100,
IF($F215=TiltakstyperKostnadskalkyle!$B$8,($J215*TiltakstyperKostnadskalkyle!E$8)/100,
IF($F215=TiltakstyperKostnadskalkyle!$B$9,($J215*TiltakstyperKostnadskalkyle!E$9)/100,
IF($F215=TiltakstyperKostnadskalkyle!$B$10,($J215*TiltakstyperKostnadskalkyle!E$10)/100,
IF($F215=TiltakstyperKostnadskalkyle!$B$11,($J215*TiltakstyperKostnadskalkyle!E$11)/100,
IF($F215=TiltakstyperKostnadskalkyle!$B$12,($J215*TiltakstyperKostnadskalkyle!E$12)/100,
IF($F215=TiltakstyperKostnadskalkyle!$B$13,($J215*TiltakstyperKostnadskalkyle!E$13)/100,
IF($F215=TiltakstyperKostnadskalkyle!$B$14,($J215*TiltakstyperKostnadskalkyle!E$14)/100,
IF($F215=TiltakstyperKostnadskalkyle!$B$15,($J215*TiltakstyperKostnadskalkyle!E$15)/100,
"0")))))))))))</f>
        <v>0</v>
      </c>
      <c r="M215" s="18" t="str">
        <f>IF($F215=TiltakstyperKostnadskalkyle!$B$5,($J215*TiltakstyperKostnadskalkyle!F$5)/100,
IF($F215=TiltakstyperKostnadskalkyle!$B$6,($J215*TiltakstyperKostnadskalkyle!F$6)/100,
IF($F215=TiltakstyperKostnadskalkyle!$B$7,($J215*TiltakstyperKostnadskalkyle!F$7)/100,
IF($F215=TiltakstyperKostnadskalkyle!$B$8,($J215*TiltakstyperKostnadskalkyle!F$8)/100,
IF($F215=TiltakstyperKostnadskalkyle!$B$9,($J215*TiltakstyperKostnadskalkyle!F$9)/100,
IF($F215=TiltakstyperKostnadskalkyle!$B$10,($J215*TiltakstyperKostnadskalkyle!F$10)/100,
IF($F215=TiltakstyperKostnadskalkyle!$B$11,($J215*TiltakstyperKostnadskalkyle!F$11)/100,
IF($F215=TiltakstyperKostnadskalkyle!$B$12,($J215*TiltakstyperKostnadskalkyle!F$12)/100,
IF($F215=TiltakstyperKostnadskalkyle!$B$13,($J215*TiltakstyperKostnadskalkyle!F$13)/100,
IF($F215=TiltakstyperKostnadskalkyle!$B$14,($J215*TiltakstyperKostnadskalkyle!F$14)/100,
IF($F215=TiltakstyperKostnadskalkyle!$B$15,($J215*TiltakstyperKostnadskalkyle!F$15)/100,
"0")))))))))))</f>
        <v>0</v>
      </c>
      <c r="N215" s="18" t="str">
        <f>IF($F215=TiltakstyperKostnadskalkyle!$B$5,($J215*TiltakstyperKostnadskalkyle!G$5)/100,
IF($F215=TiltakstyperKostnadskalkyle!$B$6,($J215*TiltakstyperKostnadskalkyle!G$6)/100,
IF($F215=TiltakstyperKostnadskalkyle!$B$7,($J215*TiltakstyperKostnadskalkyle!G$7)/100,
IF($F215=TiltakstyperKostnadskalkyle!$B$8,($J215*TiltakstyperKostnadskalkyle!G$8)/100,
IF($F215=TiltakstyperKostnadskalkyle!$B$9,($J215*TiltakstyperKostnadskalkyle!G$9)/100,
IF($F215=TiltakstyperKostnadskalkyle!$B$10,($J215*TiltakstyperKostnadskalkyle!G$10)/100,
IF($F215=TiltakstyperKostnadskalkyle!$B$11,($J215*TiltakstyperKostnadskalkyle!G$11)/100,
IF($F215=TiltakstyperKostnadskalkyle!$B$12,($J215*TiltakstyperKostnadskalkyle!G$12)/100,
IF($F215=TiltakstyperKostnadskalkyle!$B$13,($J215*TiltakstyperKostnadskalkyle!G$13)/100,
IF($F215=TiltakstyperKostnadskalkyle!$B$14,($J215*TiltakstyperKostnadskalkyle!G$14)/100,
IF($F215=TiltakstyperKostnadskalkyle!$B$15,($J215*TiltakstyperKostnadskalkyle!G$15)/100,
"0")))))))))))</f>
        <v>0</v>
      </c>
      <c r="O215" s="18" t="str">
        <f>IF($F215=TiltakstyperKostnadskalkyle!$B$5,($J215*TiltakstyperKostnadskalkyle!H$5)/100,
IF($F215=TiltakstyperKostnadskalkyle!$B$6,($J215*TiltakstyperKostnadskalkyle!H$6)/100,
IF($F215=TiltakstyperKostnadskalkyle!$B$7,($J215*TiltakstyperKostnadskalkyle!H$7)/100,
IF($F215=TiltakstyperKostnadskalkyle!$B$8,($J215*TiltakstyperKostnadskalkyle!H$8)/100,
IF($F215=TiltakstyperKostnadskalkyle!$B$9,($J215*TiltakstyperKostnadskalkyle!H$9)/100,
IF($F215=TiltakstyperKostnadskalkyle!$B$10,($J215*TiltakstyperKostnadskalkyle!H$10)/100,
IF($F215=TiltakstyperKostnadskalkyle!$B$11,($J215*TiltakstyperKostnadskalkyle!H$11)/100,
IF($F215=TiltakstyperKostnadskalkyle!$B$12,($J215*TiltakstyperKostnadskalkyle!H$12)/100,
IF($F215=TiltakstyperKostnadskalkyle!$B$13,($J215*TiltakstyperKostnadskalkyle!H$13)/100,
IF($F215=TiltakstyperKostnadskalkyle!$B$14,($J215*TiltakstyperKostnadskalkyle!H$14)/100,
IF($F215=TiltakstyperKostnadskalkyle!$B$15,($J215*TiltakstyperKostnadskalkyle!H$15)/100,
"0")))))))))))</f>
        <v>0</v>
      </c>
      <c r="P215" s="18" t="str">
        <f>IF($F215=TiltakstyperKostnadskalkyle!$B$5,($J215*TiltakstyperKostnadskalkyle!I$5)/100,
IF($F215=TiltakstyperKostnadskalkyle!$B$6,($J215*TiltakstyperKostnadskalkyle!I$6)/100,
IF($F215=TiltakstyperKostnadskalkyle!$B$7,($J215*TiltakstyperKostnadskalkyle!I$7)/100,
IF($F215=TiltakstyperKostnadskalkyle!$B$8,($J215*TiltakstyperKostnadskalkyle!I$8)/100,
IF($F215=TiltakstyperKostnadskalkyle!$B$9,($J215*TiltakstyperKostnadskalkyle!I$9)/100,
IF($F215=TiltakstyperKostnadskalkyle!$B$10,($J215*TiltakstyperKostnadskalkyle!I$10)/100,
IF($F215=TiltakstyperKostnadskalkyle!$B$11,($J215*TiltakstyperKostnadskalkyle!I$11)/100,
IF($F215=TiltakstyperKostnadskalkyle!$B$12,($J215*TiltakstyperKostnadskalkyle!I$12)/100,
IF($F215=TiltakstyperKostnadskalkyle!$B$13,($J215*TiltakstyperKostnadskalkyle!I$13)/100,
IF($F215=TiltakstyperKostnadskalkyle!$B$14,($J215*TiltakstyperKostnadskalkyle!I$14)/100,
IF($F215=TiltakstyperKostnadskalkyle!$B$15,($J215*TiltakstyperKostnadskalkyle!I$15)/100,
"0")))))))))))</f>
        <v>0</v>
      </c>
      <c r="Q215" s="18">
        <f t="shared" si="12"/>
        <v>0</v>
      </c>
      <c r="R215" s="18" t="str">
        <f>IF($F215=TiltakstyperKostnadskalkyle!$B$5,($J215*TiltakstyperKostnadskalkyle!K$5)/100,
IF($F215=TiltakstyperKostnadskalkyle!$B$6,($J215*TiltakstyperKostnadskalkyle!K$6)/100,
IF($F215=TiltakstyperKostnadskalkyle!$B$8,($J215*TiltakstyperKostnadskalkyle!K$8)/100,
IF($F215=TiltakstyperKostnadskalkyle!$B$9,($J215*TiltakstyperKostnadskalkyle!K$9)/100,
IF($F215=TiltakstyperKostnadskalkyle!$B$10,($J215*TiltakstyperKostnadskalkyle!K$10)/100,
IF($F215=TiltakstyperKostnadskalkyle!$B$11,($J215*TiltakstyperKostnadskalkyle!K$11)/100,
IF($F215=TiltakstyperKostnadskalkyle!$B$12,($J215*TiltakstyperKostnadskalkyle!K$12)/100,
IF($F215=TiltakstyperKostnadskalkyle!$B$13,($J215*TiltakstyperKostnadskalkyle!K$13)/100,
IF($F215=TiltakstyperKostnadskalkyle!$B$14,($J215*TiltakstyperKostnadskalkyle!K$14)/100,
"0")))))))))</f>
        <v>0</v>
      </c>
      <c r="S215" s="18">
        <f t="shared" si="13"/>
        <v>0</v>
      </c>
      <c r="T215" s="18" t="str">
        <f>IF($F215=TiltakstyperKostnadskalkyle!$B$5,($J215*TiltakstyperKostnadskalkyle!M$5)/100,
IF($F215=TiltakstyperKostnadskalkyle!$B$6,($J215*TiltakstyperKostnadskalkyle!M$6)/100,
IF($F215=TiltakstyperKostnadskalkyle!$B$7,($J215*TiltakstyperKostnadskalkyle!M$7)/100,
IF($F215=TiltakstyperKostnadskalkyle!$B$8,($J215*TiltakstyperKostnadskalkyle!M$8)/100,
IF($F215=TiltakstyperKostnadskalkyle!$B$9,($J215*TiltakstyperKostnadskalkyle!M$9)/100,
IF($F215=TiltakstyperKostnadskalkyle!$B$10,($J215*TiltakstyperKostnadskalkyle!M$10)/100,
IF($F215=TiltakstyperKostnadskalkyle!$B$11,($J215*TiltakstyperKostnadskalkyle!M$11)/100,
IF($F215=TiltakstyperKostnadskalkyle!$B$12,($J215*TiltakstyperKostnadskalkyle!M$12)/100,
IF($F215=TiltakstyperKostnadskalkyle!$B$13,($J215*TiltakstyperKostnadskalkyle!M$13)/100,
IF($F215=TiltakstyperKostnadskalkyle!$B$14,($J215*TiltakstyperKostnadskalkyle!M$14)/100,
IF($F215=TiltakstyperKostnadskalkyle!$B$15,($J215*TiltakstyperKostnadskalkyle!M$15)/100,
"0")))))))))))</f>
        <v>0</v>
      </c>
      <c r="U215" s="32"/>
      <c r="V215" s="32"/>
      <c r="W215" s="18" t="str">
        <f>IF($F215=TiltakstyperKostnadskalkyle!$B$5,($J215*TiltakstyperKostnadskalkyle!P$5)/100,
IF($F215=TiltakstyperKostnadskalkyle!$B$6,($J215*TiltakstyperKostnadskalkyle!P$6)/100,
IF($F215=TiltakstyperKostnadskalkyle!$B$7,($J215*TiltakstyperKostnadskalkyle!P$7)/100,
IF($F215=TiltakstyperKostnadskalkyle!$B$8,($J215*TiltakstyperKostnadskalkyle!P$8)/100,
IF($F215=TiltakstyperKostnadskalkyle!$B$9,($J215*TiltakstyperKostnadskalkyle!P$9)/100,
IF($F215=TiltakstyperKostnadskalkyle!$B$10,($J215*TiltakstyperKostnadskalkyle!P$10)/100,
IF($F215=TiltakstyperKostnadskalkyle!$B$11,($J215*TiltakstyperKostnadskalkyle!P$11)/100,
IF($F215=TiltakstyperKostnadskalkyle!$B$12,($J215*TiltakstyperKostnadskalkyle!P$12)/100,
IF($F215=TiltakstyperKostnadskalkyle!$B$13,($J215*TiltakstyperKostnadskalkyle!P$13)/100,
IF($F215=TiltakstyperKostnadskalkyle!$B$14,($J215*TiltakstyperKostnadskalkyle!P$14)/100,
IF($F215=TiltakstyperKostnadskalkyle!$B$15,($J215*TiltakstyperKostnadskalkyle!P$15)/100,
"0")))))))))))</f>
        <v>0</v>
      </c>
      <c r="Y215" s="151"/>
    </row>
    <row r="216" spans="2:25" x14ac:dyDescent="0.25">
      <c r="B216" s="20" t="s">
        <v>25</v>
      </c>
      <c r="C216" s="22" t="s">
        <v>64</v>
      </c>
      <c r="D216" s="22" t="s">
        <v>177</v>
      </c>
      <c r="E216" s="22"/>
      <c r="F216" s="39" t="s">
        <v>151</v>
      </c>
      <c r="G216" s="22"/>
      <c r="H216" s="108">
        <v>2</v>
      </c>
      <c r="I216" s="27" t="s">
        <v>154</v>
      </c>
      <c r="J216" s="18">
        <f>IF(F216=TiltakstyperKostnadskalkyle!$B$5,TiltakstyperKostnadskalkyle!$R$5*Handlingsplan!H222,
IF(F216=TiltakstyperKostnadskalkyle!$B$6,TiltakstyperKostnadskalkyle!$R$6*Handlingsplan!H222,
IF(F216=TiltakstyperKostnadskalkyle!$B$7,TiltakstyperKostnadskalkyle!$R$7*Handlingsplan!H222,
IF(F216=TiltakstyperKostnadskalkyle!$B$8,TiltakstyperKostnadskalkyle!$R$8*Handlingsplan!H222,
IF(F216=TiltakstyperKostnadskalkyle!$B$9,TiltakstyperKostnadskalkyle!$R$9*Handlingsplan!H222,
IF(F216=TiltakstyperKostnadskalkyle!$B$10,TiltakstyperKostnadskalkyle!$R$10*Handlingsplan!H222,
IF(F216=TiltakstyperKostnadskalkyle!$B$11,TiltakstyperKostnadskalkyle!$R$11*Handlingsplan!H222,
IF(F216=TiltakstyperKostnadskalkyle!$B$12,TiltakstyperKostnadskalkyle!$R$12*Handlingsplan!H222,
IF(F216=TiltakstyperKostnadskalkyle!$B$13,TiltakstyperKostnadskalkyle!$R$13*Handlingsplan!H222,
IF(F216=TiltakstyperKostnadskalkyle!$B$14,TiltakstyperKostnadskalkyle!$R$14*Handlingsplan!H222,
IF(F216=TiltakstyperKostnadskalkyle!$B$15,TiltakstyperKostnadskalkyle!$R$15*Handlingsplan!H222,
0)))))))))))</f>
        <v>0</v>
      </c>
      <c r="K216" s="18" t="str">
        <f>IF($F216=TiltakstyperKostnadskalkyle!$B$5,($J216*TiltakstyperKostnadskalkyle!D$5)/100,
IF($F216=TiltakstyperKostnadskalkyle!$B$6,($J216*TiltakstyperKostnadskalkyle!D$6)/100,
IF($F216=TiltakstyperKostnadskalkyle!$B$7,($J216*TiltakstyperKostnadskalkyle!D$7)/100,
IF($F216=TiltakstyperKostnadskalkyle!$B$8,($J216*TiltakstyperKostnadskalkyle!D$8)/100,
IF($F216=TiltakstyperKostnadskalkyle!$B$9,($J216*TiltakstyperKostnadskalkyle!D$9)/100,
IF($F216=TiltakstyperKostnadskalkyle!$B$10,($J216*TiltakstyperKostnadskalkyle!D$10)/100,
IF($F216=TiltakstyperKostnadskalkyle!$B$11,($J216*TiltakstyperKostnadskalkyle!D$11)/100,
IF($F216=TiltakstyperKostnadskalkyle!$B$12,($J216*TiltakstyperKostnadskalkyle!D$12)/100,
IF($F216=TiltakstyperKostnadskalkyle!$B$13,($J216*TiltakstyperKostnadskalkyle!D$13)/100,
IF($F216=TiltakstyperKostnadskalkyle!$B$14,($J216*TiltakstyperKostnadskalkyle!D$14)/100,
IF($F216=TiltakstyperKostnadskalkyle!$B$15,($J216*TiltakstyperKostnadskalkyle!D$15)/100,
"0")))))))))))</f>
        <v>0</v>
      </c>
      <c r="L216" s="18" t="str">
        <f>IF($F216=TiltakstyperKostnadskalkyle!$B$5,($J216*TiltakstyperKostnadskalkyle!E$5)/100,
IF($F216=TiltakstyperKostnadskalkyle!$B$6,($J216*TiltakstyperKostnadskalkyle!E$6)/100,
IF($F216=TiltakstyperKostnadskalkyle!$B$7,($J216*TiltakstyperKostnadskalkyle!E$7)/100,
IF($F216=TiltakstyperKostnadskalkyle!$B$8,($J216*TiltakstyperKostnadskalkyle!E$8)/100,
IF($F216=TiltakstyperKostnadskalkyle!$B$9,($J216*TiltakstyperKostnadskalkyle!E$9)/100,
IF($F216=TiltakstyperKostnadskalkyle!$B$10,($J216*TiltakstyperKostnadskalkyle!E$10)/100,
IF($F216=TiltakstyperKostnadskalkyle!$B$11,($J216*TiltakstyperKostnadskalkyle!E$11)/100,
IF($F216=TiltakstyperKostnadskalkyle!$B$12,($J216*TiltakstyperKostnadskalkyle!E$12)/100,
IF($F216=TiltakstyperKostnadskalkyle!$B$13,($J216*TiltakstyperKostnadskalkyle!E$13)/100,
IF($F216=TiltakstyperKostnadskalkyle!$B$14,($J216*TiltakstyperKostnadskalkyle!E$14)/100,
IF($F216=TiltakstyperKostnadskalkyle!$B$15,($J216*TiltakstyperKostnadskalkyle!E$15)/100,
"0")))))))))))</f>
        <v>0</v>
      </c>
      <c r="M216" s="18" t="str">
        <f>IF($F216=TiltakstyperKostnadskalkyle!$B$5,($J216*TiltakstyperKostnadskalkyle!F$5)/100,
IF($F216=TiltakstyperKostnadskalkyle!$B$6,($J216*TiltakstyperKostnadskalkyle!F$6)/100,
IF($F216=TiltakstyperKostnadskalkyle!$B$7,($J216*TiltakstyperKostnadskalkyle!F$7)/100,
IF($F216=TiltakstyperKostnadskalkyle!$B$8,($J216*TiltakstyperKostnadskalkyle!F$8)/100,
IF($F216=TiltakstyperKostnadskalkyle!$B$9,($J216*TiltakstyperKostnadskalkyle!F$9)/100,
IF($F216=TiltakstyperKostnadskalkyle!$B$10,($J216*TiltakstyperKostnadskalkyle!F$10)/100,
IF($F216=TiltakstyperKostnadskalkyle!$B$11,($J216*TiltakstyperKostnadskalkyle!F$11)/100,
IF($F216=TiltakstyperKostnadskalkyle!$B$12,($J216*TiltakstyperKostnadskalkyle!F$12)/100,
IF($F216=TiltakstyperKostnadskalkyle!$B$13,($J216*TiltakstyperKostnadskalkyle!F$13)/100,
IF($F216=TiltakstyperKostnadskalkyle!$B$14,($J216*TiltakstyperKostnadskalkyle!F$14)/100,
IF($F216=TiltakstyperKostnadskalkyle!$B$15,($J216*TiltakstyperKostnadskalkyle!F$15)/100,
"0")))))))))))</f>
        <v>0</v>
      </c>
      <c r="N216" s="18" t="str">
        <f>IF($F216=TiltakstyperKostnadskalkyle!$B$5,($J216*TiltakstyperKostnadskalkyle!G$5)/100,
IF($F216=TiltakstyperKostnadskalkyle!$B$6,($J216*TiltakstyperKostnadskalkyle!G$6)/100,
IF($F216=TiltakstyperKostnadskalkyle!$B$7,($J216*TiltakstyperKostnadskalkyle!G$7)/100,
IF($F216=TiltakstyperKostnadskalkyle!$B$8,($J216*TiltakstyperKostnadskalkyle!G$8)/100,
IF($F216=TiltakstyperKostnadskalkyle!$B$9,($J216*TiltakstyperKostnadskalkyle!G$9)/100,
IF($F216=TiltakstyperKostnadskalkyle!$B$10,($J216*TiltakstyperKostnadskalkyle!G$10)/100,
IF($F216=TiltakstyperKostnadskalkyle!$B$11,($J216*TiltakstyperKostnadskalkyle!G$11)/100,
IF($F216=TiltakstyperKostnadskalkyle!$B$12,($J216*TiltakstyperKostnadskalkyle!G$12)/100,
IF($F216=TiltakstyperKostnadskalkyle!$B$13,($J216*TiltakstyperKostnadskalkyle!G$13)/100,
IF($F216=TiltakstyperKostnadskalkyle!$B$14,($J216*TiltakstyperKostnadskalkyle!G$14)/100,
IF($F216=TiltakstyperKostnadskalkyle!$B$15,($J216*TiltakstyperKostnadskalkyle!G$15)/100,
"0")))))))))))</f>
        <v>0</v>
      </c>
      <c r="O216" s="18" t="str">
        <f>IF($F216=TiltakstyperKostnadskalkyle!$B$5,($J216*TiltakstyperKostnadskalkyle!H$5)/100,
IF($F216=TiltakstyperKostnadskalkyle!$B$6,($J216*TiltakstyperKostnadskalkyle!H$6)/100,
IF($F216=TiltakstyperKostnadskalkyle!$B$7,($J216*TiltakstyperKostnadskalkyle!H$7)/100,
IF($F216=TiltakstyperKostnadskalkyle!$B$8,($J216*TiltakstyperKostnadskalkyle!H$8)/100,
IF($F216=TiltakstyperKostnadskalkyle!$B$9,($J216*TiltakstyperKostnadskalkyle!H$9)/100,
IF($F216=TiltakstyperKostnadskalkyle!$B$10,($J216*TiltakstyperKostnadskalkyle!H$10)/100,
IF($F216=TiltakstyperKostnadskalkyle!$B$11,($J216*TiltakstyperKostnadskalkyle!H$11)/100,
IF($F216=TiltakstyperKostnadskalkyle!$B$12,($J216*TiltakstyperKostnadskalkyle!H$12)/100,
IF($F216=TiltakstyperKostnadskalkyle!$B$13,($J216*TiltakstyperKostnadskalkyle!H$13)/100,
IF($F216=TiltakstyperKostnadskalkyle!$B$14,($J216*TiltakstyperKostnadskalkyle!H$14)/100,
IF($F216=TiltakstyperKostnadskalkyle!$B$15,($J216*TiltakstyperKostnadskalkyle!H$15)/100,
"0")))))))))))</f>
        <v>0</v>
      </c>
      <c r="P216" s="18" t="str">
        <f>IF($F216=TiltakstyperKostnadskalkyle!$B$5,($J216*TiltakstyperKostnadskalkyle!I$5)/100,
IF($F216=TiltakstyperKostnadskalkyle!$B$6,($J216*TiltakstyperKostnadskalkyle!I$6)/100,
IF($F216=TiltakstyperKostnadskalkyle!$B$7,($J216*TiltakstyperKostnadskalkyle!I$7)/100,
IF($F216=TiltakstyperKostnadskalkyle!$B$8,($J216*TiltakstyperKostnadskalkyle!I$8)/100,
IF($F216=TiltakstyperKostnadskalkyle!$B$9,($J216*TiltakstyperKostnadskalkyle!I$9)/100,
IF($F216=TiltakstyperKostnadskalkyle!$B$10,($J216*TiltakstyperKostnadskalkyle!I$10)/100,
IF($F216=TiltakstyperKostnadskalkyle!$B$11,($J216*TiltakstyperKostnadskalkyle!I$11)/100,
IF($F216=TiltakstyperKostnadskalkyle!$B$12,($J216*TiltakstyperKostnadskalkyle!I$12)/100,
IF($F216=TiltakstyperKostnadskalkyle!$B$13,($J216*TiltakstyperKostnadskalkyle!I$13)/100,
IF($F216=TiltakstyperKostnadskalkyle!$B$14,($J216*TiltakstyperKostnadskalkyle!I$14)/100,
IF($F216=TiltakstyperKostnadskalkyle!$B$15,($J216*TiltakstyperKostnadskalkyle!I$15)/100,
"0")))))))))))</f>
        <v>0</v>
      </c>
      <c r="Q216" s="18">
        <f t="shared" si="12"/>
        <v>0</v>
      </c>
      <c r="R216" s="18" t="str">
        <f>IF($F216=TiltakstyperKostnadskalkyle!$B$5,($J216*TiltakstyperKostnadskalkyle!K$5)/100,
IF($F216=TiltakstyperKostnadskalkyle!$B$6,($J216*TiltakstyperKostnadskalkyle!K$6)/100,
IF($F216=TiltakstyperKostnadskalkyle!$B$8,($J216*TiltakstyperKostnadskalkyle!K$8)/100,
IF($F216=TiltakstyperKostnadskalkyle!$B$9,($J216*TiltakstyperKostnadskalkyle!K$9)/100,
IF($F216=TiltakstyperKostnadskalkyle!$B$10,($J216*TiltakstyperKostnadskalkyle!K$10)/100,
IF($F216=TiltakstyperKostnadskalkyle!$B$11,($J216*TiltakstyperKostnadskalkyle!K$11)/100,
IF($F216=TiltakstyperKostnadskalkyle!$B$12,($J216*TiltakstyperKostnadskalkyle!K$12)/100,
IF($F216=TiltakstyperKostnadskalkyle!$B$13,($J216*TiltakstyperKostnadskalkyle!K$13)/100,
IF($F216=TiltakstyperKostnadskalkyle!$B$14,($J216*TiltakstyperKostnadskalkyle!K$14)/100,
"0")))))))))</f>
        <v>0</v>
      </c>
      <c r="S216" s="18">
        <f t="shared" si="13"/>
        <v>0</v>
      </c>
      <c r="T216" s="18" t="str">
        <f>IF($F216=TiltakstyperKostnadskalkyle!$B$5,($J216*TiltakstyperKostnadskalkyle!M$5)/100,
IF($F216=TiltakstyperKostnadskalkyle!$B$6,($J216*TiltakstyperKostnadskalkyle!M$6)/100,
IF($F216=TiltakstyperKostnadskalkyle!$B$7,($J216*TiltakstyperKostnadskalkyle!M$7)/100,
IF($F216=TiltakstyperKostnadskalkyle!$B$8,($J216*TiltakstyperKostnadskalkyle!M$8)/100,
IF($F216=TiltakstyperKostnadskalkyle!$B$9,($J216*TiltakstyperKostnadskalkyle!M$9)/100,
IF($F216=TiltakstyperKostnadskalkyle!$B$10,($J216*TiltakstyperKostnadskalkyle!M$10)/100,
IF($F216=TiltakstyperKostnadskalkyle!$B$11,($J216*TiltakstyperKostnadskalkyle!M$11)/100,
IF($F216=TiltakstyperKostnadskalkyle!$B$12,($J216*TiltakstyperKostnadskalkyle!M$12)/100,
IF($F216=TiltakstyperKostnadskalkyle!$B$13,($J216*TiltakstyperKostnadskalkyle!M$13)/100,
IF($F216=TiltakstyperKostnadskalkyle!$B$14,($J216*TiltakstyperKostnadskalkyle!M$14)/100,
IF($F216=TiltakstyperKostnadskalkyle!$B$15,($J216*TiltakstyperKostnadskalkyle!M$15)/100,
"0")))))))))))</f>
        <v>0</v>
      </c>
      <c r="U216" s="32"/>
      <c r="V216" s="32"/>
      <c r="W216" s="18" t="str">
        <f>IF($F216=TiltakstyperKostnadskalkyle!$B$5,($J216*TiltakstyperKostnadskalkyle!P$5)/100,
IF($F216=TiltakstyperKostnadskalkyle!$B$6,($J216*TiltakstyperKostnadskalkyle!P$6)/100,
IF($F216=TiltakstyperKostnadskalkyle!$B$7,($J216*TiltakstyperKostnadskalkyle!P$7)/100,
IF($F216=TiltakstyperKostnadskalkyle!$B$8,($J216*TiltakstyperKostnadskalkyle!P$8)/100,
IF($F216=TiltakstyperKostnadskalkyle!$B$9,($J216*TiltakstyperKostnadskalkyle!P$9)/100,
IF($F216=TiltakstyperKostnadskalkyle!$B$10,($J216*TiltakstyperKostnadskalkyle!P$10)/100,
IF($F216=TiltakstyperKostnadskalkyle!$B$11,($J216*TiltakstyperKostnadskalkyle!P$11)/100,
IF($F216=TiltakstyperKostnadskalkyle!$B$12,($J216*TiltakstyperKostnadskalkyle!P$12)/100,
IF($F216=TiltakstyperKostnadskalkyle!$B$13,($J216*TiltakstyperKostnadskalkyle!P$13)/100,
IF($F216=TiltakstyperKostnadskalkyle!$B$14,($J216*TiltakstyperKostnadskalkyle!P$14)/100,
IF($F216=TiltakstyperKostnadskalkyle!$B$15,($J216*TiltakstyperKostnadskalkyle!P$15)/100,
"0")))))))))))</f>
        <v>0</v>
      </c>
      <c r="Y216" s="151"/>
    </row>
    <row r="217" spans="2:25" ht="14.45" customHeight="1" x14ac:dyDescent="0.25">
      <c r="B217" s="20" t="s">
        <v>25</v>
      </c>
      <c r="C217" s="22" t="s">
        <v>64</v>
      </c>
      <c r="D217" s="22" t="s">
        <v>178</v>
      </c>
      <c r="E217" s="22"/>
      <c r="F217" s="39" t="s">
        <v>151</v>
      </c>
      <c r="G217" s="22"/>
      <c r="H217" s="108">
        <v>4</v>
      </c>
      <c r="I217" s="27" t="s">
        <v>154</v>
      </c>
      <c r="J217" s="18">
        <f>IF(F217=TiltakstyperKostnadskalkyle!$B$5,TiltakstyperKostnadskalkyle!$R$5*Handlingsplan!H223,
IF(F217=TiltakstyperKostnadskalkyle!$B$6,TiltakstyperKostnadskalkyle!$R$6*Handlingsplan!H223,
IF(F217=TiltakstyperKostnadskalkyle!$B$7,TiltakstyperKostnadskalkyle!$R$7*Handlingsplan!H223,
IF(F217=TiltakstyperKostnadskalkyle!$B$8,TiltakstyperKostnadskalkyle!$R$8*Handlingsplan!H223,
IF(F217=TiltakstyperKostnadskalkyle!$B$9,TiltakstyperKostnadskalkyle!$R$9*Handlingsplan!H223,
IF(F217=TiltakstyperKostnadskalkyle!$B$10,TiltakstyperKostnadskalkyle!$R$10*Handlingsplan!H223,
IF(F217=TiltakstyperKostnadskalkyle!$B$11,TiltakstyperKostnadskalkyle!$R$11*Handlingsplan!H223,
IF(F217=TiltakstyperKostnadskalkyle!$B$12,TiltakstyperKostnadskalkyle!$R$12*Handlingsplan!H223,
IF(F217=TiltakstyperKostnadskalkyle!$B$13,TiltakstyperKostnadskalkyle!$R$13*Handlingsplan!H223,
IF(F217=TiltakstyperKostnadskalkyle!$B$14,TiltakstyperKostnadskalkyle!$R$14*Handlingsplan!H223,
IF(F217=TiltakstyperKostnadskalkyle!$B$15,TiltakstyperKostnadskalkyle!$R$15*Handlingsplan!H223,
0)))))))))))</f>
        <v>0</v>
      </c>
      <c r="K217" s="18" t="str">
        <f>IF($F217=TiltakstyperKostnadskalkyle!$B$5,($J217*TiltakstyperKostnadskalkyle!D$5)/100,
IF($F217=TiltakstyperKostnadskalkyle!$B$6,($J217*TiltakstyperKostnadskalkyle!D$6)/100,
IF($F217=TiltakstyperKostnadskalkyle!$B$7,($J217*TiltakstyperKostnadskalkyle!D$7)/100,
IF($F217=TiltakstyperKostnadskalkyle!$B$8,($J217*TiltakstyperKostnadskalkyle!D$8)/100,
IF($F217=TiltakstyperKostnadskalkyle!$B$9,($J217*TiltakstyperKostnadskalkyle!D$9)/100,
IF($F217=TiltakstyperKostnadskalkyle!$B$10,($J217*TiltakstyperKostnadskalkyle!D$10)/100,
IF($F217=TiltakstyperKostnadskalkyle!$B$11,($J217*TiltakstyperKostnadskalkyle!D$11)/100,
IF($F217=TiltakstyperKostnadskalkyle!$B$12,($J217*TiltakstyperKostnadskalkyle!D$12)/100,
IF($F217=TiltakstyperKostnadskalkyle!$B$13,($J217*TiltakstyperKostnadskalkyle!D$13)/100,
IF($F217=TiltakstyperKostnadskalkyle!$B$14,($J217*TiltakstyperKostnadskalkyle!D$14)/100,
IF($F217=TiltakstyperKostnadskalkyle!$B$15,($J217*TiltakstyperKostnadskalkyle!D$15)/100,
"0")))))))))))</f>
        <v>0</v>
      </c>
      <c r="L217" s="18" t="str">
        <f>IF($F217=TiltakstyperKostnadskalkyle!$B$5,($J217*TiltakstyperKostnadskalkyle!E$5)/100,
IF($F217=TiltakstyperKostnadskalkyle!$B$6,($J217*TiltakstyperKostnadskalkyle!E$6)/100,
IF($F217=TiltakstyperKostnadskalkyle!$B$7,($J217*TiltakstyperKostnadskalkyle!E$7)/100,
IF($F217=TiltakstyperKostnadskalkyle!$B$8,($J217*TiltakstyperKostnadskalkyle!E$8)/100,
IF($F217=TiltakstyperKostnadskalkyle!$B$9,($J217*TiltakstyperKostnadskalkyle!E$9)/100,
IF($F217=TiltakstyperKostnadskalkyle!$B$10,($J217*TiltakstyperKostnadskalkyle!E$10)/100,
IF($F217=TiltakstyperKostnadskalkyle!$B$11,($J217*TiltakstyperKostnadskalkyle!E$11)/100,
IF($F217=TiltakstyperKostnadskalkyle!$B$12,($J217*TiltakstyperKostnadskalkyle!E$12)/100,
IF($F217=TiltakstyperKostnadskalkyle!$B$13,($J217*TiltakstyperKostnadskalkyle!E$13)/100,
IF($F217=TiltakstyperKostnadskalkyle!$B$14,($J217*TiltakstyperKostnadskalkyle!E$14)/100,
IF($F217=TiltakstyperKostnadskalkyle!$B$15,($J217*TiltakstyperKostnadskalkyle!E$15)/100,
"0")))))))))))</f>
        <v>0</v>
      </c>
      <c r="M217" s="18" t="str">
        <f>IF($F217=TiltakstyperKostnadskalkyle!$B$5,($J217*TiltakstyperKostnadskalkyle!F$5)/100,
IF($F217=TiltakstyperKostnadskalkyle!$B$6,($J217*TiltakstyperKostnadskalkyle!F$6)/100,
IF($F217=TiltakstyperKostnadskalkyle!$B$7,($J217*TiltakstyperKostnadskalkyle!F$7)/100,
IF($F217=TiltakstyperKostnadskalkyle!$B$8,($J217*TiltakstyperKostnadskalkyle!F$8)/100,
IF($F217=TiltakstyperKostnadskalkyle!$B$9,($J217*TiltakstyperKostnadskalkyle!F$9)/100,
IF($F217=TiltakstyperKostnadskalkyle!$B$10,($J217*TiltakstyperKostnadskalkyle!F$10)/100,
IF($F217=TiltakstyperKostnadskalkyle!$B$11,($J217*TiltakstyperKostnadskalkyle!F$11)/100,
IF($F217=TiltakstyperKostnadskalkyle!$B$12,($J217*TiltakstyperKostnadskalkyle!F$12)/100,
IF($F217=TiltakstyperKostnadskalkyle!$B$13,($J217*TiltakstyperKostnadskalkyle!F$13)/100,
IF($F217=TiltakstyperKostnadskalkyle!$B$14,($J217*TiltakstyperKostnadskalkyle!F$14)/100,
IF($F217=TiltakstyperKostnadskalkyle!$B$15,($J217*TiltakstyperKostnadskalkyle!F$15)/100,
"0")))))))))))</f>
        <v>0</v>
      </c>
      <c r="N217" s="18" t="str">
        <f>IF($F217=TiltakstyperKostnadskalkyle!$B$5,($J217*TiltakstyperKostnadskalkyle!G$5)/100,
IF($F217=TiltakstyperKostnadskalkyle!$B$6,($J217*TiltakstyperKostnadskalkyle!G$6)/100,
IF($F217=TiltakstyperKostnadskalkyle!$B$7,($J217*TiltakstyperKostnadskalkyle!G$7)/100,
IF($F217=TiltakstyperKostnadskalkyle!$B$8,($J217*TiltakstyperKostnadskalkyle!G$8)/100,
IF($F217=TiltakstyperKostnadskalkyle!$B$9,($J217*TiltakstyperKostnadskalkyle!G$9)/100,
IF($F217=TiltakstyperKostnadskalkyle!$B$10,($J217*TiltakstyperKostnadskalkyle!G$10)/100,
IF($F217=TiltakstyperKostnadskalkyle!$B$11,($J217*TiltakstyperKostnadskalkyle!G$11)/100,
IF($F217=TiltakstyperKostnadskalkyle!$B$12,($J217*TiltakstyperKostnadskalkyle!G$12)/100,
IF($F217=TiltakstyperKostnadskalkyle!$B$13,($J217*TiltakstyperKostnadskalkyle!G$13)/100,
IF($F217=TiltakstyperKostnadskalkyle!$B$14,($J217*TiltakstyperKostnadskalkyle!G$14)/100,
IF($F217=TiltakstyperKostnadskalkyle!$B$15,($J217*TiltakstyperKostnadskalkyle!G$15)/100,
"0")))))))))))</f>
        <v>0</v>
      </c>
      <c r="O217" s="18" t="str">
        <f>IF($F217=TiltakstyperKostnadskalkyle!$B$5,($J217*TiltakstyperKostnadskalkyle!H$5)/100,
IF($F217=TiltakstyperKostnadskalkyle!$B$6,($J217*TiltakstyperKostnadskalkyle!H$6)/100,
IF($F217=TiltakstyperKostnadskalkyle!$B$7,($J217*TiltakstyperKostnadskalkyle!H$7)/100,
IF($F217=TiltakstyperKostnadskalkyle!$B$8,($J217*TiltakstyperKostnadskalkyle!H$8)/100,
IF($F217=TiltakstyperKostnadskalkyle!$B$9,($J217*TiltakstyperKostnadskalkyle!H$9)/100,
IF($F217=TiltakstyperKostnadskalkyle!$B$10,($J217*TiltakstyperKostnadskalkyle!H$10)/100,
IF($F217=TiltakstyperKostnadskalkyle!$B$11,($J217*TiltakstyperKostnadskalkyle!H$11)/100,
IF($F217=TiltakstyperKostnadskalkyle!$B$12,($J217*TiltakstyperKostnadskalkyle!H$12)/100,
IF($F217=TiltakstyperKostnadskalkyle!$B$13,($J217*TiltakstyperKostnadskalkyle!H$13)/100,
IF($F217=TiltakstyperKostnadskalkyle!$B$14,($J217*TiltakstyperKostnadskalkyle!H$14)/100,
IF($F217=TiltakstyperKostnadskalkyle!$B$15,($J217*TiltakstyperKostnadskalkyle!H$15)/100,
"0")))))))))))</f>
        <v>0</v>
      </c>
      <c r="P217" s="18" t="str">
        <f>IF($F217=TiltakstyperKostnadskalkyle!$B$5,($J217*TiltakstyperKostnadskalkyle!I$5)/100,
IF($F217=TiltakstyperKostnadskalkyle!$B$6,($J217*TiltakstyperKostnadskalkyle!I$6)/100,
IF($F217=TiltakstyperKostnadskalkyle!$B$7,($J217*TiltakstyperKostnadskalkyle!I$7)/100,
IF($F217=TiltakstyperKostnadskalkyle!$B$8,($J217*TiltakstyperKostnadskalkyle!I$8)/100,
IF($F217=TiltakstyperKostnadskalkyle!$B$9,($J217*TiltakstyperKostnadskalkyle!I$9)/100,
IF($F217=TiltakstyperKostnadskalkyle!$B$10,($J217*TiltakstyperKostnadskalkyle!I$10)/100,
IF($F217=TiltakstyperKostnadskalkyle!$B$11,($J217*TiltakstyperKostnadskalkyle!I$11)/100,
IF($F217=TiltakstyperKostnadskalkyle!$B$12,($J217*TiltakstyperKostnadskalkyle!I$12)/100,
IF($F217=TiltakstyperKostnadskalkyle!$B$13,($J217*TiltakstyperKostnadskalkyle!I$13)/100,
IF($F217=TiltakstyperKostnadskalkyle!$B$14,($J217*TiltakstyperKostnadskalkyle!I$14)/100,
IF($F217=TiltakstyperKostnadskalkyle!$B$15,($J217*TiltakstyperKostnadskalkyle!I$15)/100,
"0")))))))))))</f>
        <v>0</v>
      </c>
      <c r="Q217" s="18">
        <f t="shared" si="12"/>
        <v>0</v>
      </c>
      <c r="R217" s="18" t="str">
        <f>IF($F217=TiltakstyperKostnadskalkyle!$B$5,($J217*TiltakstyperKostnadskalkyle!K$5)/100,
IF($F217=TiltakstyperKostnadskalkyle!$B$6,($J217*TiltakstyperKostnadskalkyle!K$6)/100,
IF($F217=TiltakstyperKostnadskalkyle!$B$8,($J217*TiltakstyperKostnadskalkyle!K$8)/100,
IF($F217=TiltakstyperKostnadskalkyle!$B$9,($J217*TiltakstyperKostnadskalkyle!K$9)/100,
IF($F217=TiltakstyperKostnadskalkyle!$B$10,($J217*TiltakstyperKostnadskalkyle!K$10)/100,
IF($F217=TiltakstyperKostnadskalkyle!$B$11,($J217*TiltakstyperKostnadskalkyle!K$11)/100,
IF($F217=TiltakstyperKostnadskalkyle!$B$12,($J217*TiltakstyperKostnadskalkyle!K$12)/100,
IF($F217=TiltakstyperKostnadskalkyle!$B$13,($J217*TiltakstyperKostnadskalkyle!K$13)/100,
IF($F217=TiltakstyperKostnadskalkyle!$B$14,($J217*TiltakstyperKostnadskalkyle!K$14)/100,
"0")))))))))</f>
        <v>0</v>
      </c>
      <c r="S217" s="18">
        <f t="shared" si="13"/>
        <v>0</v>
      </c>
      <c r="T217" s="18" t="str">
        <f>IF($F217=TiltakstyperKostnadskalkyle!$B$5,($J217*TiltakstyperKostnadskalkyle!M$5)/100,
IF($F217=TiltakstyperKostnadskalkyle!$B$6,($J217*TiltakstyperKostnadskalkyle!M$6)/100,
IF($F217=TiltakstyperKostnadskalkyle!$B$7,($J217*TiltakstyperKostnadskalkyle!M$7)/100,
IF($F217=TiltakstyperKostnadskalkyle!$B$8,($J217*TiltakstyperKostnadskalkyle!M$8)/100,
IF($F217=TiltakstyperKostnadskalkyle!$B$9,($J217*TiltakstyperKostnadskalkyle!M$9)/100,
IF($F217=TiltakstyperKostnadskalkyle!$B$10,($J217*TiltakstyperKostnadskalkyle!M$10)/100,
IF($F217=TiltakstyperKostnadskalkyle!$B$11,($J217*TiltakstyperKostnadskalkyle!M$11)/100,
IF($F217=TiltakstyperKostnadskalkyle!$B$12,($J217*TiltakstyperKostnadskalkyle!M$12)/100,
IF($F217=TiltakstyperKostnadskalkyle!$B$13,($J217*TiltakstyperKostnadskalkyle!M$13)/100,
IF($F217=TiltakstyperKostnadskalkyle!$B$14,($J217*TiltakstyperKostnadskalkyle!M$14)/100,
IF($F217=TiltakstyperKostnadskalkyle!$B$15,($J217*TiltakstyperKostnadskalkyle!M$15)/100,
"0")))))))))))</f>
        <v>0</v>
      </c>
      <c r="U217" s="32"/>
      <c r="V217" s="32"/>
      <c r="W217" s="18" t="str">
        <f>IF($F217=TiltakstyperKostnadskalkyle!$B$5,($J217*TiltakstyperKostnadskalkyle!P$5)/100,
IF($F217=TiltakstyperKostnadskalkyle!$B$6,($J217*TiltakstyperKostnadskalkyle!P$6)/100,
IF($F217=TiltakstyperKostnadskalkyle!$B$7,($J217*TiltakstyperKostnadskalkyle!P$7)/100,
IF($F217=TiltakstyperKostnadskalkyle!$B$8,($J217*TiltakstyperKostnadskalkyle!P$8)/100,
IF($F217=TiltakstyperKostnadskalkyle!$B$9,($J217*TiltakstyperKostnadskalkyle!P$9)/100,
IF($F217=TiltakstyperKostnadskalkyle!$B$10,($J217*TiltakstyperKostnadskalkyle!P$10)/100,
IF($F217=TiltakstyperKostnadskalkyle!$B$11,($J217*TiltakstyperKostnadskalkyle!P$11)/100,
IF($F217=TiltakstyperKostnadskalkyle!$B$12,($J217*TiltakstyperKostnadskalkyle!P$12)/100,
IF($F217=TiltakstyperKostnadskalkyle!$B$13,($J217*TiltakstyperKostnadskalkyle!P$13)/100,
IF($F217=TiltakstyperKostnadskalkyle!$B$14,($J217*TiltakstyperKostnadskalkyle!P$14)/100,
IF($F217=TiltakstyperKostnadskalkyle!$B$15,($J217*TiltakstyperKostnadskalkyle!P$15)/100,
"0")))))))))))</f>
        <v>0</v>
      </c>
      <c r="Y217" s="151"/>
    </row>
    <row r="218" spans="2:25" ht="14.45" customHeight="1" x14ac:dyDescent="0.25">
      <c r="B218" s="20" t="s">
        <v>25</v>
      </c>
      <c r="C218" s="22" t="s">
        <v>64</v>
      </c>
      <c r="D218" s="22" t="s">
        <v>179</v>
      </c>
      <c r="E218" s="22"/>
      <c r="F218" s="39" t="s">
        <v>151</v>
      </c>
      <c r="G218" s="22"/>
      <c r="H218" s="108">
        <v>2</v>
      </c>
      <c r="I218" s="27" t="s">
        <v>154</v>
      </c>
      <c r="J218" s="18">
        <f>IF(F218=TiltakstyperKostnadskalkyle!$B$5,TiltakstyperKostnadskalkyle!$R$5*Handlingsplan!H224,
IF(F218=TiltakstyperKostnadskalkyle!$B$6,TiltakstyperKostnadskalkyle!$R$6*Handlingsplan!H224,
IF(F218=TiltakstyperKostnadskalkyle!$B$7,TiltakstyperKostnadskalkyle!$R$7*Handlingsplan!H224,
IF(F218=TiltakstyperKostnadskalkyle!$B$8,TiltakstyperKostnadskalkyle!$R$8*Handlingsplan!H224,
IF(F218=TiltakstyperKostnadskalkyle!$B$9,TiltakstyperKostnadskalkyle!$R$9*Handlingsplan!H224,
IF(F218=TiltakstyperKostnadskalkyle!$B$10,TiltakstyperKostnadskalkyle!$R$10*Handlingsplan!H224,
IF(F218=TiltakstyperKostnadskalkyle!$B$11,TiltakstyperKostnadskalkyle!$R$11*Handlingsplan!H224,
IF(F218=TiltakstyperKostnadskalkyle!$B$12,TiltakstyperKostnadskalkyle!$R$12*Handlingsplan!H224,
IF(F218=TiltakstyperKostnadskalkyle!$B$13,TiltakstyperKostnadskalkyle!$R$13*Handlingsplan!H224,
IF(F218=TiltakstyperKostnadskalkyle!$B$14,TiltakstyperKostnadskalkyle!$R$14*Handlingsplan!H224,
IF(F218=TiltakstyperKostnadskalkyle!$B$15,TiltakstyperKostnadskalkyle!$R$15*Handlingsplan!H224,
0)))))))))))</f>
        <v>0</v>
      </c>
      <c r="K218" s="18" t="str">
        <f>IF($F218=TiltakstyperKostnadskalkyle!$B$5,($J218*TiltakstyperKostnadskalkyle!D$5)/100,
IF($F218=TiltakstyperKostnadskalkyle!$B$6,($J218*TiltakstyperKostnadskalkyle!D$6)/100,
IF($F218=TiltakstyperKostnadskalkyle!$B$7,($J218*TiltakstyperKostnadskalkyle!D$7)/100,
IF($F218=TiltakstyperKostnadskalkyle!$B$8,($J218*TiltakstyperKostnadskalkyle!D$8)/100,
IF($F218=TiltakstyperKostnadskalkyle!$B$9,($J218*TiltakstyperKostnadskalkyle!D$9)/100,
IF($F218=TiltakstyperKostnadskalkyle!$B$10,($J218*TiltakstyperKostnadskalkyle!D$10)/100,
IF($F218=TiltakstyperKostnadskalkyle!$B$11,($J218*TiltakstyperKostnadskalkyle!D$11)/100,
IF($F218=TiltakstyperKostnadskalkyle!$B$12,($J218*TiltakstyperKostnadskalkyle!D$12)/100,
IF($F218=TiltakstyperKostnadskalkyle!$B$13,($J218*TiltakstyperKostnadskalkyle!D$13)/100,
IF($F218=TiltakstyperKostnadskalkyle!$B$14,($J218*TiltakstyperKostnadskalkyle!D$14)/100,
IF($F218=TiltakstyperKostnadskalkyle!$B$15,($J218*TiltakstyperKostnadskalkyle!D$15)/100,
"0")))))))))))</f>
        <v>0</v>
      </c>
      <c r="L218" s="18" t="str">
        <f>IF($F218=TiltakstyperKostnadskalkyle!$B$5,($J218*TiltakstyperKostnadskalkyle!E$5)/100,
IF($F218=TiltakstyperKostnadskalkyle!$B$6,($J218*TiltakstyperKostnadskalkyle!E$6)/100,
IF($F218=TiltakstyperKostnadskalkyle!$B$7,($J218*TiltakstyperKostnadskalkyle!E$7)/100,
IF($F218=TiltakstyperKostnadskalkyle!$B$8,($J218*TiltakstyperKostnadskalkyle!E$8)/100,
IF($F218=TiltakstyperKostnadskalkyle!$B$9,($J218*TiltakstyperKostnadskalkyle!E$9)/100,
IF($F218=TiltakstyperKostnadskalkyle!$B$10,($J218*TiltakstyperKostnadskalkyle!E$10)/100,
IF($F218=TiltakstyperKostnadskalkyle!$B$11,($J218*TiltakstyperKostnadskalkyle!E$11)/100,
IF($F218=TiltakstyperKostnadskalkyle!$B$12,($J218*TiltakstyperKostnadskalkyle!E$12)/100,
IF($F218=TiltakstyperKostnadskalkyle!$B$13,($J218*TiltakstyperKostnadskalkyle!E$13)/100,
IF($F218=TiltakstyperKostnadskalkyle!$B$14,($J218*TiltakstyperKostnadskalkyle!E$14)/100,
IF($F218=TiltakstyperKostnadskalkyle!$B$15,($J218*TiltakstyperKostnadskalkyle!E$15)/100,
"0")))))))))))</f>
        <v>0</v>
      </c>
      <c r="M218" s="18" t="str">
        <f>IF($F218=TiltakstyperKostnadskalkyle!$B$5,($J218*TiltakstyperKostnadskalkyle!F$5)/100,
IF($F218=TiltakstyperKostnadskalkyle!$B$6,($J218*TiltakstyperKostnadskalkyle!F$6)/100,
IF($F218=TiltakstyperKostnadskalkyle!$B$7,($J218*TiltakstyperKostnadskalkyle!F$7)/100,
IF($F218=TiltakstyperKostnadskalkyle!$B$8,($J218*TiltakstyperKostnadskalkyle!F$8)/100,
IF($F218=TiltakstyperKostnadskalkyle!$B$9,($J218*TiltakstyperKostnadskalkyle!F$9)/100,
IF($F218=TiltakstyperKostnadskalkyle!$B$10,($J218*TiltakstyperKostnadskalkyle!F$10)/100,
IF($F218=TiltakstyperKostnadskalkyle!$B$11,($J218*TiltakstyperKostnadskalkyle!F$11)/100,
IF($F218=TiltakstyperKostnadskalkyle!$B$12,($J218*TiltakstyperKostnadskalkyle!F$12)/100,
IF($F218=TiltakstyperKostnadskalkyle!$B$13,($J218*TiltakstyperKostnadskalkyle!F$13)/100,
IF($F218=TiltakstyperKostnadskalkyle!$B$14,($J218*TiltakstyperKostnadskalkyle!F$14)/100,
IF($F218=TiltakstyperKostnadskalkyle!$B$15,($J218*TiltakstyperKostnadskalkyle!F$15)/100,
"0")))))))))))</f>
        <v>0</v>
      </c>
      <c r="N218" s="18" t="str">
        <f>IF($F218=TiltakstyperKostnadskalkyle!$B$5,($J218*TiltakstyperKostnadskalkyle!G$5)/100,
IF($F218=TiltakstyperKostnadskalkyle!$B$6,($J218*TiltakstyperKostnadskalkyle!G$6)/100,
IF($F218=TiltakstyperKostnadskalkyle!$B$7,($J218*TiltakstyperKostnadskalkyle!G$7)/100,
IF($F218=TiltakstyperKostnadskalkyle!$B$8,($J218*TiltakstyperKostnadskalkyle!G$8)/100,
IF($F218=TiltakstyperKostnadskalkyle!$B$9,($J218*TiltakstyperKostnadskalkyle!G$9)/100,
IF($F218=TiltakstyperKostnadskalkyle!$B$10,($J218*TiltakstyperKostnadskalkyle!G$10)/100,
IF($F218=TiltakstyperKostnadskalkyle!$B$11,($J218*TiltakstyperKostnadskalkyle!G$11)/100,
IF($F218=TiltakstyperKostnadskalkyle!$B$12,($J218*TiltakstyperKostnadskalkyle!G$12)/100,
IF($F218=TiltakstyperKostnadskalkyle!$B$13,($J218*TiltakstyperKostnadskalkyle!G$13)/100,
IF($F218=TiltakstyperKostnadskalkyle!$B$14,($J218*TiltakstyperKostnadskalkyle!G$14)/100,
IF($F218=TiltakstyperKostnadskalkyle!$B$15,($J218*TiltakstyperKostnadskalkyle!G$15)/100,
"0")))))))))))</f>
        <v>0</v>
      </c>
      <c r="O218" s="18" t="str">
        <f>IF($F218=TiltakstyperKostnadskalkyle!$B$5,($J218*TiltakstyperKostnadskalkyle!H$5)/100,
IF($F218=TiltakstyperKostnadskalkyle!$B$6,($J218*TiltakstyperKostnadskalkyle!H$6)/100,
IF($F218=TiltakstyperKostnadskalkyle!$B$7,($J218*TiltakstyperKostnadskalkyle!H$7)/100,
IF($F218=TiltakstyperKostnadskalkyle!$B$8,($J218*TiltakstyperKostnadskalkyle!H$8)/100,
IF($F218=TiltakstyperKostnadskalkyle!$B$9,($J218*TiltakstyperKostnadskalkyle!H$9)/100,
IF($F218=TiltakstyperKostnadskalkyle!$B$10,($J218*TiltakstyperKostnadskalkyle!H$10)/100,
IF($F218=TiltakstyperKostnadskalkyle!$B$11,($J218*TiltakstyperKostnadskalkyle!H$11)/100,
IF($F218=TiltakstyperKostnadskalkyle!$B$12,($J218*TiltakstyperKostnadskalkyle!H$12)/100,
IF($F218=TiltakstyperKostnadskalkyle!$B$13,($J218*TiltakstyperKostnadskalkyle!H$13)/100,
IF($F218=TiltakstyperKostnadskalkyle!$B$14,($J218*TiltakstyperKostnadskalkyle!H$14)/100,
IF($F218=TiltakstyperKostnadskalkyle!$B$15,($J218*TiltakstyperKostnadskalkyle!H$15)/100,
"0")))))))))))</f>
        <v>0</v>
      </c>
      <c r="P218" s="18" t="str">
        <f>IF($F218=TiltakstyperKostnadskalkyle!$B$5,($J218*TiltakstyperKostnadskalkyle!I$5)/100,
IF($F218=TiltakstyperKostnadskalkyle!$B$6,($J218*TiltakstyperKostnadskalkyle!I$6)/100,
IF($F218=TiltakstyperKostnadskalkyle!$B$7,($J218*TiltakstyperKostnadskalkyle!I$7)/100,
IF($F218=TiltakstyperKostnadskalkyle!$B$8,($J218*TiltakstyperKostnadskalkyle!I$8)/100,
IF($F218=TiltakstyperKostnadskalkyle!$B$9,($J218*TiltakstyperKostnadskalkyle!I$9)/100,
IF($F218=TiltakstyperKostnadskalkyle!$B$10,($J218*TiltakstyperKostnadskalkyle!I$10)/100,
IF($F218=TiltakstyperKostnadskalkyle!$B$11,($J218*TiltakstyperKostnadskalkyle!I$11)/100,
IF($F218=TiltakstyperKostnadskalkyle!$B$12,($J218*TiltakstyperKostnadskalkyle!I$12)/100,
IF($F218=TiltakstyperKostnadskalkyle!$B$13,($J218*TiltakstyperKostnadskalkyle!I$13)/100,
IF($F218=TiltakstyperKostnadskalkyle!$B$14,($J218*TiltakstyperKostnadskalkyle!I$14)/100,
IF($F218=TiltakstyperKostnadskalkyle!$B$15,($J218*TiltakstyperKostnadskalkyle!I$15)/100,
"0")))))))))))</f>
        <v>0</v>
      </c>
      <c r="Q218" s="18">
        <f t="shared" si="12"/>
        <v>0</v>
      </c>
      <c r="R218" s="18" t="str">
        <f>IF($F218=TiltakstyperKostnadskalkyle!$B$5,($J218*TiltakstyperKostnadskalkyle!K$5)/100,
IF($F218=TiltakstyperKostnadskalkyle!$B$6,($J218*TiltakstyperKostnadskalkyle!K$6)/100,
IF($F218=TiltakstyperKostnadskalkyle!$B$8,($J218*TiltakstyperKostnadskalkyle!K$8)/100,
IF($F218=TiltakstyperKostnadskalkyle!$B$9,($J218*TiltakstyperKostnadskalkyle!K$9)/100,
IF($F218=TiltakstyperKostnadskalkyle!$B$10,($J218*TiltakstyperKostnadskalkyle!K$10)/100,
IF($F218=TiltakstyperKostnadskalkyle!$B$11,($J218*TiltakstyperKostnadskalkyle!K$11)/100,
IF($F218=TiltakstyperKostnadskalkyle!$B$12,($J218*TiltakstyperKostnadskalkyle!K$12)/100,
IF($F218=TiltakstyperKostnadskalkyle!$B$13,($J218*TiltakstyperKostnadskalkyle!K$13)/100,
IF($F218=TiltakstyperKostnadskalkyle!$B$14,($J218*TiltakstyperKostnadskalkyle!K$14)/100,
"0")))))))))</f>
        <v>0</v>
      </c>
      <c r="S218" s="18">
        <f t="shared" si="13"/>
        <v>0</v>
      </c>
      <c r="T218" s="18" t="str">
        <f>IF($F218=TiltakstyperKostnadskalkyle!$B$5,($J218*TiltakstyperKostnadskalkyle!M$5)/100,
IF($F218=TiltakstyperKostnadskalkyle!$B$6,($J218*TiltakstyperKostnadskalkyle!M$6)/100,
IF($F218=TiltakstyperKostnadskalkyle!$B$7,($J218*TiltakstyperKostnadskalkyle!M$7)/100,
IF($F218=TiltakstyperKostnadskalkyle!$B$8,($J218*TiltakstyperKostnadskalkyle!M$8)/100,
IF($F218=TiltakstyperKostnadskalkyle!$B$9,($J218*TiltakstyperKostnadskalkyle!M$9)/100,
IF($F218=TiltakstyperKostnadskalkyle!$B$10,($J218*TiltakstyperKostnadskalkyle!M$10)/100,
IF($F218=TiltakstyperKostnadskalkyle!$B$11,($J218*TiltakstyperKostnadskalkyle!M$11)/100,
IF($F218=TiltakstyperKostnadskalkyle!$B$12,($J218*TiltakstyperKostnadskalkyle!M$12)/100,
IF($F218=TiltakstyperKostnadskalkyle!$B$13,($J218*TiltakstyperKostnadskalkyle!M$13)/100,
IF($F218=TiltakstyperKostnadskalkyle!$B$14,($J218*TiltakstyperKostnadskalkyle!M$14)/100,
IF($F218=TiltakstyperKostnadskalkyle!$B$15,($J218*TiltakstyperKostnadskalkyle!M$15)/100,
"0")))))))))))</f>
        <v>0</v>
      </c>
      <c r="U218" s="32"/>
      <c r="V218" s="32"/>
      <c r="W218" s="18" t="str">
        <f>IF($F218=TiltakstyperKostnadskalkyle!$B$5,($J218*TiltakstyperKostnadskalkyle!P$5)/100,
IF($F218=TiltakstyperKostnadskalkyle!$B$6,($J218*TiltakstyperKostnadskalkyle!P$6)/100,
IF($F218=TiltakstyperKostnadskalkyle!$B$7,($J218*TiltakstyperKostnadskalkyle!P$7)/100,
IF($F218=TiltakstyperKostnadskalkyle!$B$8,($J218*TiltakstyperKostnadskalkyle!P$8)/100,
IF($F218=TiltakstyperKostnadskalkyle!$B$9,($J218*TiltakstyperKostnadskalkyle!P$9)/100,
IF($F218=TiltakstyperKostnadskalkyle!$B$10,($J218*TiltakstyperKostnadskalkyle!P$10)/100,
IF($F218=TiltakstyperKostnadskalkyle!$B$11,($J218*TiltakstyperKostnadskalkyle!P$11)/100,
IF($F218=TiltakstyperKostnadskalkyle!$B$12,($J218*TiltakstyperKostnadskalkyle!P$12)/100,
IF($F218=TiltakstyperKostnadskalkyle!$B$13,($J218*TiltakstyperKostnadskalkyle!P$13)/100,
IF($F218=TiltakstyperKostnadskalkyle!$B$14,($J218*TiltakstyperKostnadskalkyle!P$14)/100,
IF($F218=TiltakstyperKostnadskalkyle!$B$15,($J218*TiltakstyperKostnadskalkyle!P$15)/100,
"0")))))))))))</f>
        <v>0</v>
      </c>
      <c r="Y218" s="151"/>
    </row>
    <row r="219" spans="2:25" x14ac:dyDescent="0.25">
      <c r="B219" s="20" t="s">
        <v>25</v>
      </c>
      <c r="C219" s="22" t="s">
        <v>64</v>
      </c>
      <c r="D219" s="22" t="s">
        <v>180</v>
      </c>
      <c r="E219" s="22"/>
      <c r="F219" s="39" t="s">
        <v>151</v>
      </c>
      <c r="G219" s="22"/>
      <c r="H219" s="108">
        <v>3</v>
      </c>
      <c r="I219" s="27" t="s">
        <v>154</v>
      </c>
      <c r="J219" s="18">
        <f>IF(F219=TiltakstyperKostnadskalkyle!$B$5,TiltakstyperKostnadskalkyle!$R$5*Handlingsplan!H225,
IF(F219=TiltakstyperKostnadskalkyle!$B$6,TiltakstyperKostnadskalkyle!$R$6*Handlingsplan!H225,
IF(F219=TiltakstyperKostnadskalkyle!$B$7,TiltakstyperKostnadskalkyle!$R$7*Handlingsplan!H225,
IF(F219=TiltakstyperKostnadskalkyle!$B$8,TiltakstyperKostnadskalkyle!$R$8*Handlingsplan!H225,
IF(F219=TiltakstyperKostnadskalkyle!$B$9,TiltakstyperKostnadskalkyle!$R$9*Handlingsplan!H225,
IF(F219=TiltakstyperKostnadskalkyle!$B$10,TiltakstyperKostnadskalkyle!$R$10*Handlingsplan!H225,
IF(F219=TiltakstyperKostnadskalkyle!$B$11,TiltakstyperKostnadskalkyle!$R$11*Handlingsplan!H225,
IF(F219=TiltakstyperKostnadskalkyle!$B$12,TiltakstyperKostnadskalkyle!$R$12*Handlingsplan!H225,
IF(F219=TiltakstyperKostnadskalkyle!$B$13,TiltakstyperKostnadskalkyle!$R$13*Handlingsplan!H225,
IF(F219=TiltakstyperKostnadskalkyle!$B$14,TiltakstyperKostnadskalkyle!$R$14*Handlingsplan!H225,
IF(F219=TiltakstyperKostnadskalkyle!$B$15,TiltakstyperKostnadskalkyle!$R$15*Handlingsplan!H225,
0)))))))))))</f>
        <v>0</v>
      </c>
      <c r="K219" s="18" t="str">
        <f>IF($F219=TiltakstyperKostnadskalkyle!$B$5,($J219*TiltakstyperKostnadskalkyle!D$5)/100,
IF($F219=TiltakstyperKostnadskalkyle!$B$6,($J219*TiltakstyperKostnadskalkyle!D$6)/100,
IF($F219=TiltakstyperKostnadskalkyle!$B$7,($J219*TiltakstyperKostnadskalkyle!D$7)/100,
IF($F219=TiltakstyperKostnadskalkyle!$B$8,($J219*TiltakstyperKostnadskalkyle!D$8)/100,
IF($F219=TiltakstyperKostnadskalkyle!$B$9,($J219*TiltakstyperKostnadskalkyle!D$9)/100,
IF($F219=TiltakstyperKostnadskalkyle!$B$10,($J219*TiltakstyperKostnadskalkyle!D$10)/100,
IF($F219=TiltakstyperKostnadskalkyle!$B$11,($J219*TiltakstyperKostnadskalkyle!D$11)/100,
IF($F219=TiltakstyperKostnadskalkyle!$B$12,($J219*TiltakstyperKostnadskalkyle!D$12)/100,
IF($F219=TiltakstyperKostnadskalkyle!$B$13,($J219*TiltakstyperKostnadskalkyle!D$13)/100,
IF($F219=TiltakstyperKostnadskalkyle!$B$14,($J219*TiltakstyperKostnadskalkyle!D$14)/100,
IF($F219=TiltakstyperKostnadskalkyle!$B$15,($J219*TiltakstyperKostnadskalkyle!D$15)/100,
"0")))))))))))</f>
        <v>0</v>
      </c>
      <c r="L219" s="18" t="str">
        <f>IF($F219=TiltakstyperKostnadskalkyle!$B$5,($J219*TiltakstyperKostnadskalkyle!E$5)/100,
IF($F219=TiltakstyperKostnadskalkyle!$B$6,($J219*TiltakstyperKostnadskalkyle!E$6)/100,
IF($F219=TiltakstyperKostnadskalkyle!$B$7,($J219*TiltakstyperKostnadskalkyle!E$7)/100,
IF($F219=TiltakstyperKostnadskalkyle!$B$8,($J219*TiltakstyperKostnadskalkyle!E$8)/100,
IF($F219=TiltakstyperKostnadskalkyle!$B$9,($J219*TiltakstyperKostnadskalkyle!E$9)/100,
IF($F219=TiltakstyperKostnadskalkyle!$B$10,($J219*TiltakstyperKostnadskalkyle!E$10)/100,
IF($F219=TiltakstyperKostnadskalkyle!$B$11,($J219*TiltakstyperKostnadskalkyle!E$11)/100,
IF($F219=TiltakstyperKostnadskalkyle!$B$12,($J219*TiltakstyperKostnadskalkyle!E$12)/100,
IF($F219=TiltakstyperKostnadskalkyle!$B$13,($J219*TiltakstyperKostnadskalkyle!E$13)/100,
IF($F219=TiltakstyperKostnadskalkyle!$B$14,($J219*TiltakstyperKostnadskalkyle!E$14)/100,
IF($F219=TiltakstyperKostnadskalkyle!$B$15,($J219*TiltakstyperKostnadskalkyle!E$15)/100,
"0")))))))))))</f>
        <v>0</v>
      </c>
      <c r="M219" s="18" t="str">
        <f>IF($F219=TiltakstyperKostnadskalkyle!$B$5,($J219*TiltakstyperKostnadskalkyle!F$5)/100,
IF($F219=TiltakstyperKostnadskalkyle!$B$6,($J219*TiltakstyperKostnadskalkyle!F$6)/100,
IF($F219=TiltakstyperKostnadskalkyle!$B$7,($J219*TiltakstyperKostnadskalkyle!F$7)/100,
IF($F219=TiltakstyperKostnadskalkyle!$B$8,($J219*TiltakstyperKostnadskalkyle!F$8)/100,
IF($F219=TiltakstyperKostnadskalkyle!$B$9,($J219*TiltakstyperKostnadskalkyle!F$9)/100,
IF($F219=TiltakstyperKostnadskalkyle!$B$10,($J219*TiltakstyperKostnadskalkyle!F$10)/100,
IF($F219=TiltakstyperKostnadskalkyle!$B$11,($J219*TiltakstyperKostnadskalkyle!F$11)/100,
IF($F219=TiltakstyperKostnadskalkyle!$B$12,($J219*TiltakstyperKostnadskalkyle!F$12)/100,
IF($F219=TiltakstyperKostnadskalkyle!$B$13,($J219*TiltakstyperKostnadskalkyle!F$13)/100,
IF($F219=TiltakstyperKostnadskalkyle!$B$14,($J219*TiltakstyperKostnadskalkyle!F$14)/100,
IF($F219=TiltakstyperKostnadskalkyle!$B$15,($J219*TiltakstyperKostnadskalkyle!F$15)/100,
"0")))))))))))</f>
        <v>0</v>
      </c>
      <c r="N219" s="18" t="str">
        <f>IF($F219=TiltakstyperKostnadskalkyle!$B$5,($J219*TiltakstyperKostnadskalkyle!G$5)/100,
IF($F219=TiltakstyperKostnadskalkyle!$B$6,($J219*TiltakstyperKostnadskalkyle!G$6)/100,
IF($F219=TiltakstyperKostnadskalkyle!$B$7,($J219*TiltakstyperKostnadskalkyle!G$7)/100,
IF($F219=TiltakstyperKostnadskalkyle!$B$8,($J219*TiltakstyperKostnadskalkyle!G$8)/100,
IF($F219=TiltakstyperKostnadskalkyle!$B$9,($J219*TiltakstyperKostnadskalkyle!G$9)/100,
IF($F219=TiltakstyperKostnadskalkyle!$B$10,($J219*TiltakstyperKostnadskalkyle!G$10)/100,
IF($F219=TiltakstyperKostnadskalkyle!$B$11,($J219*TiltakstyperKostnadskalkyle!G$11)/100,
IF($F219=TiltakstyperKostnadskalkyle!$B$12,($J219*TiltakstyperKostnadskalkyle!G$12)/100,
IF($F219=TiltakstyperKostnadskalkyle!$B$13,($J219*TiltakstyperKostnadskalkyle!G$13)/100,
IF($F219=TiltakstyperKostnadskalkyle!$B$14,($J219*TiltakstyperKostnadskalkyle!G$14)/100,
IF($F219=TiltakstyperKostnadskalkyle!$B$15,($J219*TiltakstyperKostnadskalkyle!G$15)/100,
"0")))))))))))</f>
        <v>0</v>
      </c>
      <c r="O219" s="18" t="str">
        <f>IF($F219=TiltakstyperKostnadskalkyle!$B$5,($J219*TiltakstyperKostnadskalkyle!H$5)/100,
IF($F219=TiltakstyperKostnadskalkyle!$B$6,($J219*TiltakstyperKostnadskalkyle!H$6)/100,
IF($F219=TiltakstyperKostnadskalkyle!$B$7,($J219*TiltakstyperKostnadskalkyle!H$7)/100,
IF($F219=TiltakstyperKostnadskalkyle!$B$8,($J219*TiltakstyperKostnadskalkyle!H$8)/100,
IF($F219=TiltakstyperKostnadskalkyle!$B$9,($J219*TiltakstyperKostnadskalkyle!H$9)/100,
IF($F219=TiltakstyperKostnadskalkyle!$B$10,($J219*TiltakstyperKostnadskalkyle!H$10)/100,
IF($F219=TiltakstyperKostnadskalkyle!$B$11,($J219*TiltakstyperKostnadskalkyle!H$11)/100,
IF($F219=TiltakstyperKostnadskalkyle!$B$12,($J219*TiltakstyperKostnadskalkyle!H$12)/100,
IF($F219=TiltakstyperKostnadskalkyle!$B$13,($J219*TiltakstyperKostnadskalkyle!H$13)/100,
IF($F219=TiltakstyperKostnadskalkyle!$B$14,($J219*TiltakstyperKostnadskalkyle!H$14)/100,
IF($F219=TiltakstyperKostnadskalkyle!$B$15,($J219*TiltakstyperKostnadskalkyle!H$15)/100,
"0")))))))))))</f>
        <v>0</v>
      </c>
      <c r="P219" s="18" t="str">
        <f>IF($F219=TiltakstyperKostnadskalkyle!$B$5,($J219*TiltakstyperKostnadskalkyle!I$5)/100,
IF($F219=TiltakstyperKostnadskalkyle!$B$6,($J219*TiltakstyperKostnadskalkyle!I$6)/100,
IF($F219=TiltakstyperKostnadskalkyle!$B$7,($J219*TiltakstyperKostnadskalkyle!I$7)/100,
IF($F219=TiltakstyperKostnadskalkyle!$B$8,($J219*TiltakstyperKostnadskalkyle!I$8)/100,
IF($F219=TiltakstyperKostnadskalkyle!$B$9,($J219*TiltakstyperKostnadskalkyle!I$9)/100,
IF($F219=TiltakstyperKostnadskalkyle!$B$10,($J219*TiltakstyperKostnadskalkyle!I$10)/100,
IF($F219=TiltakstyperKostnadskalkyle!$B$11,($J219*TiltakstyperKostnadskalkyle!I$11)/100,
IF($F219=TiltakstyperKostnadskalkyle!$B$12,($J219*TiltakstyperKostnadskalkyle!I$12)/100,
IF($F219=TiltakstyperKostnadskalkyle!$B$13,($J219*TiltakstyperKostnadskalkyle!I$13)/100,
IF($F219=TiltakstyperKostnadskalkyle!$B$14,($J219*TiltakstyperKostnadskalkyle!I$14)/100,
IF($F219=TiltakstyperKostnadskalkyle!$B$15,($J219*TiltakstyperKostnadskalkyle!I$15)/100,
"0")))))))))))</f>
        <v>0</v>
      </c>
      <c r="Q219" s="18">
        <f t="shared" si="12"/>
        <v>0</v>
      </c>
      <c r="R219" s="18" t="str">
        <f>IF($F219=TiltakstyperKostnadskalkyle!$B$5,($J219*TiltakstyperKostnadskalkyle!K$5)/100,
IF($F219=TiltakstyperKostnadskalkyle!$B$6,($J219*TiltakstyperKostnadskalkyle!K$6)/100,
IF($F219=TiltakstyperKostnadskalkyle!$B$8,($J219*TiltakstyperKostnadskalkyle!K$8)/100,
IF($F219=TiltakstyperKostnadskalkyle!$B$9,($J219*TiltakstyperKostnadskalkyle!K$9)/100,
IF($F219=TiltakstyperKostnadskalkyle!$B$10,($J219*TiltakstyperKostnadskalkyle!K$10)/100,
IF($F219=TiltakstyperKostnadskalkyle!$B$11,($J219*TiltakstyperKostnadskalkyle!K$11)/100,
IF($F219=TiltakstyperKostnadskalkyle!$B$12,($J219*TiltakstyperKostnadskalkyle!K$12)/100,
IF($F219=TiltakstyperKostnadskalkyle!$B$13,($J219*TiltakstyperKostnadskalkyle!K$13)/100,
IF($F219=TiltakstyperKostnadskalkyle!$B$14,($J219*TiltakstyperKostnadskalkyle!K$14)/100,
"0")))))))))</f>
        <v>0</v>
      </c>
      <c r="S219" s="18">
        <f t="shared" si="13"/>
        <v>0</v>
      </c>
      <c r="T219" s="18" t="str">
        <f>IF($F219=TiltakstyperKostnadskalkyle!$B$5,($J219*TiltakstyperKostnadskalkyle!M$5)/100,
IF($F219=TiltakstyperKostnadskalkyle!$B$6,($J219*TiltakstyperKostnadskalkyle!M$6)/100,
IF($F219=TiltakstyperKostnadskalkyle!$B$7,($J219*TiltakstyperKostnadskalkyle!M$7)/100,
IF($F219=TiltakstyperKostnadskalkyle!$B$8,($J219*TiltakstyperKostnadskalkyle!M$8)/100,
IF($F219=TiltakstyperKostnadskalkyle!$B$9,($J219*TiltakstyperKostnadskalkyle!M$9)/100,
IF($F219=TiltakstyperKostnadskalkyle!$B$10,($J219*TiltakstyperKostnadskalkyle!M$10)/100,
IF($F219=TiltakstyperKostnadskalkyle!$B$11,($J219*TiltakstyperKostnadskalkyle!M$11)/100,
IF($F219=TiltakstyperKostnadskalkyle!$B$12,($J219*TiltakstyperKostnadskalkyle!M$12)/100,
IF($F219=TiltakstyperKostnadskalkyle!$B$13,($J219*TiltakstyperKostnadskalkyle!M$13)/100,
IF($F219=TiltakstyperKostnadskalkyle!$B$14,($J219*TiltakstyperKostnadskalkyle!M$14)/100,
IF($F219=TiltakstyperKostnadskalkyle!$B$15,($J219*TiltakstyperKostnadskalkyle!M$15)/100,
"0")))))))))))</f>
        <v>0</v>
      </c>
      <c r="U219" s="32"/>
      <c r="V219" s="32"/>
      <c r="W219" s="18" t="str">
        <f>IF($F219=TiltakstyperKostnadskalkyle!$B$5,($J219*TiltakstyperKostnadskalkyle!P$5)/100,
IF($F219=TiltakstyperKostnadskalkyle!$B$6,($J219*TiltakstyperKostnadskalkyle!P$6)/100,
IF($F219=TiltakstyperKostnadskalkyle!$B$7,($J219*TiltakstyperKostnadskalkyle!P$7)/100,
IF($F219=TiltakstyperKostnadskalkyle!$B$8,($J219*TiltakstyperKostnadskalkyle!P$8)/100,
IF($F219=TiltakstyperKostnadskalkyle!$B$9,($J219*TiltakstyperKostnadskalkyle!P$9)/100,
IF($F219=TiltakstyperKostnadskalkyle!$B$10,($J219*TiltakstyperKostnadskalkyle!P$10)/100,
IF($F219=TiltakstyperKostnadskalkyle!$B$11,($J219*TiltakstyperKostnadskalkyle!P$11)/100,
IF($F219=TiltakstyperKostnadskalkyle!$B$12,($J219*TiltakstyperKostnadskalkyle!P$12)/100,
IF($F219=TiltakstyperKostnadskalkyle!$B$13,($J219*TiltakstyperKostnadskalkyle!P$13)/100,
IF($F219=TiltakstyperKostnadskalkyle!$B$14,($J219*TiltakstyperKostnadskalkyle!P$14)/100,
IF($F219=TiltakstyperKostnadskalkyle!$B$15,($J219*TiltakstyperKostnadskalkyle!P$15)/100,
"0")))))))))))</f>
        <v>0</v>
      </c>
      <c r="Y219" s="151"/>
    </row>
    <row r="220" spans="2:25" x14ac:dyDescent="0.25">
      <c r="B220" s="20" t="s">
        <v>25</v>
      </c>
      <c r="C220" s="22" t="s">
        <v>64</v>
      </c>
      <c r="D220" s="22" t="s">
        <v>181</v>
      </c>
      <c r="E220" s="22"/>
      <c r="F220" s="39" t="s">
        <v>151</v>
      </c>
      <c r="G220" s="22"/>
      <c r="H220" s="109" t="s">
        <v>182</v>
      </c>
      <c r="I220" s="27" t="s">
        <v>154</v>
      </c>
      <c r="J220" s="18">
        <f>IF(F220=TiltakstyperKostnadskalkyle!$B$5,TiltakstyperKostnadskalkyle!$R$5*Handlingsplan!H226,
IF(F220=TiltakstyperKostnadskalkyle!$B$6,TiltakstyperKostnadskalkyle!$R$6*Handlingsplan!H226,
IF(F220=TiltakstyperKostnadskalkyle!$B$7,TiltakstyperKostnadskalkyle!$R$7*Handlingsplan!H226,
IF(F220=TiltakstyperKostnadskalkyle!$B$8,TiltakstyperKostnadskalkyle!$R$8*Handlingsplan!H226,
IF(F220=TiltakstyperKostnadskalkyle!$B$9,TiltakstyperKostnadskalkyle!$R$9*Handlingsplan!H226,
IF(F220=TiltakstyperKostnadskalkyle!$B$10,TiltakstyperKostnadskalkyle!$R$10*Handlingsplan!H226,
IF(F220=TiltakstyperKostnadskalkyle!$B$11,TiltakstyperKostnadskalkyle!$R$11*Handlingsplan!H226,
IF(F220=TiltakstyperKostnadskalkyle!$B$12,TiltakstyperKostnadskalkyle!$R$12*Handlingsplan!H226,
IF(F220=TiltakstyperKostnadskalkyle!$B$13,TiltakstyperKostnadskalkyle!$R$13*Handlingsplan!H226,
IF(F220=TiltakstyperKostnadskalkyle!$B$14,TiltakstyperKostnadskalkyle!$R$14*Handlingsplan!H226,
IF(F220=TiltakstyperKostnadskalkyle!$B$15,TiltakstyperKostnadskalkyle!$R$15*Handlingsplan!H226,
0)))))))))))</f>
        <v>0</v>
      </c>
      <c r="K220" s="18" t="str">
        <f>IF($F220=TiltakstyperKostnadskalkyle!$B$5,($J220*TiltakstyperKostnadskalkyle!D$5)/100,
IF($F220=TiltakstyperKostnadskalkyle!$B$6,($J220*TiltakstyperKostnadskalkyle!D$6)/100,
IF($F220=TiltakstyperKostnadskalkyle!$B$7,($J220*TiltakstyperKostnadskalkyle!D$7)/100,
IF($F220=TiltakstyperKostnadskalkyle!$B$8,($J220*TiltakstyperKostnadskalkyle!D$8)/100,
IF($F220=TiltakstyperKostnadskalkyle!$B$9,($J220*TiltakstyperKostnadskalkyle!D$9)/100,
IF($F220=TiltakstyperKostnadskalkyle!$B$10,($J220*TiltakstyperKostnadskalkyle!D$10)/100,
IF($F220=TiltakstyperKostnadskalkyle!$B$11,($J220*TiltakstyperKostnadskalkyle!D$11)/100,
IF($F220=TiltakstyperKostnadskalkyle!$B$12,($J220*TiltakstyperKostnadskalkyle!D$12)/100,
IF($F220=TiltakstyperKostnadskalkyle!$B$13,($J220*TiltakstyperKostnadskalkyle!D$13)/100,
IF($F220=TiltakstyperKostnadskalkyle!$B$14,($J220*TiltakstyperKostnadskalkyle!D$14)/100,
IF($F220=TiltakstyperKostnadskalkyle!$B$15,($J220*TiltakstyperKostnadskalkyle!D$15)/100,
"0")))))))))))</f>
        <v>0</v>
      </c>
      <c r="L220" s="18" t="str">
        <f>IF($F220=TiltakstyperKostnadskalkyle!$B$5,($J220*TiltakstyperKostnadskalkyle!E$5)/100,
IF($F220=TiltakstyperKostnadskalkyle!$B$6,($J220*TiltakstyperKostnadskalkyle!E$6)/100,
IF($F220=TiltakstyperKostnadskalkyle!$B$7,($J220*TiltakstyperKostnadskalkyle!E$7)/100,
IF($F220=TiltakstyperKostnadskalkyle!$B$8,($J220*TiltakstyperKostnadskalkyle!E$8)/100,
IF($F220=TiltakstyperKostnadskalkyle!$B$9,($J220*TiltakstyperKostnadskalkyle!E$9)/100,
IF($F220=TiltakstyperKostnadskalkyle!$B$10,($J220*TiltakstyperKostnadskalkyle!E$10)/100,
IF($F220=TiltakstyperKostnadskalkyle!$B$11,($J220*TiltakstyperKostnadskalkyle!E$11)/100,
IF($F220=TiltakstyperKostnadskalkyle!$B$12,($J220*TiltakstyperKostnadskalkyle!E$12)/100,
IF($F220=TiltakstyperKostnadskalkyle!$B$13,($J220*TiltakstyperKostnadskalkyle!E$13)/100,
IF($F220=TiltakstyperKostnadskalkyle!$B$14,($J220*TiltakstyperKostnadskalkyle!E$14)/100,
IF($F220=TiltakstyperKostnadskalkyle!$B$15,($J220*TiltakstyperKostnadskalkyle!E$15)/100,
"0")))))))))))</f>
        <v>0</v>
      </c>
      <c r="M220" s="18" t="str">
        <f>IF($F220=TiltakstyperKostnadskalkyle!$B$5,($J220*TiltakstyperKostnadskalkyle!F$5)/100,
IF($F220=TiltakstyperKostnadskalkyle!$B$6,($J220*TiltakstyperKostnadskalkyle!F$6)/100,
IF($F220=TiltakstyperKostnadskalkyle!$B$7,($J220*TiltakstyperKostnadskalkyle!F$7)/100,
IF($F220=TiltakstyperKostnadskalkyle!$B$8,($J220*TiltakstyperKostnadskalkyle!F$8)/100,
IF($F220=TiltakstyperKostnadskalkyle!$B$9,($J220*TiltakstyperKostnadskalkyle!F$9)/100,
IF($F220=TiltakstyperKostnadskalkyle!$B$10,($J220*TiltakstyperKostnadskalkyle!F$10)/100,
IF($F220=TiltakstyperKostnadskalkyle!$B$11,($J220*TiltakstyperKostnadskalkyle!F$11)/100,
IF($F220=TiltakstyperKostnadskalkyle!$B$12,($J220*TiltakstyperKostnadskalkyle!F$12)/100,
IF($F220=TiltakstyperKostnadskalkyle!$B$13,($J220*TiltakstyperKostnadskalkyle!F$13)/100,
IF($F220=TiltakstyperKostnadskalkyle!$B$14,($J220*TiltakstyperKostnadskalkyle!F$14)/100,
IF($F220=TiltakstyperKostnadskalkyle!$B$15,($J220*TiltakstyperKostnadskalkyle!F$15)/100,
"0")))))))))))</f>
        <v>0</v>
      </c>
      <c r="N220" s="18" t="str">
        <f>IF($F220=TiltakstyperKostnadskalkyle!$B$5,($J220*TiltakstyperKostnadskalkyle!G$5)/100,
IF($F220=TiltakstyperKostnadskalkyle!$B$6,($J220*TiltakstyperKostnadskalkyle!G$6)/100,
IF($F220=TiltakstyperKostnadskalkyle!$B$7,($J220*TiltakstyperKostnadskalkyle!G$7)/100,
IF($F220=TiltakstyperKostnadskalkyle!$B$8,($J220*TiltakstyperKostnadskalkyle!G$8)/100,
IF($F220=TiltakstyperKostnadskalkyle!$B$9,($J220*TiltakstyperKostnadskalkyle!G$9)/100,
IF($F220=TiltakstyperKostnadskalkyle!$B$10,($J220*TiltakstyperKostnadskalkyle!G$10)/100,
IF($F220=TiltakstyperKostnadskalkyle!$B$11,($J220*TiltakstyperKostnadskalkyle!G$11)/100,
IF($F220=TiltakstyperKostnadskalkyle!$B$12,($J220*TiltakstyperKostnadskalkyle!G$12)/100,
IF($F220=TiltakstyperKostnadskalkyle!$B$13,($J220*TiltakstyperKostnadskalkyle!G$13)/100,
IF($F220=TiltakstyperKostnadskalkyle!$B$14,($J220*TiltakstyperKostnadskalkyle!G$14)/100,
IF($F220=TiltakstyperKostnadskalkyle!$B$15,($J220*TiltakstyperKostnadskalkyle!G$15)/100,
"0")))))))))))</f>
        <v>0</v>
      </c>
      <c r="O220" s="18" t="str">
        <f>IF($F220=TiltakstyperKostnadskalkyle!$B$5,($J220*TiltakstyperKostnadskalkyle!H$5)/100,
IF($F220=TiltakstyperKostnadskalkyle!$B$6,($J220*TiltakstyperKostnadskalkyle!H$6)/100,
IF($F220=TiltakstyperKostnadskalkyle!$B$7,($J220*TiltakstyperKostnadskalkyle!H$7)/100,
IF($F220=TiltakstyperKostnadskalkyle!$B$8,($J220*TiltakstyperKostnadskalkyle!H$8)/100,
IF($F220=TiltakstyperKostnadskalkyle!$B$9,($J220*TiltakstyperKostnadskalkyle!H$9)/100,
IF($F220=TiltakstyperKostnadskalkyle!$B$10,($J220*TiltakstyperKostnadskalkyle!H$10)/100,
IF($F220=TiltakstyperKostnadskalkyle!$B$11,($J220*TiltakstyperKostnadskalkyle!H$11)/100,
IF($F220=TiltakstyperKostnadskalkyle!$B$12,($J220*TiltakstyperKostnadskalkyle!H$12)/100,
IF($F220=TiltakstyperKostnadskalkyle!$B$13,($J220*TiltakstyperKostnadskalkyle!H$13)/100,
IF($F220=TiltakstyperKostnadskalkyle!$B$14,($J220*TiltakstyperKostnadskalkyle!H$14)/100,
IF($F220=TiltakstyperKostnadskalkyle!$B$15,($J220*TiltakstyperKostnadskalkyle!H$15)/100,
"0")))))))))))</f>
        <v>0</v>
      </c>
      <c r="P220" s="18" t="str">
        <f>IF($F220=TiltakstyperKostnadskalkyle!$B$5,($J220*TiltakstyperKostnadskalkyle!I$5)/100,
IF($F220=TiltakstyperKostnadskalkyle!$B$6,($J220*TiltakstyperKostnadskalkyle!I$6)/100,
IF($F220=TiltakstyperKostnadskalkyle!$B$7,($J220*TiltakstyperKostnadskalkyle!I$7)/100,
IF($F220=TiltakstyperKostnadskalkyle!$B$8,($J220*TiltakstyperKostnadskalkyle!I$8)/100,
IF($F220=TiltakstyperKostnadskalkyle!$B$9,($J220*TiltakstyperKostnadskalkyle!I$9)/100,
IF($F220=TiltakstyperKostnadskalkyle!$B$10,($J220*TiltakstyperKostnadskalkyle!I$10)/100,
IF($F220=TiltakstyperKostnadskalkyle!$B$11,($J220*TiltakstyperKostnadskalkyle!I$11)/100,
IF($F220=TiltakstyperKostnadskalkyle!$B$12,($J220*TiltakstyperKostnadskalkyle!I$12)/100,
IF($F220=TiltakstyperKostnadskalkyle!$B$13,($J220*TiltakstyperKostnadskalkyle!I$13)/100,
IF($F220=TiltakstyperKostnadskalkyle!$B$14,($J220*TiltakstyperKostnadskalkyle!I$14)/100,
IF($F220=TiltakstyperKostnadskalkyle!$B$15,($J220*TiltakstyperKostnadskalkyle!I$15)/100,
"0")))))))))))</f>
        <v>0</v>
      </c>
      <c r="Q220" s="18">
        <f t="shared" si="12"/>
        <v>0</v>
      </c>
      <c r="R220" s="18" t="str">
        <f>IF($F220=TiltakstyperKostnadskalkyle!$B$5,($J220*TiltakstyperKostnadskalkyle!K$5)/100,
IF($F220=TiltakstyperKostnadskalkyle!$B$6,($J220*TiltakstyperKostnadskalkyle!K$6)/100,
IF($F220=TiltakstyperKostnadskalkyle!$B$8,($J220*TiltakstyperKostnadskalkyle!K$8)/100,
IF($F220=TiltakstyperKostnadskalkyle!$B$9,($J220*TiltakstyperKostnadskalkyle!K$9)/100,
IF($F220=TiltakstyperKostnadskalkyle!$B$10,($J220*TiltakstyperKostnadskalkyle!K$10)/100,
IF($F220=TiltakstyperKostnadskalkyle!$B$11,($J220*TiltakstyperKostnadskalkyle!K$11)/100,
IF($F220=TiltakstyperKostnadskalkyle!$B$12,($J220*TiltakstyperKostnadskalkyle!K$12)/100,
IF($F220=TiltakstyperKostnadskalkyle!$B$13,($J220*TiltakstyperKostnadskalkyle!K$13)/100,
IF($F220=TiltakstyperKostnadskalkyle!$B$14,($J220*TiltakstyperKostnadskalkyle!K$14)/100,
"0")))))))))</f>
        <v>0</v>
      </c>
      <c r="S220" s="18">
        <f t="shared" si="13"/>
        <v>0</v>
      </c>
      <c r="T220" s="18" t="str">
        <f>IF($F220=TiltakstyperKostnadskalkyle!$B$5,($J220*TiltakstyperKostnadskalkyle!M$5)/100,
IF($F220=TiltakstyperKostnadskalkyle!$B$6,($J220*TiltakstyperKostnadskalkyle!M$6)/100,
IF($F220=TiltakstyperKostnadskalkyle!$B$7,($J220*TiltakstyperKostnadskalkyle!M$7)/100,
IF($F220=TiltakstyperKostnadskalkyle!$B$8,($J220*TiltakstyperKostnadskalkyle!M$8)/100,
IF($F220=TiltakstyperKostnadskalkyle!$B$9,($J220*TiltakstyperKostnadskalkyle!M$9)/100,
IF($F220=TiltakstyperKostnadskalkyle!$B$10,($J220*TiltakstyperKostnadskalkyle!M$10)/100,
IF($F220=TiltakstyperKostnadskalkyle!$B$11,($J220*TiltakstyperKostnadskalkyle!M$11)/100,
IF($F220=TiltakstyperKostnadskalkyle!$B$12,($J220*TiltakstyperKostnadskalkyle!M$12)/100,
IF($F220=TiltakstyperKostnadskalkyle!$B$13,($J220*TiltakstyperKostnadskalkyle!M$13)/100,
IF($F220=TiltakstyperKostnadskalkyle!$B$14,($J220*TiltakstyperKostnadskalkyle!M$14)/100,
IF($F220=TiltakstyperKostnadskalkyle!$B$15,($J220*TiltakstyperKostnadskalkyle!M$15)/100,
"0")))))))))))</f>
        <v>0</v>
      </c>
      <c r="U220" s="32"/>
      <c r="V220" s="32"/>
      <c r="W220" s="18" t="str">
        <f>IF($F220=TiltakstyperKostnadskalkyle!$B$5,($J220*TiltakstyperKostnadskalkyle!P$5)/100,
IF($F220=TiltakstyperKostnadskalkyle!$B$6,($J220*TiltakstyperKostnadskalkyle!P$6)/100,
IF($F220=TiltakstyperKostnadskalkyle!$B$7,($J220*TiltakstyperKostnadskalkyle!P$7)/100,
IF($F220=TiltakstyperKostnadskalkyle!$B$8,($J220*TiltakstyperKostnadskalkyle!P$8)/100,
IF($F220=TiltakstyperKostnadskalkyle!$B$9,($J220*TiltakstyperKostnadskalkyle!P$9)/100,
IF($F220=TiltakstyperKostnadskalkyle!$B$10,($J220*TiltakstyperKostnadskalkyle!P$10)/100,
IF($F220=TiltakstyperKostnadskalkyle!$B$11,($J220*TiltakstyperKostnadskalkyle!P$11)/100,
IF($F220=TiltakstyperKostnadskalkyle!$B$12,($J220*TiltakstyperKostnadskalkyle!P$12)/100,
IF($F220=TiltakstyperKostnadskalkyle!$B$13,($J220*TiltakstyperKostnadskalkyle!P$13)/100,
IF($F220=TiltakstyperKostnadskalkyle!$B$14,($J220*TiltakstyperKostnadskalkyle!P$14)/100,
IF($F220=TiltakstyperKostnadskalkyle!$B$15,($J220*TiltakstyperKostnadskalkyle!P$15)/100,
"0")))))))))))</f>
        <v>0</v>
      </c>
      <c r="Y220" s="151"/>
    </row>
    <row r="221" spans="2:25" x14ac:dyDescent="0.25">
      <c r="B221" s="20" t="s">
        <v>25</v>
      </c>
      <c r="C221" s="22" t="s">
        <v>64</v>
      </c>
      <c r="D221" s="22" t="s">
        <v>183</v>
      </c>
      <c r="E221" s="22"/>
      <c r="F221" s="39" t="s">
        <v>151</v>
      </c>
      <c r="G221" s="22"/>
      <c r="H221" s="109"/>
      <c r="I221" s="27" t="s">
        <v>154</v>
      </c>
      <c r="J221" s="18">
        <f>IF(F221=TiltakstyperKostnadskalkyle!$B$5,TiltakstyperKostnadskalkyle!$R$5*Handlingsplan!H227,
IF(F221=TiltakstyperKostnadskalkyle!$B$6,TiltakstyperKostnadskalkyle!$R$6*Handlingsplan!H227,
IF(F221=TiltakstyperKostnadskalkyle!$B$7,TiltakstyperKostnadskalkyle!$R$7*Handlingsplan!H227,
IF(F221=TiltakstyperKostnadskalkyle!$B$8,TiltakstyperKostnadskalkyle!$R$8*Handlingsplan!H227,
IF(F221=TiltakstyperKostnadskalkyle!$B$9,TiltakstyperKostnadskalkyle!$R$9*Handlingsplan!H227,
IF(F221=TiltakstyperKostnadskalkyle!$B$10,TiltakstyperKostnadskalkyle!$R$10*Handlingsplan!H227,
IF(F221=TiltakstyperKostnadskalkyle!$B$11,TiltakstyperKostnadskalkyle!$R$11*Handlingsplan!H227,
IF(F221=TiltakstyperKostnadskalkyle!$B$12,TiltakstyperKostnadskalkyle!$R$12*Handlingsplan!H227,
IF(F221=TiltakstyperKostnadskalkyle!$B$13,TiltakstyperKostnadskalkyle!$R$13*Handlingsplan!H227,
IF(F221=TiltakstyperKostnadskalkyle!$B$14,TiltakstyperKostnadskalkyle!$R$14*Handlingsplan!H227,
IF(F221=TiltakstyperKostnadskalkyle!$B$15,TiltakstyperKostnadskalkyle!$R$15*Handlingsplan!H227,
0)))))))))))</f>
        <v>0</v>
      </c>
      <c r="K221" s="18" t="str">
        <f>IF($F221=TiltakstyperKostnadskalkyle!$B$5,($J221*TiltakstyperKostnadskalkyle!D$5)/100,
IF($F221=TiltakstyperKostnadskalkyle!$B$6,($J221*TiltakstyperKostnadskalkyle!D$6)/100,
IF($F221=TiltakstyperKostnadskalkyle!$B$7,($J221*TiltakstyperKostnadskalkyle!D$7)/100,
IF($F221=TiltakstyperKostnadskalkyle!$B$8,($J221*TiltakstyperKostnadskalkyle!D$8)/100,
IF($F221=TiltakstyperKostnadskalkyle!$B$9,($J221*TiltakstyperKostnadskalkyle!D$9)/100,
IF($F221=TiltakstyperKostnadskalkyle!$B$10,($J221*TiltakstyperKostnadskalkyle!D$10)/100,
IF($F221=TiltakstyperKostnadskalkyle!$B$11,($J221*TiltakstyperKostnadskalkyle!D$11)/100,
IF($F221=TiltakstyperKostnadskalkyle!$B$12,($J221*TiltakstyperKostnadskalkyle!D$12)/100,
IF($F221=TiltakstyperKostnadskalkyle!$B$13,($J221*TiltakstyperKostnadskalkyle!D$13)/100,
IF($F221=TiltakstyperKostnadskalkyle!$B$14,($J221*TiltakstyperKostnadskalkyle!D$14)/100,
IF($F221=TiltakstyperKostnadskalkyle!$B$15,($J221*TiltakstyperKostnadskalkyle!D$15)/100,
"0")))))))))))</f>
        <v>0</v>
      </c>
      <c r="L221" s="18" t="str">
        <f>IF($F221=TiltakstyperKostnadskalkyle!$B$5,($J221*TiltakstyperKostnadskalkyle!E$5)/100,
IF($F221=TiltakstyperKostnadskalkyle!$B$6,($J221*TiltakstyperKostnadskalkyle!E$6)/100,
IF($F221=TiltakstyperKostnadskalkyle!$B$7,($J221*TiltakstyperKostnadskalkyle!E$7)/100,
IF($F221=TiltakstyperKostnadskalkyle!$B$8,($J221*TiltakstyperKostnadskalkyle!E$8)/100,
IF($F221=TiltakstyperKostnadskalkyle!$B$9,($J221*TiltakstyperKostnadskalkyle!E$9)/100,
IF($F221=TiltakstyperKostnadskalkyle!$B$10,($J221*TiltakstyperKostnadskalkyle!E$10)/100,
IF($F221=TiltakstyperKostnadskalkyle!$B$11,($J221*TiltakstyperKostnadskalkyle!E$11)/100,
IF($F221=TiltakstyperKostnadskalkyle!$B$12,($J221*TiltakstyperKostnadskalkyle!E$12)/100,
IF($F221=TiltakstyperKostnadskalkyle!$B$13,($J221*TiltakstyperKostnadskalkyle!E$13)/100,
IF($F221=TiltakstyperKostnadskalkyle!$B$14,($J221*TiltakstyperKostnadskalkyle!E$14)/100,
IF($F221=TiltakstyperKostnadskalkyle!$B$15,($J221*TiltakstyperKostnadskalkyle!E$15)/100,
"0")))))))))))</f>
        <v>0</v>
      </c>
      <c r="M221" s="18" t="str">
        <f>IF($F221=TiltakstyperKostnadskalkyle!$B$5,($J221*TiltakstyperKostnadskalkyle!F$5)/100,
IF($F221=TiltakstyperKostnadskalkyle!$B$6,($J221*TiltakstyperKostnadskalkyle!F$6)/100,
IF($F221=TiltakstyperKostnadskalkyle!$B$7,($J221*TiltakstyperKostnadskalkyle!F$7)/100,
IF($F221=TiltakstyperKostnadskalkyle!$B$8,($J221*TiltakstyperKostnadskalkyle!F$8)/100,
IF($F221=TiltakstyperKostnadskalkyle!$B$9,($J221*TiltakstyperKostnadskalkyle!F$9)/100,
IF($F221=TiltakstyperKostnadskalkyle!$B$10,($J221*TiltakstyperKostnadskalkyle!F$10)/100,
IF($F221=TiltakstyperKostnadskalkyle!$B$11,($J221*TiltakstyperKostnadskalkyle!F$11)/100,
IF($F221=TiltakstyperKostnadskalkyle!$B$12,($J221*TiltakstyperKostnadskalkyle!F$12)/100,
IF($F221=TiltakstyperKostnadskalkyle!$B$13,($J221*TiltakstyperKostnadskalkyle!F$13)/100,
IF($F221=TiltakstyperKostnadskalkyle!$B$14,($J221*TiltakstyperKostnadskalkyle!F$14)/100,
IF($F221=TiltakstyperKostnadskalkyle!$B$15,($J221*TiltakstyperKostnadskalkyle!F$15)/100,
"0")))))))))))</f>
        <v>0</v>
      </c>
      <c r="N221" s="18" t="str">
        <f>IF($F221=TiltakstyperKostnadskalkyle!$B$5,($J221*TiltakstyperKostnadskalkyle!G$5)/100,
IF($F221=TiltakstyperKostnadskalkyle!$B$6,($J221*TiltakstyperKostnadskalkyle!G$6)/100,
IF($F221=TiltakstyperKostnadskalkyle!$B$7,($J221*TiltakstyperKostnadskalkyle!G$7)/100,
IF($F221=TiltakstyperKostnadskalkyle!$B$8,($J221*TiltakstyperKostnadskalkyle!G$8)/100,
IF($F221=TiltakstyperKostnadskalkyle!$B$9,($J221*TiltakstyperKostnadskalkyle!G$9)/100,
IF($F221=TiltakstyperKostnadskalkyle!$B$10,($J221*TiltakstyperKostnadskalkyle!G$10)/100,
IF($F221=TiltakstyperKostnadskalkyle!$B$11,($J221*TiltakstyperKostnadskalkyle!G$11)/100,
IF($F221=TiltakstyperKostnadskalkyle!$B$12,($J221*TiltakstyperKostnadskalkyle!G$12)/100,
IF($F221=TiltakstyperKostnadskalkyle!$B$13,($J221*TiltakstyperKostnadskalkyle!G$13)/100,
IF($F221=TiltakstyperKostnadskalkyle!$B$14,($J221*TiltakstyperKostnadskalkyle!G$14)/100,
IF($F221=TiltakstyperKostnadskalkyle!$B$15,($J221*TiltakstyperKostnadskalkyle!G$15)/100,
"0")))))))))))</f>
        <v>0</v>
      </c>
      <c r="O221" s="18" t="str">
        <f>IF($F221=TiltakstyperKostnadskalkyle!$B$5,($J221*TiltakstyperKostnadskalkyle!H$5)/100,
IF($F221=TiltakstyperKostnadskalkyle!$B$6,($J221*TiltakstyperKostnadskalkyle!H$6)/100,
IF($F221=TiltakstyperKostnadskalkyle!$B$7,($J221*TiltakstyperKostnadskalkyle!H$7)/100,
IF($F221=TiltakstyperKostnadskalkyle!$B$8,($J221*TiltakstyperKostnadskalkyle!H$8)/100,
IF($F221=TiltakstyperKostnadskalkyle!$B$9,($J221*TiltakstyperKostnadskalkyle!H$9)/100,
IF($F221=TiltakstyperKostnadskalkyle!$B$10,($J221*TiltakstyperKostnadskalkyle!H$10)/100,
IF($F221=TiltakstyperKostnadskalkyle!$B$11,($J221*TiltakstyperKostnadskalkyle!H$11)/100,
IF($F221=TiltakstyperKostnadskalkyle!$B$12,($J221*TiltakstyperKostnadskalkyle!H$12)/100,
IF($F221=TiltakstyperKostnadskalkyle!$B$13,($J221*TiltakstyperKostnadskalkyle!H$13)/100,
IF($F221=TiltakstyperKostnadskalkyle!$B$14,($J221*TiltakstyperKostnadskalkyle!H$14)/100,
IF($F221=TiltakstyperKostnadskalkyle!$B$15,($J221*TiltakstyperKostnadskalkyle!H$15)/100,
"0")))))))))))</f>
        <v>0</v>
      </c>
      <c r="P221" s="18" t="str">
        <f>IF($F221=TiltakstyperKostnadskalkyle!$B$5,($J221*TiltakstyperKostnadskalkyle!I$5)/100,
IF($F221=TiltakstyperKostnadskalkyle!$B$6,($J221*TiltakstyperKostnadskalkyle!I$6)/100,
IF($F221=TiltakstyperKostnadskalkyle!$B$7,($J221*TiltakstyperKostnadskalkyle!I$7)/100,
IF($F221=TiltakstyperKostnadskalkyle!$B$8,($J221*TiltakstyperKostnadskalkyle!I$8)/100,
IF($F221=TiltakstyperKostnadskalkyle!$B$9,($J221*TiltakstyperKostnadskalkyle!I$9)/100,
IF($F221=TiltakstyperKostnadskalkyle!$B$10,($J221*TiltakstyperKostnadskalkyle!I$10)/100,
IF($F221=TiltakstyperKostnadskalkyle!$B$11,($J221*TiltakstyperKostnadskalkyle!I$11)/100,
IF($F221=TiltakstyperKostnadskalkyle!$B$12,($J221*TiltakstyperKostnadskalkyle!I$12)/100,
IF($F221=TiltakstyperKostnadskalkyle!$B$13,($J221*TiltakstyperKostnadskalkyle!I$13)/100,
IF($F221=TiltakstyperKostnadskalkyle!$B$14,($J221*TiltakstyperKostnadskalkyle!I$14)/100,
IF($F221=TiltakstyperKostnadskalkyle!$B$15,($J221*TiltakstyperKostnadskalkyle!I$15)/100,
"0")))))))))))</f>
        <v>0</v>
      </c>
      <c r="Q221" s="18">
        <f t="shared" si="12"/>
        <v>0</v>
      </c>
      <c r="R221" s="18" t="str">
        <f>IF($F221=TiltakstyperKostnadskalkyle!$B$5,($J221*TiltakstyperKostnadskalkyle!K$5)/100,
IF($F221=TiltakstyperKostnadskalkyle!$B$6,($J221*TiltakstyperKostnadskalkyle!K$6)/100,
IF($F221=TiltakstyperKostnadskalkyle!$B$8,($J221*TiltakstyperKostnadskalkyle!K$8)/100,
IF($F221=TiltakstyperKostnadskalkyle!$B$9,($J221*TiltakstyperKostnadskalkyle!K$9)/100,
IF($F221=TiltakstyperKostnadskalkyle!$B$10,($J221*TiltakstyperKostnadskalkyle!K$10)/100,
IF($F221=TiltakstyperKostnadskalkyle!$B$11,($J221*TiltakstyperKostnadskalkyle!K$11)/100,
IF($F221=TiltakstyperKostnadskalkyle!$B$12,($J221*TiltakstyperKostnadskalkyle!K$12)/100,
IF($F221=TiltakstyperKostnadskalkyle!$B$13,($J221*TiltakstyperKostnadskalkyle!K$13)/100,
IF($F221=TiltakstyperKostnadskalkyle!$B$14,($J221*TiltakstyperKostnadskalkyle!K$14)/100,
"0")))))))))</f>
        <v>0</v>
      </c>
      <c r="S221" s="18">
        <f t="shared" si="13"/>
        <v>0</v>
      </c>
      <c r="T221" s="18" t="str">
        <f>IF($F221=TiltakstyperKostnadskalkyle!$B$5,($J221*TiltakstyperKostnadskalkyle!M$5)/100,
IF($F221=TiltakstyperKostnadskalkyle!$B$6,($J221*TiltakstyperKostnadskalkyle!M$6)/100,
IF($F221=TiltakstyperKostnadskalkyle!$B$7,($J221*TiltakstyperKostnadskalkyle!M$7)/100,
IF($F221=TiltakstyperKostnadskalkyle!$B$8,($J221*TiltakstyperKostnadskalkyle!M$8)/100,
IF($F221=TiltakstyperKostnadskalkyle!$B$9,($J221*TiltakstyperKostnadskalkyle!M$9)/100,
IF($F221=TiltakstyperKostnadskalkyle!$B$10,($J221*TiltakstyperKostnadskalkyle!M$10)/100,
IF($F221=TiltakstyperKostnadskalkyle!$B$11,($J221*TiltakstyperKostnadskalkyle!M$11)/100,
IF($F221=TiltakstyperKostnadskalkyle!$B$12,($J221*TiltakstyperKostnadskalkyle!M$12)/100,
IF($F221=TiltakstyperKostnadskalkyle!$B$13,($J221*TiltakstyperKostnadskalkyle!M$13)/100,
IF($F221=TiltakstyperKostnadskalkyle!$B$14,($J221*TiltakstyperKostnadskalkyle!M$14)/100,
IF($F221=TiltakstyperKostnadskalkyle!$B$15,($J221*TiltakstyperKostnadskalkyle!M$15)/100,
"0")))))))))))</f>
        <v>0</v>
      </c>
      <c r="U221" s="32"/>
      <c r="V221" s="32"/>
      <c r="W221" s="18" t="str">
        <f>IF($F221=TiltakstyperKostnadskalkyle!$B$5,($J221*TiltakstyperKostnadskalkyle!P$5)/100,
IF($F221=TiltakstyperKostnadskalkyle!$B$6,($J221*TiltakstyperKostnadskalkyle!P$6)/100,
IF($F221=TiltakstyperKostnadskalkyle!$B$7,($J221*TiltakstyperKostnadskalkyle!P$7)/100,
IF($F221=TiltakstyperKostnadskalkyle!$B$8,($J221*TiltakstyperKostnadskalkyle!P$8)/100,
IF($F221=TiltakstyperKostnadskalkyle!$B$9,($J221*TiltakstyperKostnadskalkyle!P$9)/100,
IF($F221=TiltakstyperKostnadskalkyle!$B$10,($J221*TiltakstyperKostnadskalkyle!P$10)/100,
IF($F221=TiltakstyperKostnadskalkyle!$B$11,($J221*TiltakstyperKostnadskalkyle!P$11)/100,
IF($F221=TiltakstyperKostnadskalkyle!$B$12,($J221*TiltakstyperKostnadskalkyle!P$12)/100,
IF($F221=TiltakstyperKostnadskalkyle!$B$13,($J221*TiltakstyperKostnadskalkyle!P$13)/100,
IF($F221=TiltakstyperKostnadskalkyle!$B$14,($J221*TiltakstyperKostnadskalkyle!P$14)/100,
IF($F221=TiltakstyperKostnadskalkyle!$B$15,($J221*TiltakstyperKostnadskalkyle!P$15)/100,
"0")))))))))))</f>
        <v>0</v>
      </c>
      <c r="Y221" s="151"/>
    </row>
    <row r="222" spans="2:25" ht="14.25" customHeight="1" x14ac:dyDescent="0.25">
      <c r="B222" s="20" t="s">
        <v>25</v>
      </c>
      <c r="C222" s="22" t="s">
        <v>64</v>
      </c>
      <c r="D222" s="22" t="s">
        <v>184</v>
      </c>
      <c r="E222" s="22"/>
      <c r="F222" s="39" t="s">
        <v>151</v>
      </c>
      <c r="G222" s="22"/>
      <c r="H222" s="108">
        <v>2</v>
      </c>
      <c r="I222" s="27" t="s">
        <v>154</v>
      </c>
      <c r="J222" s="18">
        <f>IF(F222=TiltakstyperKostnadskalkyle!$B$5,TiltakstyperKostnadskalkyle!$R$5*Handlingsplan!H228,
IF(F222=TiltakstyperKostnadskalkyle!$B$6,TiltakstyperKostnadskalkyle!$R$6*Handlingsplan!H228,
IF(F222=TiltakstyperKostnadskalkyle!$B$7,TiltakstyperKostnadskalkyle!$R$7*Handlingsplan!H228,
IF(F222=TiltakstyperKostnadskalkyle!$B$8,TiltakstyperKostnadskalkyle!$R$8*Handlingsplan!H228,
IF(F222=TiltakstyperKostnadskalkyle!$B$9,TiltakstyperKostnadskalkyle!$R$9*Handlingsplan!H228,
IF(F222=TiltakstyperKostnadskalkyle!$B$10,TiltakstyperKostnadskalkyle!$R$10*Handlingsplan!H228,
IF(F222=TiltakstyperKostnadskalkyle!$B$11,TiltakstyperKostnadskalkyle!$R$11*Handlingsplan!H228,
IF(F222=TiltakstyperKostnadskalkyle!$B$12,TiltakstyperKostnadskalkyle!$R$12*Handlingsplan!H228,
IF(F222=TiltakstyperKostnadskalkyle!$B$13,TiltakstyperKostnadskalkyle!$R$13*Handlingsplan!H228,
IF(F222=TiltakstyperKostnadskalkyle!$B$14,TiltakstyperKostnadskalkyle!$R$14*Handlingsplan!H228,
IF(F222=TiltakstyperKostnadskalkyle!$B$15,TiltakstyperKostnadskalkyle!$R$15*Handlingsplan!H228,
0)))))))))))</f>
        <v>0</v>
      </c>
      <c r="K222" s="18" t="str">
        <f>IF($F222=TiltakstyperKostnadskalkyle!$B$5,($J222*TiltakstyperKostnadskalkyle!D$5)/100,
IF($F222=TiltakstyperKostnadskalkyle!$B$6,($J222*TiltakstyperKostnadskalkyle!D$6)/100,
IF($F222=TiltakstyperKostnadskalkyle!$B$7,($J222*TiltakstyperKostnadskalkyle!D$7)/100,
IF($F222=TiltakstyperKostnadskalkyle!$B$8,($J222*TiltakstyperKostnadskalkyle!D$8)/100,
IF($F222=TiltakstyperKostnadskalkyle!$B$9,($J222*TiltakstyperKostnadskalkyle!D$9)/100,
IF($F222=TiltakstyperKostnadskalkyle!$B$10,($J222*TiltakstyperKostnadskalkyle!D$10)/100,
IF($F222=TiltakstyperKostnadskalkyle!$B$11,($J222*TiltakstyperKostnadskalkyle!D$11)/100,
IF($F222=TiltakstyperKostnadskalkyle!$B$12,($J222*TiltakstyperKostnadskalkyle!D$12)/100,
IF($F222=TiltakstyperKostnadskalkyle!$B$13,($J222*TiltakstyperKostnadskalkyle!D$13)/100,
IF($F222=TiltakstyperKostnadskalkyle!$B$14,($J222*TiltakstyperKostnadskalkyle!D$14)/100,
IF($F222=TiltakstyperKostnadskalkyle!$B$15,($J222*TiltakstyperKostnadskalkyle!D$15)/100,
"0")))))))))))</f>
        <v>0</v>
      </c>
      <c r="L222" s="18" t="str">
        <f>IF($F222=TiltakstyperKostnadskalkyle!$B$5,($J222*TiltakstyperKostnadskalkyle!E$5)/100,
IF($F222=TiltakstyperKostnadskalkyle!$B$6,($J222*TiltakstyperKostnadskalkyle!E$6)/100,
IF($F222=TiltakstyperKostnadskalkyle!$B$7,($J222*TiltakstyperKostnadskalkyle!E$7)/100,
IF($F222=TiltakstyperKostnadskalkyle!$B$8,($J222*TiltakstyperKostnadskalkyle!E$8)/100,
IF($F222=TiltakstyperKostnadskalkyle!$B$9,($J222*TiltakstyperKostnadskalkyle!E$9)/100,
IF($F222=TiltakstyperKostnadskalkyle!$B$10,($J222*TiltakstyperKostnadskalkyle!E$10)/100,
IF($F222=TiltakstyperKostnadskalkyle!$B$11,($J222*TiltakstyperKostnadskalkyle!E$11)/100,
IF($F222=TiltakstyperKostnadskalkyle!$B$12,($J222*TiltakstyperKostnadskalkyle!E$12)/100,
IF($F222=TiltakstyperKostnadskalkyle!$B$13,($J222*TiltakstyperKostnadskalkyle!E$13)/100,
IF($F222=TiltakstyperKostnadskalkyle!$B$14,($J222*TiltakstyperKostnadskalkyle!E$14)/100,
IF($F222=TiltakstyperKostnadskalkyle!$B$15,($J222*TiltakstyperKostnadskalkyle!E$15)/100,
"0")))))))))))</f>
        <v>0</v>
      </c>
      <c r="M222" s="18" t="str">
        <f>IF($F222=TiltakstyperKostnadskalkyle!$B$5,($J222*TiltakstyperKostnadskalkyle!F$5)/100,
IF($F222=TiltakstyperKostnadskalkyle!$B$6,($J222*TiltakstyperKostnadskalkyle!F$6)/100,
IF($F222=TiltakstyperKostnadskalkyle!$B$7,($J222*TiltakstyperKostnadskalkyle!F$7)/100,
IF($F222=TiltakstyperKostnadskalkyle!$B$8,($J222*TiltakstyperKostnadskalkyle!F$8)/100,
IF($F222=TiltakstyperKostnadskalkyle!$B$9,($J222*TiltakstyperKostnadskalkyle!F$9)/100,
IF($F222=TiltakstyperKostnadskalkyle!$B$10,($J222*TiltakstyperKostnadskalkyle!F$10)/100,
IF($F222=TiltakstyperKostnadskalkyle!$B$11,($J222*TiltakstyperKostnadskalkyle!F$11)/100,
IF($F222=TiltakstyperKostnadskalkyle!$B$12,($J222*TiltakstyperKostnadskalkyle!F$12)/100,
IF($F222=TiltakstyperKostnadskalkyle!$B$13,($J222*TiltakstyperKostnadskalkyle!F$13)/100,
IF($F222=TiltakstyperKostnadskalkyle!$B$14,($J222*TiltakstyperKostnadskalkyle!F$14)/100,
IF($F222=TiltakstyperKostnadskalkyle!$B$15,($J222*TiltakstyperKostnadskalkyle!F$15)/100,
"0")))))))))))</f>
        <v>0</v>
      </c>
      <c r="N222" s="18" t="str">
        <f>IF($F222=TiltakstyperKostnadskalkyle!$B$5,($J222*TiltakstyperKostnadskalkyle!G$5)/100,
IF($F222=TiltakstyperKostnadskalkyle!$B$6,($J222*TiltakstyperKostnadskalkyle!G$6)/100,
IF($F222=TiltakstyperKostnadskalkyle!$B$7,($J222*TiltakstyperKostnadskalkyle!G$7)/100,
IF($F222=TiltakstyperKostnadskalkyle!$B$8,($J222*TiltakstyperKostnadskalkyle!G$8)/100,
IF($F222=TiltakstyperKostnadskalkyle!$B$9,($J222*TiltakstyperKostnadskalkyle!G$9)/100,
IF($F222=TiltakstyperKostnadskalkyle!$B$10,($J222*TiltakstyperKostnadskalkyle!G$10)/100,
IF($F222=TiltakstyperKostnadskalkyle!$B$11,($J222*TiltakstyperKostnadskalkyle!G$11)/100,
IF($F222=TiltakstyperKostnadskalkyle!$B$12,($J222*TiltakstyperKostnadskalkyle!G$12)/100,
IF($F222=TiltakstyperKostnadskalkyle!$B$13,($J222*TiltakstyperKostnadskalkyle!G$13)/100,
IF($F222=TiltakstyperKostnadskalkyle!$B$14,($J222*TiltakstyperKostnadskalkyle!G$14)/100,
IF($F222=TiltakstyperKostnadskalkyle!$B$15,($J222*TiltakstyperKostnadskalkyle!G$15)/100,
"0")))))))))))</f>
        <v>0</v>
      </c>
      <c r="O222" s="18" t="str">
        <f>IF($F222=TiltakstyperKostnadskalkyle!$B$5,($J222*TiltakstyperKostnadskalkyle!H$5)/100,
IF($F222=TiltakstyperKostnadskalkyle!$B$6,($J222*TiltakstyperKostnadskalkyle!H$6)/100,
IF($F222=TiltakstyperKostnadskalkyle!$B$7,($J222*TiltakstyperKostnadskalkyle!H$7)/100,
IF($F222=TiltakstyperKostnadskalkyle!$B$8,($J222*TiltakstyperKostnadskalkyle!H$8)/100,
IF($F222=TiltakstyperKostnadskalkyle!$B$9,($J222*TiltakstyperKostnadskalkyle!H$9)/100,
IF($F222=TiltakstyperKostnadskalkyle!$B$10,($J222*TiltakstyperKostnadskalkyle!H$10)/100,
IF($F222=TiltakstyperKostnadskalkyle!$B$11,($J222*TiltakstyperKostnadskalkyle!H$11)/100,
IF($F222=TiltakstyperKostnadskalkyle!$B$12,($J222*TiltakstyperKostnadskalkyle!H$12)/100,
IF($F222=TiltakstyperKostnadskalkyle!$B$13,($J222*TiltakstyperKostnadskalkyle!H$13)/100,
IF($F222=TiltakstyperKostnadskalkyle!$B$14,($J222*TiltakstyperKostnadskalkyle!H$14)/100,
IF($F222=TiltakstyperKostnadskalkyle!$B$15,($J222*TiltakstyperKostnadskalkyle!H$15)/100,
"0")))))))))))</f>
        <v>0</v>
      </c>
      <c r="P222" s="18" t="str">
        <f>IF($F222=TiltakstyperKostnadskalkyle!$B$5,($J222*TiltakstyperKostnadskalkyle!I$5)/100,
IF($F222=TiltakstyperKostnadskalkyle!$B$6,($J222*TiltakstyperKostnadskalkyle!I$6)/100,
IF($F222=TiltakstyperKostnadskalkyle!$B$7,($J222*TiltakstyperKostnadskalkyle!I$7)/100,
IF($F222=TiltakstyperKostnadskalkyle!$B$8,($J222*TiltakstyperKostnadskalkyle!I$8)/100,
IF($F222=TiltakstyperKostnadskalkyle!$B$9,($J222*TiltakstyperKostnadskalkyle!I$9)/100,
IF($F222=TiltakstyperKostnadskalkyle!$B$10,($J222*TiltakstyperKostnadskalkyle!I$10)/100,
IF($F222=TiltakstyperKostnadskalkyle!$B$11,($J222*TiltakstyperKostnadskalkyle!I$11)/100,
IF($F222=TiltakstyperKostnadskalkyle!$B$12,($J222*TiltakstyperKostnadskalkyle!I$12)/100,
IF($F222=TiltakstyperKostnadskalkyle!$B$13,($J222*TiltakstyperKostnadskalkyle!I$13)/100,
IF($F222=TiltakstyperKostnadskalkyle!$B$14,($J222*TiltakstyperKostnadskalkyle!I$14)/100,
IF($F222=TiltakstyperKostnadskalkyle!$B$15,($J222*TiltakstyperKostnadskalkyle!I$15)/100,
"0")))))))))))</f>
        <v>0</v>
      </c>
      <c r="Q222" s="18">
        <f t="shared" si="12"/>
        <v>0</v>
      </c>
      <c r="R222" s="18" t="str">
        <f>IF($F222=TiltakstyperKostnadskalkyle!$B$5,($J222*TiltakstyperKostnadskalkyle!K$5)/100,
IF($F222=TiltakstyperKostnadskalkyle!$B$6,($J222*TiltakstyperKostnadskalkyle!K$6)/100,
IF($F222=TiltakstyperKostnadskalkyle!$B$8,($J222*TiltakstyperKostnadskalkyle!K$8)/100,
IF($F222=TiltakstyperKostnadskalkyle!$B$9,($J222*TiltakstyperKostnadskalkyle!K$9)/100,
IF($F222=TiltakstyperKostnadskalkyle!$B$10,($J222*TiltakstyperKostnadskalkyle!K$10)/100,
IF($F222=TiltakstyperKostnadskalkyle!$B$11,($J222*TiltakstyperKostnadskalkyle!K$11)/100,
IF($F222=TiltakstyperKostnadskalkyle!$B$12,($J222*TiltakstyperKostnadskalkyle!K$12)/100,
IF($F222=TiltakstyperKostnadskalkyle!$B$13,($J222*TiltakstyperKostnadskalkyle!K$13)/100,
IF($F222=TiltakstyperKostnadskalkyle!$B$14,($J222*TiltakstyperKostnadskalkyle!K$14)/100,
"0")))))))))</f>
        <v>0</v>
      </c>
      <c r="S222" s="18">
        <f t="shared" si="13"/>
        <v>0</v>
      </c>
      <c r="T222" s="18" t="str">
        <f>IF($F222=TiltakstyperKostnadskalkyle!$B$5,($J222*TiltakstyperKostnadskalkyle!M$5)/100,
IF($F222=TiltakstyperKostnadskalkyle!$B$6,($J222*TiltakstyperKostnadskalkyle!M$6)/100,
IF($F222=TiltakstyperKostnadskalkyle!$B$7,($J222*TiltakstyperKostnadskalkyle!M$7)/100,
IF($F222=TiltakstyperKostnadskalkyle!$B$8,($J222*TiltakstyperKostnadskalkyle!M$8)/100,
IF($F222=TiltakstyperKostnadskalkyle!$B$9,($J222*TiltakstyperKostnadskalkyle!M$9)/100,
IF($F222=TiltakstyperKostnadskalkyle!$B$10,($J222*TiltakstyperKostnadskalkyle!M$10)/100,
IF($F222=TiltakstyperKostnadskalkyle!$B$11,($J222*TiltakstyperKostnadskalkyle!M$11)/100,
IF($F222=TiltakstyperKostnadskalkyle!$B$12,($J222*TiltakstyperKostnadskalkyle!M$12)/100,
IF($F222=TiltakstyperKostnadskalkyle!$B$13,($J222*TiltakstyperKostnadskalkyle!M$13)/100,
IF($F222=TiltakstyperKostnadskalkyle!$B$14,($J222*TiltakstyperKostnadskalkyle!M$14)/100,
IF($F222=TiltakstyperKostnadskalkyle!$B$15,($J222*TiltakstyperKostnadskalkyle!M$15)/100,
"0")))))))))))</f>
        <v>0</v>
      </c>
      <c r="U222" s="32"/>
      <c r="V222" s="32"/>
      <c r="W222" s="18" t="str">
        <f>IF($F222=TiltakstyperKostnadskalkyle!$B$5,($J222*TiltakstyperKostnadskalkyle!P$5)/100,
IF($F222=TiltakstyperKostnadskalkyle!$B$6,($J222*TiltakstyperKostnadskalkyle!P$6)/100,
IF($F222=TiltakstyperKostnadskalkyle!$B$7,($J222*TiltakstyperKostnadskalkyle!P$7)/100,
IF($F222=TiltakstyperKostnadskalkyle!$B$8,($J222*TiltakstyperKostnadskalkyle!P$8)/100,
IF($F222=TiltakstyperKostnadskalkyle!$B$9,($J222*TiltakstyperKostnadskalkyle!P$9)/100,
IF($F222=TiltakstyperKostnadskalkyle!$B$10,($J222*TiltakstyperKostnadskalkyle!P$10)/100,
IF($F222=TiltakstyperKostnadskalkyle!$B$11,($J222*TiltakstyperKostnadskalkyle!P$11)/100,
IF($F222=TiltakstyperKostnadskalkyle!$B$12,($J222*TiltakstyperKostnadskalkyle!P$12)/100,
IF($F222=TiltakstyperKostnadskalkyle!$B$13,($J222*TiltakstyperKostnadskalkyle!P$13)/100,
IF($F222=TiltakstyperKostnadskalkyle!$B$14,($J222*TiltakstyperKostnadskalkyle!P$14)/100,
IF($F222=TiltakstyperKostnadskalkyle!$B$15,($J222*TiltakstyperKostnadskalkyle!P$15)/100,
"0")))))))))))</f>
        <v>0</v>
      </c>
      <c r="Y222" s="151"/>
    </row>
    <row r="223" spans="2:25" ht="14.25" customHeight="1" x14ac:dyDescent="0.25">
      <c r="B223" s="20" t="s">
        <v>25</v>
      </c>
      <c r="C223" s="22" t="s">
        <v>64</v>
      </c>
      <c r="D223" s="22" t="s">
        <v>185</v>
      </c>
      <c r="E223" s="22"/>
      <c r="F223" s="39" t="s">
        <v>151</v>
      </c>
      <c r="G223" s="87"/>
      <c r="H223" s="108">
        <v>1</v>
      </c>
      <c r="I223" s="27" t="s">
        <v>154</v>
      </c>
      <c r="J223" s="18">
        <f>IF(F223=TiltakstyperKostnadskalkyle!$B$5,TiltakstyperKostnadskalkyle!$R$5*Handlingsplan!H229,
IF(F223=TiltakstyperKostnadskalkyle!$B$6,TiltakstyperKostnadskalkyle!$R$6*Handlingsplan!H229,
IF(F223=TiltakstyperKostnadskalkyle!$B$7,TiltakstyperKostnadskalkyle!$R$7*Handlingsplan!H229,
IF(F223=TiltakstyperKostnadskalkyle!$B$8,TiltakstyperKostnadskalkyle!$R$8*Handlingsplan!H229,
IF(F223=TiltakstyperKostnadskalkyle!$B$9,TiltakstyperKostnadskalkyle!$R$9*Handlingsplan!H229,
IF(F223=TiltakstyperKostnadskalkyle!$B$10,TiltakstyperKostnadskalkyle!$R$10*Handlingsplan!H229,
IF(F223=TiltakstyperKostnadskalkyle!$B$11,TiltakstyperKostnadskalkyle!$R$11*Handlingsplan!H229,
IF(F223=TiltakstyperKostnadskalkyle!$B$12,TiltakstyperKostnadskalkyle!$R$12*Handlingsplan!H229,
IF(F223=TiltakstyperKostnadskalkyle!$B$13,TiltakstyperKostnadskalkyle!$R$13*Handlingsplan!H229,
IF(F223=TiltakstyperKostnadskalkyle!$B$14,TiltakstyperKostnadskalkyle!$R$14*Handlingsplan!H229,
IF(F223=TiltakstyperKostnadskalkyle!$B$15,TiltakstyperKostnadskalkyle!$R$15*Handlingsplan!H229,
0)))))))))))</f>
        <v>0</v>
      </c>
      <c r="K223" s="18" t="str">
        <f>IF($F223=TiltakstyperKostnadskalkyle!$B$5,($J223*TiltakstyperKostnadskalkyle!D$5)/100,
IF($F223=TiltakstyperKostnadskalkyle!$B$6,($J223*TiltakstyperKostnadskalkyle!D$6)/100,
IF($F223=TiltakstyperKostnadskalkyle!$B$7,($J223*TiltakstyperKostnadskalkyle!D$7)/100,
IF($F223=TiltakstyperKostnadskalkyle!$B$8,($J223*TiltakstyperKostnadskalkyle!D$8)/100,
IF($F223=TiltakstyperKostnadskalkyle!$B$9,($J223*TiltakstyperKostnadskalkyle!D$9)/100,
IF($F223=TiltakstyperKostnadskalkyle!$B$10,($J223*TiltakstyperKostnadskalkyle!D$10)/100,
IF($F223=TiltakstyperKostnadskalkyle!$B$11,($J223*TiltakstyperKostnadskalkyle!D$11)/100,
IF($F223=TiltakstyperKostnadskalkyle!$B$12,($J223*TiltakstyperKostnadskalkyle!D$12)/100,
IF($F223=TiltakstyperKostnadskalkyle!$B$13,($J223*TiltakstyperKostnadskalkyle!D$13)/100,
IF($F223=TiltakstyperKostnadskalkyle!$B$14,($J223*TiltakstyperKostnadskalkyle!D$14)/100,
IF($F223=TiltakstyperKostnadskalkyle!$B$15,($J223*TiltakstyperKostnadskalkyle!D$15)/100,
"0")))))))))))</f>
        <v>0</v>
      </c>
      <c r="L223" s="18" t="str">
        <f>IF($F223=TiltakstyperKostnadskalkyle!$B$5,($J223*TiltakstyperKostnadskalkyle!E$5)/100,
IF($F223=TiltakstyperKostnadskalkyle!$B$6,($J223*TiltakstyperKostnadskalkyle!E$6)/100,
IF($F223=TiltakstyperKostnadskalkyle!$B$7,($J223*TiltakstyperKostnadskalkyle!E$7)/100,
IF($F223=TiltakstyperKostnadskalkyle!$B$8,($J223*TiltakstyperKostnadskalkyle!E$8)/100,
IF($F223=TiltakstyperKostnadskalkyle!$B$9,($J223*TiltakstyperKostnadskalkyle!E$9)/100,
IF($F223=TiltakstyperKostnadskalkyle!$B$10,($J223*TiltakstyperKostnadskalkyle!E$10)/100,
IF($F223=TiltakstyperKostnadskalkyle!$B$11,($J223*TiltakstyperKostnadskalkyle!E$11)/100,
IF($F223=TiltakstyperKostnadskalkyle!$B$12,($J223*TiltakstyperKostnadskalkyle!E$12)/100,
IF($F223=TiltakstyperKostnadskalkyle!$B$13,($J223*TiltakstyperKostnadskalkyle!E$13)/100,
IF($F223=TiltakstyperKostnadskalkyle!$B$14,($J223*TiltakstyperKostnadskalkyle!E$14)/100,
IF($F223=TiltakstyperKostnadskalkyle!$B$15,($J223*TiltakstyperKostnadskalkyle!E$15)/100,
"0")))))))))))</f>
        <v>0</v>
      </c>
      <c r="M223" s="18" t="str">
        <f>IF($F223=TiltakstyperKostnadskalkyle!$B$5,($J223*TiltakstyperKostnadskalkyle!F$5)/100,
IF($F223=TiltakstyperKostnadskalkyle!$B$6,($J223*TiltakstyperKostnadskalkyle!F$6)/100,
IF($F223=TiltakstyperKostnadskalkyle!$B$7,($J223*TiltakstyperKostnadskalkyle!F$7)/100,
IF($F223=TiltakstyperKostnadskalkyle!$B$8,($J223*TiltakstyperKostnadskalkyle!F$8)/100,
IF($F223=TiltakstyperKostnadskalkyle!$B$9,($J223*TiltakstyperKostnadskalkyle!F$9)/100,
IF($F223=TiltakstyperKostnadskalkyle!$B$10,($J223*TiltakstyperKostnadskalkyle!F$10)/100,
IF($F223=TiltakstyperKostnadskalkyle!$B$11,($J223*TiltakstyperKostnadskalkyle!F$11)/100,
IF($F223=TiltakstyperKostnadskalkyle!$B$12,($J223*TiltakstyperKostnadskalkyle!F$12)/100,
IF($F223=TiltakstyperKostnadskalkyle!$B$13,($J223*TiltakstyperKostnadskalkyle!F$13)/100,
IF($F223=TiltakstyperKostnadskalkyle!$B$14,($J223*TiltakstyperKostnadskalkyle!F$14)/100,
IF($F223=TiltakstyperKostnadskalkyle!$B$15,($J223*TiltakstyperKostnadskalkyle!F$15)/100,
"0")))))))))))</f>
        <v>0</v>
      </c>
      <c r="N223" s="18" t="str">
        <f>IF($F223=TiltakstyperKostnadskalkyle!$B$5,($J223*TiltakstyperKostnadskalkyle!G$5)/100,
IF($F223=TiltakstyperKostnadskalkyle!$B$6,($J223*TiltakstyperKostnadskalkyle!G$6)/100,
IF($F223=TiltakstyperKostnadskalkyle!$B$7,($J223*TiltakstyperKostnadskalkyle!G$7)/100,
IF($F223=TiltakstyperKostnadskalkyle!$B$8,($J223*TiltakstyperKostnadskalkyle!G$8)/100,
IF($F223=TiltakstyperKostnadskalkyle!$B$9,($J223*TiltakstyperKostnadskalkyle!G$9)/100,
IF($F223=TiltakstyperKostnadskalkyle!$B$10,($J223*TiltakstyperKostnadskalkyle!G$10)/100,
IF($F223=TiltakstyperKostnadskalkyle!$B$11,($J223*TiltakstyperKostnadskalkyle!G$11)/100,
IF($F223=TiltakstyperKostnadskalkyle!$B$12,($J223*TiltakstyperKostnadskalkyle!G$12)/100,
IF($F223=TiltakstyperKostnadskalkyle!$B$13,($J223*TiltakstyperKostnadskalkyle!G$13)/100,
IF($F223=TiltakstyperKostnadskalkyle!$B$14,($J223*TiltakstyperKostnadskalkyle!G$14)/100,
IF($F223=TiltakstyperKostnadskalkyle!$B$15,($J223*TiltakstyperKostnadskalkyle!G$15)/100,
"0")))))))))))</f>
        <v>0</v>
      </c>
      <c r="O223" s="18" t="str">
        <f>IF($F223=TiltakstyperKostnadskalkyle!$B$5,($J223*TiltakstyperKostnadskalkyle!H$5)/100,
IF($F223=TiltakstyperKostnadskalkyle!$B$6,($J223*TiltakstyperKostnadskalkyle!H$6)/100,
IF($F223=TiltakstyperKostnadskalkyle!$B$7,($J223*TiltakstyperKostnadskalkyle!H$7)/100,
IF($F223=TiltakstyperKostnadskalkyle!$B$8,($J223*TiltakstyperKostnadskalkyle!H$8)/100,
IF($F223=TiltakstyperKostnadskalkyle!$B$9,($J223*TiltakstyperKostnadskalkyle!H$9)/100,
IF($F223=TiltakstyperKostnadskalkyle!$B$10,($J223*TiltakstyperKostnadskalkyle!H$10)/100,
IF($F223=TiltakstyperKostnadskalkyle!$B$11,($J223*TiltakstyperKostnadskalkyle!H$11)/100,
IF($F223=TiltakstyperKostnadskalkyle!$B$12,($J223*TiltakstyperKostnadskalkyle!H$12)/100,
IF($F223=TiltakstyperKostnadskalkyle!$B$13,($J223*TiltakstyperKostnadskalkyle!H$13)/100,
IF($F223=TiltakstyperKostnadskalkyle!$B$14,($J223*TiltakstyperKostnadskalkyle!H$14)/100,
IF($F223=TiltakstyperKostnadskalkyle!$B$15,($J223*TiltakstyperKostnadskalkyle!H$15)/100,
"0")))))))))))</f>
        <v>0</v>
      </c>
      <c r="P223" s="18" t="str">
        <f>IF($F223=TiltakstyperKostnadskalkyle!$B$5,($J223*TiltakstyperKostnadskalkyle!I$5)/100,
IF($F223=TiltakstyperKostnadskalkyle!$B$6,($J223*TiltakstyperKostnadskalkyle!I$6)/100,
IF($F223=TiltakstyperKostnadskalkyle!$B$7,($J223*TiltakstyperKostnadskalkyle!I$7)/100,
IF($F223=TiltakstyperKostnadskalkyle!$B$8,($J223*TiltakstyperKostnadskalkyle!I$8)/100,
IF($F223=TiltakstyperKostnadskalkyle!$B$9,($J223*TiltakstyperKostnadskalkyle!I$9)/100,
IF($F223=TiltakstyperKostnadskalkyle!$B$10,($J223*TiltakstyperKostnadskalkyle!I$10)/100,
IF($F223=TiltakstyperKostnadskalkyle!$B$11,($J223*TiltakstyperKostnadskalkyle!I$11)/100,
IF($F223=TiltakstyperKostnadskalkyle!$B$12,($J223*TiltakstyperKostnadskalkyle!I$12)/100,
IF($F223=TiltakstyperKostnadskalkyle!$B$13,($J223*TiltakstyperKostnadskalkyle!I$13)/100,
IF($F223=TiltakstyperKostnadskalkyle!$B$14,($J223*TiltakstyperKostnadskalkyle!I$14)/100,
IF($F223=TiltakstyperKostnadskalkyle!$B$15,($J223*TiltakstyperKostnadskalkyle!I$15)/100,
"0")))))))))))</f>
        <v>0</v>
      </c>
      <c r="Q223" s="18">
        <f t="shared" si="12"/>
        <v>0</v>
      </c>
      <c r="R223" s="18" t="str">
        <f>IF($F223=TiltakstyperKostnadskalkyle!$B$5,($J223*TiltakstyperKostnadskalkyle!K$5)/100,
IF($F223=TiltakstyperKostnadskalkyle!$B$6,($J223*TiltakstyperKostnadskalkyle!K$6)/100,
IF($F223=TiltakstyperKostnadskalkyle!$B$8,($J223*TiltakstyperKostnadskalkyle!K$8)/100,
IF($F223=TiltakstyperKostnadskalkyle!$B$9,($J223*TiltakstyperKostnadskalkyle!K$9)/100,
IF($F223=TiltakstyperKostnadskalkyle!$B$10,($J223*TiltakstyperKostnadskalkyle!K$10)/100,
IF($F223=TiltakstyperKostnadskalkyle!$B$11,($J223*TiltakstyperKostnadskalkyle!K$11)/100,
IF($F223=TiltakstyperKostnadskalkyle!$B$12,($J223*TiltakstyperKostnadskalkyle!K$12)/100,
IF($F223=TiltakstyperKostnadskalkyle!$B$13,($J223*TiltakstyperKostnadskalkyle!K$13)/100,
IF($F223=TiltakstyperKostnadskalkyle!$B$14,($J223*TiltakstyperKostnadskalkyle!K$14)/100,
"0")))))))))</f>
        <v>0</v>
      </c>
      <c r="S223" s="18">
        <f t="shared" si="13"/>
        <v>0</v>
      </c>
      <c r="T223" s="18" t="str">
        <f>IF($F223=TiltakstyperKostnadskalkyle!$B$5,($J223*TiltakstyperKostnadskalkyle!M$5)/100,
IF($F223=TiltakstyperKostnadskalkyle!$B$6,($J223*TiltakstyperKostnadskalkyle!M$6)/100,
IF($F223=TiltakstyperKostnadskalkyle!$B$7,($J223*TiltakstyperKostnadskalkyle!M$7)/100,
IF($F223=TiltakstyperKostnadskalkyle!$B$8,($J223*TiltakstyperKostnadskalkyle!M$8)/100,
IF($F223=TiltakstyperKostnadskalkyle!$B$9,($J223*TiltakstyperKostnadskalkyle!M$9)/100,
IF($F223=TiltakstyperKostnadskalkyle!$B$10,($J223*TiltakstyperKostnadskalkyle!M$10)/100,
IF($F223=TiltakstyperKostnadskalkyle!$B$11,($J223*TiltakstyperKostnadskalkyle!M$11)/100,
IF($F223=TiltakstyperKostnadskalkyle!$B$12,($J223*TiltakstyperKostnadskalkyle!M$12)/100,
IF($F223=TiltakstyperKostnadskalkyle!$B$13,($J223*TiltakstyperKostnadskalkyle!M$13)/100,
IF($F223=TiltakstyperKostnadskalkyle!$B$14,($J223*TiltakstyperKostnadskalkyle!M$14)/100,
IF($F223=TiltakstyperKostnadskalkyle!$B$15,($J223*TiltakstyperKostnadskalkyle!M$15)/100,
"0")))))))))))</f>
        <v>0</v>
      </c>
      <c r="U223" s="32"/>
      <c r="V223" s="32"/>
      <c r="W223" s="18" t="str">
        <f>IF($F223=TiltakstyperKostnadskalkyle!$B$5,($J223*TiltakstyperKostnadskalkyle!P$5)/100,
IF($F223=TiltakstyperKostnadskalkyle!$B$6,($J223*TiltakstyperKostnadskalkyle!P$6)/100,
IF($F223=TiltakstyperKostnadskalkyle!$B$7,($J223*TiltakstyperKostnadskalkyle!P$7)/100,
IF($F223=TiltakstyperKostnadskalkyle!$B$8,($J223*TiltakstyperKostnadskalkyle!P$8)/100,
IF($F223=TiltakstyperKostnadskalkyle!$B$9,($J223*TiltakstyperKostnadskalkyle!P$9)/100,
IF($F223=TiltakstyperKostnadskalkyle!$B$10,($J223*TiltakstyperKostnadskalkyle!P$10)/100,
IF($F223=TiltakstyperKostnadskalkyle!$B$11,($J223*TiltakstyperKostnadskalkyle!P$11)/100,
IF($F223=TiltakstyperKostnadskalkyle!$B$12,($J223*TiltakstyperKostnadskalkyle!P$12)/100,
IF($F223=TiltakstyperKostnadskalkyle!$B$13,($J223*TiltakstyperKostnadskalkyle!P$13)/100,
IF($F223=TiltakstyperKostnadskalkyle!$B$14,($J223*TiltakstyperKostnadskalkyle!P$14)/100,
IF($F223=TiltakstyperKostnadskalkyle!$B$15,($J223*TiltakstyperKostnadskalkyle!P$15)/100,
"0")))))))))))</f>
        <v>0</v>
      </c>
      <c r="Y223" s="151"/>
    </row>
    <row r="224" spans="2:25" ht="14.25" customHeight="1" x14ac:dyDescent="0.25">
      <c r="B224" s="20" t="s">
        <v>25</v>
      </c>
      <c r="C224" s="22"/>
      <c r="D224" s="22"/>
      <c r="E224" s="22"/>
      <c r="F224" s="39"/>
      <c r="G224" s="22"/>
      <c r="H224" s="108"/>
      <c r="I224" s="27"/>
      <c r="J224" s="18">
        <f>IF(F224=TiltakstyperKostnadskalkyle!$B$5,TiltakstyperKostnadskalkyle!$R$5*Handlingsplan!H230,
IF(F224=TiltakstyperKostnadskalkyle!$B$6,TiltakstyperKostnadskalkyle!$R$6*Handlingsplan!H230,
IF(F224=TiltakstyperKostnadskalkyle!$B$7,TiltakstyperKostnadskalkyle!$R$7*Handlingsplan!H230,
IF(F224=TiltakstyperKostnadskalkyle!$B$8,TiltakstyperKostnadskalkyle!$R$8*Handlingsplan!H230,
IF(F224=TiltakstyperKostnadskalkyle!$B$9,TiltakstyperKostnadskalkyle!$R$9*Handlingsplan!H230,
IF(F224=TiltakstyperKostnadskalkyle!$B$10,TiltakstyperKostnadskalkyle!$R$10*Handlingsplan!H230,
IF(F224=TiltakstyperKostnadskalkyle!$B$11,TiltakstyperKostnadskalkyle!$R$11*Handlingsplan!H230,
IF(F224=TiltakstyperKostnadskalkyle!$B$12,TiltakstyperKostnadskalkyle!$R$12*Handlingsplan!H230,
IF(F224=TiltakstyperKostnadskalkyle!$B$13,TiltakstyperKostnadskalkyle!$R$13*Handlingsplan!H230,
IF(F224=TiltakstyperKostnadskalkyle!$B$14,TiltakstyperKostnadskalkyle!$R$14*Handlingsplan!H230,
IF(F224=TiltakstyperKostnadskalkyle!$B$15,TiltakstyperKostnadskalkyle!$R$15*Handlingsplan!H230,
0)))))))))))</f>
        <v>0</v>
      </c>
      <c r="K224" s="18" t="str">
        <f>IF($F224=TiltakstyperKostnadskalkyle!$B$5,($J224*TiltakstyperKostnadskalkyle!D$5)/100,
IF($F224=TiltakstyperKostnadskalkyle!$B$6,($J224*TiltakstyperKostnadskalkyle!D$6)/100,
IF($F224=TiltakstyperKostnadskalkyle!$B$7,($J224*TiltakstyperKostnadskalkyle!D$7)/100,
IF($F224=TiltakstyperKostnadskalkyle!$B$8,($J224*TiltakstyperKostnadskalkyle!D$8)/100,
IF($F224=TiltakstyperKostnadskalkyle!$B$9,($J224*TiltakstyperKostnadskalkyle!D$9)/100,
IF($F224=TiltakstyperKostnadskalkyle!$B$10,($J224*TiltakstyperKostnadskalkyle!D$10)/100,
IF($F224=TiltakstyperKostnadskalkyle!$B$11,($J224*TiltakstyperKostnadskalkyle!D$11)/100,
IF($F224=TiltakstyperKostnadskalkyle!$B$12,($J224*TiltakstyperKostnadskalkyle!D$12)/100,
IF($F224=TiltakstyperKostnadskalkyle!$B$13,($J224*TiltakstyperKostnadskalkyle!D$13)/100,
IF($F224=TiltakstyperKostnadskalkyle!$B$14,($J224*TiltakstyperKostnadskalkyle!D$14)/100,
IF($F224=TiltakstyperKostnadskalkyle!$B$15,($J224*TiltakstyperKostnadskalkyle!D$15)/100,
"0")))))))))))</f>
        <v>0</v>
      </c>
      <c r="L224" s="18" t="str">
        <f>IF($F224=TiltakstyperKostnadskalkyle!$B$5,($J224*TiltakstyperKostnadskalkyle!E$5)/100,
IF($F224=TiltakstyperKostnadskalkyle!$B$6,($J224*TiltakstyperKostnadskalkyle!E$6)/100,
IF($F224=TiltakstyperKostnadskalkyle!$B$7,($J224*TiltakstyperKostnadskalkyle!E$7)/100,
IF($F224=TiltakstyperKostnadskalkyle!$B$8,($J224*TiltakstyperKostnadskalkyle!E$8)/100,
IF($F224=TiltakstyperKostnadskalkyle!$B$9,($J224*TiltakstyperKostnadskalkyle!E$9)/100,
IF($F224=TiltakstyperKostnadskalkyle!$B$10,($J224*TiltakstyperKostnadskalkyle!E$10)/100,
IF($F224=TiltakstyperKostnadskalkyle!$B$11,($J224*TiltakstyperKostnadskalkyle!E$11)/100,
IF($F224=TiltakstyperKostnadskalkyle!$B$12,($J224*TiltakstyperKostnadskalkyle!E$12)/100,
IF($F224=TiltakstyperKostnadskalkyle!$B$13,($J224*TiltakstyperKostnadskalkyle!E$13)/100,
IF($F224=TiltakstyperKostnadskalkyle!$B$14,($J224*TiltakstyperKostnadskalkyle!E$14)/100,
IF($F224=TiltakstyperKostnadskalkyle!$B$15,($J224*TiltakstyperKostnadskalkyle!E$15)/100,
"0")))))))))))</f>
        <v>0</v>
      </c>
      <c r="M224" s="18" t="str">
        <f>IF($F224=TiltakstyperKostnadskalkyle!$B$5,($J224*TiltakstyperKostnadskalkyle!F$5)/100,
IF($F224=TiltakstyperKostnadskalkyle!$B$6,($J224*TiltakstyperKostnadskalkyle!F$6)/100,
IF($F224=TiltakstyperKostnadskalkyle!$B$7,($J224*TiltakstyperKostnadskalkyle!F$7)/100,
IF($F224=TiltakstyperKostnadskalkyle!$B$8,($J224*TiltakstyperKostnadskalkyle!F$8)/100,
IF($F224=TiltakstyperKostnadskalkyle!$B$9,($J224*TiltakstyperKostnadskalkyle!F$9)/100,
IF($F224=TiltakstyperKostnadskalkyle!$B$10,($J224*TiltakstyperKostnadskalkyle!F$10)/100,
IF($F224=TiltakstyperKostnadskalkyle!$B$11,($J224*TiltakstyperKostnadskalkyle!F$11)/100,
IF($F224=TiltakstyperKostnadskalkyle!$B$12,($J224*TiltakstyperKostnadskalkyle!F$12)/100,
IF($F224=TiltakstyperKostnadskalkyle!$B$13,($J224*TiltakstyperKostnadskalkyle!F$13)/100,
IF($F224=TiltakstyperKostnadskalkyle!$B$14,($J224*TiltakstyperKostnadskalkyle!F$14)/100,
IF($F224=TiltakstyperKostnadskalkyle!$B$15,($J224*TiltakstyperKostnadskalkyle!F$15)/100,
"0")))))))))))</f>
        <v>0</v>
      </c>
      <c r="N224" s="18" t="str">
        <f>IF($F224=TiltakstyperKostnadskalkyle!$B$5,($J224*TiltakstyperKostnadskalkyle!G$5)/100,
IF($F224=TiltakstyperKostnadskalkyle!$B$6,($J224*TiltakstyperKostnadskalkyle!G$6)/100,
IF($F224=TiltakstyperKostnadskalkyle!$B$7,($J224*TiltakstyperKostnadskalkyle!G$7)/100,
IF($F224=TiltakstyperKostnadskalkyle!$B$8,($J224*TiltakstyperKostnadskalkyle!G$8)/100,
IF($F224=TiltakstyperKostnadskalkyle!$B$9,($J224*TiltakstyperKostnadskalkyle!G$9)/100,
IF($F224=TiltakstyperKostnadskalkyle!$B$10,($J224*TiltakstyperKostnadskalkyle!G$10)/100,
IF($F224=TiltakstyperKostnadskalkyle!$B$11,($J224*TiltakstyperKostnadskalkyle!G$11)/100,
IF($F224=TiltakstyperKostnadskalkyle!$B$12,($J224*TiltakstyperKostnadskalkyle!G$12)/100,
IF($F224=TiltakstyperKostnadskalkyle!$B$13,($J224*TiltakstyperKostnadskalkyle!G$13)/100,
IF($F224=TiltakstyperKostnadskalkyle!$B$14,($J224*TiltakstyperKostnadskalkyle!G$14)/100,
IF($F224=TiltakstyperKostnadskalkyle!$B$15,($J224*TiltakstyperKostnadskalkyle!G$15)/100,
"0")))))))))))</f>
        <v>0</v>
      </c>
      <c r="O224" s="18" t="str">
        <f>IF($F224=TiltakstyperKostnadskalkyle!$B$5,($J224*TiltakstyperKostnadskalkyle!H$5)/100,
IF($F224=TiltakstyperKostnadskalkyle!$B$6,($J224*TiltakstyperKostnadskalkyle!H$6)/100,
IF($F224=TiltakstyperKostnadskalkyle!$B$7,($J224*TiltakstyperKostnadskalkyle!H$7)/100,
IF($F224=TiltakstyperKostnadskalkyle!$B$8,($J224*TiltakstyperKostnadskalkyle!H$8)/100,
IF($F224=TiltakstyperKostnadskalkyle!$B$9,($J224*TiltakstyperKostnadskalkyle!H$9)/100,
IF($F224=TiltakstyperKostnadskalkyle!$B$10,($J224*TiltakstyperKostnadskalkyle!H$10)/100,
IF($F224=TiltakstyperKostnadskalkyle!$B$11,($J224*TiltakstyperKostnadskalkyle!H$11)/100,
IF($F224=TiltakstyperKostnadskalkyle!$B$12,($J224*TiltakstyperKostnadskalkyle!H$12)/100,
IF($F224=TiltakstyperKostnadskalkyle!$B$13,($J224*TiltakstyperKostnadskalkyle!H$13)/100,
IF($F224=TiltakstyperKostnadskalkyle!$B$14,($J224*TiltakstyperKostnadskalkyle!H$14)/100,
IF($F224=TiltakstyperKostnadskalkyle!$B$15,($J224*TiltakstyperKostnadskalkyle!H$15)/100,
"0")))))))))))</f>
        <v>0</v>
      </c>
      <c r="P224" s="18" t="str">
        <f>IF($F224=TiltakstyperKostnadskalkyle!$B$5,($J224*TiltakstyperKostnadskalkyle!I$5)/100,
IF($F224=TiltakstyperKostnadskalkyle!$B$6,($J224*TiltakstyperKostnadskalkyle!I$6)/100,
IF($F224=TiltakstyperKostnadskalkyle!$B$7,($J224*TiltakstyperKostnadskalkyle!I$7)/100,
IF($F224=TiltakstyperKostnadskalkyle!$B$8,($J224*TiltakstyperKostnadskalkyle!I$8)/100,
IF($F224=TiltakstyperKostnadskalkyle!$B$9,($J224*TiltakstyperKostnadskalkyle!I$9)/100,
IF($F224=TiltakstyperKostnadskalkyle!$B$10,($J224*TiltakstyperKostnadskalkyle!I$10)/100,
IF($F224=TiltakstyperKostnadskalkyle!$B$11,($J224*TiltakstyperKostnadskalkyle!I$11)/100,
IF($F224=TiltakstyperKostnadskalkyle!$B$12,($J224*TiltakstyperKostnadskalkyle!I$12)/100,
IF($F224=TiltakstyperKostnadskalkyle!$B$13,($J224*TiltakstyperKostnadskalkyle!I$13)/100,
IF($F224=TiltakstyperKostnadskalkyle!$B$14,($J224*TiltakstyperKostnadskalkyle!I$14)/100,
IF($F224=TiltakstyperKostnadskalkyle!$B$15,($J224*TiltakstyperKostnadskalkyle!I$15)/100,
"0")))))))))))</f>
        <v>0</v>
      </c>
      <c r="Q224" s="18">
        <f t="shared" si="12"/>
        <v>0</v>
      </c>
      <c r="R224" s="18" t="str">
        <f>IF($F224=TiltakstyperKostnadskalkyle!$B$5,($J224*TiltakstyperKostnadskalkyle!K$5)/100,
IF($F224=TiltakstyperKostnadskalkyle!$B$6,($J224*TiltakstyperKostnadskalkyle!K$6)/100,
IF($F224=TiltakstyperKostnadskalkyle!$B$8,($J224*TiltakstyperKostnadskalkyle!K$8)/100,
IF($F224=TiltakstyperKostnadskalkyle!$B$9,($J224*TiltakstyperKostnadskalkyle!K$9)/100,
IF($F224=TiltakstyperKostnadskalkyle!$B$10,($J224*TiltakstyperKostnadskalkyle!K$10)/100,
IF($F224=TiltakstyperKostnadskalkyle!$B$11,($J224*TiltakstyperKostnadskalkyle!K$11)/100,
IF($F224=TiltakstyperKostnadskalkyle!$B$12,($J224*TiltakstyperKostnadskalkyle!K$12)/100,
IF($F224=TiltakstyperKostnadskalkyle!$B$13,($J224*TiltakstyperKostnadskalkyle!K$13)/100,
IF($F224=TiltakstyperKostnadskalkyle!$B$14,($J224*TiltakstyperKostnadskalkyle!K$14)/100,
"0")))))))))</f>
        <v>0</v>
      </c>
      <c r="S224" s="18">
        <f t="shared" si="13"/>
        <v>0</v>
      </c>
      <c r="T224" s="18" t="str">
        <f>IF($F224=TiltakstyperKostnadskalkyle!$B$5,($J224*TiltakstyperKostnadskalkyle!M$5)/100,
IF($F224=TiltakstyperKostnadskalkyle!$B$6,($J224*TiltakstyperKostnadskalkyle!M$6)/100,
IF($F224=TiltakstyperKostnadskalkyle!$B$7,($J224*TiltakstyperKostnadskalkyle!M$7)/100,
IF($F224=TiltakstyperKostnadskalkyle!$B$8,($J224*TiltakstyperKostnadskalkyle!M$8)/100,
IF($F224=TiltakstyperKostnadskalkyle!$B$9,($J224*TiltakstyperKostnadskalkyle!M$9)/100,
IF($F224=TiltakstyperKostnadskalkyle!$B$10,($J224*TiltakstyperKostnadskalkyle!M$10)/100,
IF($F224=TiltakstyperKostnadskalkyle!$B$11,($J224*TiltakstyperKostnadskalkyle!M$11)/100,
IF($F224=TiltakstyperKostnadskalkyle!$B$12,($J224*TiltakstyperKostnadskalkyle!M$12)/100,
IF($F224=TiltakstyperKostnadskalkyle!$B$13,($J224*TiltakstyperKostnadskalkyle!M$13)/100,
IF($F224=TiltakstyperKostnadskalkyle!$B$14,($J224*TiltakstyperKostnadskalkyle!M$14)/100,
IF($F224=TiltakstyperKostnadskalkyle!$B$15,($J224*TiltakstyperKostnadskalkyle!M$15)/100,
"0")))))))))))</f>
        <v>0</v>
      </c>
      <c r="U224" s="32"/>
      <c r="V224" s="32"/>
      <c r="W224" s="18" t="str">
        <f>IF($F224=TiltakstyperKostnadskalkyle!$B$5,($J224*TiltakstyperKostnadskalkyle!P$5)/100,
IF($F224=TiltakstyperKostnadskalkyle!$B$6,($J224*TiltakstyperKostnadskalkyle!P$6)/100,
IF($F224=TiltakstyperKostnadskalkyle!$B$7,($J224*TiltakstyperKostnadskalkyle!P$7)/100,
IF($F224=TiltakstyperKostnadskalkyle!$B$8,($J224*TiltakstyperKostnadskalkyle!P$8)/100,
IF($F224=TiltakstyperKostnadskalkyle!$B$9,($J224*TiltakstyperKostnadskalkyle!P$9)/100,
IF($F224=TiltakstyperKostnadskalkyle!$B$10,($J224*TiltakstyperKostnadskalkyle!P$10)/100,
IF($F224=TiltakstyperKostnadskalkyle!$B$11,($J224*TiltakstyperKostnadskalkyle!P$11)/100,
IF($F224=TiltakstyperKostnadskalkyle!$B$12,($J224*TiltakstyperKostnadskalkyle!P$12)/100,
IF($F224=TiltakstyperKostnadskalkyle!$B$13,($J224*TiltakstyperKostnadskalkyle!P$13)/100,
IF($F224=TiltakstyperKostnadskalkyle!$B$14,($J224*TiltakstyperKostnadskalkyle!P$14)/100,
IF($F224=TiltakstyperKostnadskalkyle!$B$15,($J224*TiltakstyperKostnadskalkyle!P$15)/100,
"0")))))))))))</f>
        <v>0</v>
      </c>
      <c r="Y224" s="151"/>
    </row>
    <row r="225" spans="2:25" x14ac:dyDescent="0.25">
      <c r="B225" s="20" t="s">
        <v>25</v>
      </c>
      <c r="C225" s="22"/>
      <c r="D225" s="22"/>
      <c r="E225" s="22"/>
      <c r="F225" s="39"/>
      <c r="G225" s="22"/>
      <c r="H225" s="108"/>
      <c r="I225" s="27"/>
      <c r="J225" s="18">
        <f>IF(F225=TiltakstyperKostnadskalkyle!$B$5,TiltakstyperKostnadskalkyle!$R$5*Handlingsplan!H231,
IF(F225=TiltakstyperKostnadskalkyle!$B$6,TiltakstyperKostnadskalkyle!$R$6*Handlingsplan!H231,
IF(F225=TiltakstyperKostnadskalkyle!$B$7,TiltakstyperKostnadskalkyle!$R$7*Handlingsplan!H231,
IF(F225=TiltakstyperKostnadskalkyle!$B$8,TiltakstyperKostnadskalkyle!$R$8*Handlingsplan!H231,
IF(F225=TiltakstyperKostnadskalkyle!$B$9,TiltakstyperKostnadskalkyle!$R$9*Handlingsplan!H231,
IF(F225=TiltakstyperKostnadskalkyle!$B$10,TiltakstyperKostnadskalkyle!$R$10*Handlingsplan!H231,
IF(F225=TiltakstyperKostnadskalkyle!$B$11,TiltakstyperKostnadskalkyle!$R$11*Handlingsplan!H231,
IF(F225=TiltakstyperKostnadskalkyle!$B$12,TiltakstyperKostnadskalkyle!$R$12*Handlingsplan!H231,
IF(F225=TiltakstyperKostnadskalkyle!$B$13,TiltakstyperKostnadskalkyle!$R$13*Handlingsplan!H231,
IF(F225=TiltakstyperKostnadskalkyle!$B$14,TiltakstyperKostnadskalkyle!$R$14*Handlingsplan!H231,
IF(F225=TiltakstyperKostnadskalkyle!$B$15,TiltakstyperKostnadskalkyle!$R$15*Handlingsplan!H231,
0)))))))))))</f>
        <v>0</v>
      </c>
      <c r="K225" s="18" t="str">
        <f>IF($F225=TiltakstyperKostnadskalkyle!$B$5,($J225*TiltakstyperKostnadskalkyle!D$5)/100,
IF($F225=TiltakstyperKostnadskalkyle!$B$6,($J225*TiltakstyperKostnadskalkyle!D$6)/100,
IF($F225=TiltakstyperKostnadskalkyle!$B$7,($J225*TiltakstyperKostnadskalkyle!D$7)/100,
IF($F225=TiltakstyperKostnadskalkyle!$B$8,($J225*TiltakstyperKostnadskalkyle!D$8)/100,
IF($F225=TiltakstyperKostnadskalkyle!$B$9,($J225*TiltakstyperKostnadskalkyle!D$9)/100,
IF($F225=TiltakstyperKostnadskalkyle!$B$10,($J225*TiltakstyperKostnadskalkyle!D$10)/100,
IF($F225=TiltakstyperKostnadskalkyle!$B$11,($J225*TiltakstyperKostnadskalkyle!D$11)/100,
IF($F225=TiltakstyperKostnadskalkyle!$B$12,($J225*TiltakstyperKostnadskalkyle!D$12)/100,
IF($F225=TiltakstyperKostnadskalkyle!$B$13,($J225*TiltakstyperKostnadskalkyle!D$13)/100,
IF($F225=TiltakstyperKostnadskalkyle!$B$14,($J225*TiltakstyperKostnadskalkyle!D$14)/100,
IF($F225=TiltakstyperKostnadskalkyle!$B$15,($J225*TiltakstyperKostnadskalkyle!D$15)/100,
"0")))))))))))</f>
        <v>0</v>
      </c>
      <c r="L225" s="18" t="str">
        <f>IF($F225=TiltakstyperKostnadskalkyle!$B$5,($J225*TiltakstyperKostnadskalkyle!E$5)/100,
IF($F225=TiltakstyperKostnadskalkyle!$B$6,($J225*TiltakstyperKostnadskalkyle!E$6)/100,
IF($F225=TiltakstyperKostnadskalkyle!$B$7,($J225*TiltakstyperKostnadskalkyle!E$7)/100,
IF($F225=TiltakstyperKostnadskalkyle!$B$8,($J225*TiltakstyperKostnadskalkyle!E$8)/100,
IF($F225=TiltakstyperKostnadskalkyle!$B$9,($J225*TiltakstyperKostnadskalkyle!E$9)/100,
IF($F225=TiltakstyperKostnadskalkyle!$B$10,($J225*TiltakstyperKostnadskalkyle!E$10)/100,
IF($F225=TiltakstyperKostnadskalkyle!$B$11,($J225*TiltakstyperKostnadskalkyle!E$11)/100,
IF($F225=TiltakstyperKostnadskalkyle!$B$12,($J225*TiltakstyperKostnadskalkyle!E$12)/100,
IF($F225=TiltakstyperKostnadskalkyle!$B$13,($J225*TiltakstyperKostnadskalkyle!E$13)/100,
IF($F225=TiltakstyperKostnadskalkyle!$B$14,($J225*TiltakstyperKostnadskalkyle!E$14)/100,
IF($F225=TiltakstyperKostnadskalkyle!$B$15,($J225*TiltakstyperKostnadskalkyle!E$15)/100,
"0")))))))))))</f>
        <v>0</v>
      </c>
      <c r="M225" s="18" t="str">
        <f>IF($F225=TiltakstyperKostnadskalkyle!$B$5,($J225*TiltakstyperKostnadskalkyle!F$5)/100,
IF($F225=TiltakstyperKostnadskalkyle!$B$6,($J225*TiltakstyperKostnadskalkyle!F$6)/100,
IF($F225=TiltakstyperKostnadskalkyle!$B$7,($J225*TiltakstyperKostnadskalkyle!F$7)/100,
IF($F225=TiltakstyperKostnadskalkyle!$B$8,($J225*TiltakstyperKostnadskalkyle!F$8)/100,
IF($F225=TiltakstyperKostnadskalkyle!$B$9,($J225*TiltakstyperKostnadskalkyle!F$9)/100,
IF($F225=TiltakstyperKostnadskalkyle!$B$10,($J225*TiltakstyperKostnadskalkyle!F$10)/100,
IF($F225=TiltakstyperKostnadskalkyle!$B$11,($J225*TiltakstyperKostnadskalkyle!F$11)/100,
IF($F225=TiltakstyperKostnadskalkyle!$B$12,($J225*TiltakstyperKostnadskalkyle!F$12)/100,
IF($F225=TiltakstyperKostnadskalkyle!$B$13,($J225*TiltakstyperKostnadskalkyle!F$13)/100,
IF($F225=TiltakstyperKostnadskalkyle!$B$14,($J225*TiltakstyperKostnadskalkyle!F$14)/100,
IF($F225=TiltakstyperKostnadskalkyle!$B$15,($J225*TiltakstyperKostnadskalkyle!F$15)/100,
"0")))))))))))</f>
        <v>0</v>
      </c>
      <c r="N225" s="18" t="str">
        <f>IF($F225=TiltakstyperKostnadskalkyle!$B$5,($J225*TiltakstyperKostnadskalkyle!G$5)/100,
IF($F225=TiltakstyperKostnadskalkyle!$B$6,($J225*TiltakstyperKostnadskalkyle!G$6)/100,
IF($F225=TiltakstyperKostnadskalkyle!$B$7,($J225*TiltakstyperKostnadskalkyle!G$7)/100,
IF($F225=TiltakstyperKostnadskalkyle!$B$8,($J225*TiltakstyperKostnadskalkyle!G$8)/100,
IF($F225=TiltakstyperKostnadskalkyle!$B$9,($J225*TiltakstyperKostnadskalkyle!G$9)/100,
IF($F225=TiltakstyperKostnadskalkyle!$B$10,($J225*TiltakstyperKostnadskalkyle!G$10)/100,
IF($F225=TiltakstyperKostnadskalkyle!$B$11,($J225*TiltakstyperKostnadskalkyle!G$11)/100,
IF($F225=TiltakstyperKostnadskalkyle!$B$12,($J225*TiltakstyperKostnadskalkyle!G$12)/100,
IF($F225=TiltakstyperKostnadskalkyle!$B$13,($J225*TiltakstyperKostnadskalkyle!G$13)/100,
IF($F225=TiltakstyperKostnadskalkyle!$B$14,($J225*TiltakstyperKostnadskalkyle!G$14)/100,
IF($F225=TiltakstyperKostnadskalkyle!$B$15,($J225*TiltakstyperKostnadskalkyle!G$15)/100,
"0")))))))))))</f>
        <v>0</v>
      </c>
      <c r="O225" s="18" t="str">
        <f>IF($F225=TiltakstyperKostnadskalkyle!$B$5,($J225*TiltakstyperKostnadskalkyle!H$5)/100,
IF($F225=TiltakstyperKostnadskalkyle!$B$6,($J225*TiltakstyperKostnadskalkyle!H$6)/100,
IF($F225=TiltakstyperKostnadskalkyle!$B$7,($J225*TiltakstyperKostnadskalkyle!H$7)/100,
IF($F225=TiltakstyperKostnadskalkyle!$B$8,($J225*TiltakstyperKostnadskalkyle!H$8)/100,
IF($F225=TiltakstyperKostnadskalkyle!$B$9,($J225*TiltakstyperKostnadskalkyle!H$9)/100,
IF($F225=TiltakstyperKostnadskalkyle!$B$10,($J225*TiltakstyperKostnadskalkyle!H$10)/100,
IF($F225=TiltakstyperKostnadskalkyle!$B$11,($J225*TiltakstyperKostnadskalkyle!H$11)/100,
IF($F225=TiltakstyperKostnadskalkyle!$B$12,($J225*TiltakstyperKostnadskalkyle!H$12)/100,
IF($F225=TiltakstyperKostnadskalkyle!$B$13,($J225*TiltakstyperKostnadskalkyle!H$13)/100,
IF($F225=TiltakstyperKostnadskalkyle!$B$14,($J225*TiltakstyperKostnadskalkyle!H$14)/100,
IF($F225=TiltakstyperKostnadskalkyle!$B$15,($J225*TiltakstyperKostnadskalkyle!H$15)/100,
"0")))))))))))</f>
        <v>0</v>
      </c>
      <c r="P225" s="18" t="str">
        <f>IF($F225=TiltakstyperKostnadskalkyle!$B$5,($J225*TiltakstyperKostnadskalkyle!I$5)/100,
IF($F225=TiltakstyperKostnadskalkyle!$B$6,($J225*TiltakstyperKostnadskalkyle!I$6)/100,
IF($F225=TiltakstyperKostnadskalkyle!$B$7,($J225*TiltakstyperKostnadskalkyle!I$7)/100,
IF($F225=TiltakstyperKostnadskalkyle!$B$8,($J225*TiltakstyperKostnadskalkyle!I$8)/100,
IF($F225=TiltakstyperKostnadskalkyle!$B$9,($J225*TiltakstyperKostnadskalkyle!I$9)/100,
IF($F225=TiltakstyperKostnadskalkyle!$B$10,($J225*TiltakstyperKostnadskalkyle!I$10)/100,
IF($F225=TiltakstyperKostnadskalkyle!$B$11,($J225*TiltakstyperKostnadskalkyle!I$11)/100,
IF($F225=TiltakstyperKostnadskalkyle!$B$12,($J225*TiltakstyperKostnadskalkyle!I$12)/100,
IF($F225=TiltakstyperKostnadskalkyle!$B$13,($J225*TiltakstyperKostnadskalkyle!I$13)/100,
IF($F225=TiltakstyperKostnadskalkyle!$B$14,($J225*TiltakstyperKostnadskalkyle!I$14)/100,
IF($F225=TiltakstyperKostnadskalkyle!$B$15,($J225*TiltakstyperKostnadskalkyle!I$15)/100,
"0")))))))))))</f>
        <v>0</v>
      </c>
      <c r="Q225" s="18">
        <f t="shared" si="12"/>
        <v>0</v>
      </c>
      <c r="R225" s="18" t="str">
        <f>IF($F225=TiltakstyperKostnadskalkyle!$B$5,($J225*TiltakstyperKostnadskalkyle!K$5)/100,
IF($F225=TiltakstyperKostnadskalkyle!$B$6,($J225*TiltakstyperKostnadskalkyle!K$6)/100,
IF($F225=TiltakstyperKostnadskalkyle!$B$8,($J225*TiltakstyperKostnadskalkyle!K$8)/100,
IF($F225=TiltakstyperKostnadskalkyle!$B$9,($J225*TiltakstyperKostnadskalkyle!K$9)/100,
IF($F225=TiltakstyperKostnadskalkyle!$B$10,($J225*TiltakstyperKostnadskalkyle!K$10)/100,
IF($F225=TiltakstyperKostnadskalkyle!$B$11,($J225*TiltakstyperKostnadskalkyle!K$11)/100,
IF($F225=TiltakstyperKostnadskalkyle!$B$12,($J225*TiltakstyperKostnadskalkyle!K$12)/100,
IF($F225=TiltakstyperKostnadskalkyle!$B$13,($J225*TiltakstyperKostnadskalkyle!K$13)/100,
IF($F225=TiltakstyperKostnadskalkyle!$B$14,($J225*TiltakstyperKostnadskalkyle!K$14)/100,
"0")))))))))</f>
        <v>0</v>
      </c>
      <c r="S225" s="18">
        <f t="shared" si="13"/>
        <v>0</v>
      </c>
      <c r="T225" s="18" t="str">
        <f>IF($F225=TiltakstyperKostnadskalkyle!$B$5,($J225*TiltakstyperKostnadskalkyle!M$5)/100,
IF($F225=TiltakstyperKostnadskalkyle!$B$6,($J225*TiltakstyperKostnadskalkyle!M$6)/100,
IF($F225=TiltakstyperKostnadskalkyle!$B$7,($J225*TiltakstyperKostnadskalkyle!M$7)/100,
IF($F225=TiltakstyperKostnadskalkyle!$B$8,($J225*TiltakstyperKostnadskalkyle!M$8)/100,
IF($F225=TiltakstyperKostnadskalkyle!$B$9,($J225*TiltakstyperKostnadskalkyle!M$9)/100,
IF($F225=TiltakstyperKostnadskalkyle!$B$10,($J225*TiltakstyperKostnadskalkyle!M$10)/100,
IF($F225=TiltakstyperKostnadskalkyle!$B$11,($J225*TiltakstyperKostnadskalkyle!M$11)/100,
IF($F225=TiltakstyperKostnadskalkyle!$B$12,($J225*TiltakstyperKostnadskalkyle!M$12)/100,
IF($F225=TiltakstyperKostnadskalkyle!$B$13,($J225*TiltakstyperKostnadskalkyle!M$13)/100,
IF($F225=TiltakstyperKostnadskalkyle!$B$14,($J225*TiltakstyperKostnadskalkyle!M$14)/100,
IF($F225=TiltakstyperKostnadskalkyle!$B$15,($J225*TiltakstyperKostnadskalkyle!M$15)/100,
"0")))))))))))</f>
        <v>0</v>
      </c>
      <c r="U225" s="32"/>
      <c r="V225" s="32"/>
      <c r="W225" s="18" t="str">
        <f>IF($F225=TiltakstyperKostnadskalkyle!$B$5,($J225*TiltakstyperKostnadskalkyle!P$5)/100,
IF($F225=TiltakstyperKostnadskalkyle!$B$6,($J225*TiltakstyperKostnadskalkyle!P$6)/100,
IF($F225=TiltakstyperKostnadskalkyle!$B$7,($J225*TiltakstyperKostnadskalkyle!P$7)/100,
IF($F225=TiltakstyperKostnadskalkyle!$B$8,($J225*TiltakstyperKostnadskalkyle!P$8)/100,
IF($F225=TiltakstyperKostnadskalkyle!$B$9,($J225*TiltakstyperKostnadskalkyle!P$9)/100,
IF($F225=TiltakstyperKostnadskalkyle!$B$10,($J225*TiltakstyperKostnadskalkyle!P$10)/100,
IF($F225=TiltakstyperKostnadskalkyle!$B$11,($J225*TiltakstyperKostnadskalkyle!P$11)/100,
IF($F225=TiltakstyperKostnadskalkyle!$B$12,($J225*TiltakstyperKostnadskalkyle!P$12)/100,
IF($F225=TiltakstyperKostnadskalkyle!$B$13,($J225*TiltakstyperKostnadskalkyle!P$13)/100,
IF($F225=TiltakstyperKostnadskalkyle!$B$14,($J225*TiltakstyperKostnadskalkyle!P$14)/100,
IF($F225=TiltakstyperKostnadskalkyle!$B$15,($J225*TiltakstyperKostnadskalkyle!P$15)/100,
"0")))))))))))</f>
        <v>0</v>
      </c>
      <c r="Y225" s="151"/>
    </row>
    <row r="226" spans="2:25" x14ac:dyDescent="0.25">
      <c r="B226" s="20" t="s">
        <v>25</v>
      </c>
      <c r="C226" s="22"/>
      <c r="D226" s="22"/>
      <c r="E226" s="20"/>
      <c r="F226" s="39"/>
      <c r="G226" s="22"/>
      <c r="H226" s="108"/>
      <c r="I226" s="28"/>
      <c r="J226" s="18">
        <f>IF(F226=TiltakstyperKostnadskalkyle!$B$5,TiltakstyperKostnadskalkyle!$R$5*Handlingsplan!H232,
IF(F226=TiltakstyperKostnadskalkyle!$B$6,TiltakstyperKostnadskalkyle!$R$6*Handlingsplan!H232,
IF(F226=TiltakstyperKostnadskalkyle!$B$7,TiltakstyperKostnadskalkyle!$R$7*Handlingsplan!H232,
IF(F226=TiltakstyperKostnadskalkyle!$B$8,TiltakstyperKostnadskalkyle!$R$8*Handlingsplan!H232,
IF(F226=TiltakstyperKostnadskalkyle!$B$9,TiltakstyperKostnadskalkyle!$R$9*Handlingsplan!H232,
IF(F226=TiltakstyperKostnadskalkyle!$B$10,TiltakstyperKostnadskalkyle!$R$10*Handlingsplan!H232,
IF(F226=TiltakstyperKostnadskalkyle!$B$11,TiltakstyperKostnadskalkyle!$R$11*Handlingsplan!H232,
IF(F226=TiltakstyperKostnadskalkyle!$B$12,TiltakstyperKostnadskalkyle!$R$12*Handlingsplan!H232,
IF(F226=TiltakstyperKostnadskalkyle!$B$13,TiltakstyperKostnadskalkyle!$R$13*Handlingsplan!H232,
IF(F226=TiltakstyperKostnadskalkyle!$B$14,TiltakstyperKostnadskalkyle!$R$14*Handlingsplan!H232,
IF(F226=TiltakstyperKostnadskalkyle!$B$15,TiltakstyperKostnadskalkyle!$R$15*Handlingsplan!H232,
0)))))))))))</f>
        <v>0</v>
      </c>
      <c r="K226" s="18" t="str">
        <f>IF($F226=TiltakstyperKostnadskalkyle!$B$5,($J226*TiltakstyperKostnadskalkyle!D$5)/100,
IF($F226=TiltakstyperKostnadskalkyle!$B$6,($J226*TiltakstyperKostnadskalkyle!D$6)/100,
IF($F226=TiltakstyperKostnadskalkyle!$B$7,($J226*TiltakstyperKostnadskalkyle!D$7)/100,
IF($F226=TiltakstyperKostnadskalkyle!$B$8,($J226*TiltakstyperKostnadskalkyle!D$8)/100,
IF($F226=TiltakstyperKostnadskalkyle!$B$9,($J226*TiltakstyperKostnadskalkyle!D$9)/100,
IF($F226=TiltakstyperKostnadskalkyle!$B$10,($J226*TiltakstyperKostnadskalkyle!D$10)/100,
IF($F226=TiltakstyperKostnadskalkyle!$B$11,($J226*TiltakstyperKostnadskalkyle!D$11)/100,
IF($F226=TiltakstyperKostnadskalkyle!$B$12,($J226*TiltakstyperKostnadskalkyle!D$12)/100,
IF($F226=TiltakstyperKostnadskalkyle!$B$13,($J226*TiltakstyperKostnadskalkyle!D$13)/100,
IF($F226=TiltakstyperKostnadskalkyle!$B$14,($J226*TiltakstyperKostnadskalkyle!D$14)/100,
IF($F226=TiltakstyperKostnadskalkyle!$B$15,($J226*TiltakstyperKostnadskalkyle!D$15)/100,
"0")))))))))))</f>
        <v>0</v>
      </c>
      <c r="L226" s="18" t="str">
        <f>IF($F226=TiltakstyperKostnadskalkyle!$B$5,($J226*TiltakstyperKostnadskalkyle!E$5)/100,
IF($F226=TiltakstyperKostnadskalkyle!$B$6,($J226*TiltakstyperKostnadskalkyle!E$6)/100,
IF($F226=TiltakstyperKostnadskalkyle!$B$7,($J226*TiltakstyperKostnadskalkyle!E$7)/100,
IF($F226=TiltakstyperKostnadskalkyle!$B$8,($J226*TiltakstyperKostnadskalkyle!E$8)/100,
IF($F226=TiltakstyperKostnadskalkyle!$B$9,($J226*TiltakstyperKostnadskalkyle!E$9)/100,
IF($F226=TiltakstyperKostnadskalkyle!$B$10,($J226*TiltakstyperKostnadskalkyle!E$10)/100,
IF($F226=TiltakstyperKostnadskalkyle!$B$11,($J226*TiltakstyperKostnadskalkyle!E$11)/100,
IF($F226=TiltakstyperKostnadskalkyle!$B$12,($J226*TiltakstyperKostnadskalkyle!E$12)/100,
IF($F226=TiltakstyperKostnadskalkyle!$B$13,($J226*TiltakstyperKostnadskalkyle!E$13)/100,
IF($F226=TiltakstyperKostnadskalkyle!$B$14,($J226*TiltakstyperKostnadskalkyle!E$14)/100,
IF($F226=TiltakstyperKostnadskalkyle!$B$15,($J226*TiltakstyperKostnadskalkyle!E$15)/100,
"0")))))))))))</f>
        <v>0</v>
      </c>
      <c r="M226" s="18" t="str">
        <f>IF($F226=TiltakstyperKostnadskalkyle!$B$5,($J226*TiltakstyperKostnadskalkyle!F$5)/100,
IF($F226=TiltakstyperKostnadskalkyle!$B$6,($J226*TiltakstyperKostnadskalkyle!F$6)/100,
IF($F226=TiltakstyperKostnadskalkyle!$B$7,($J226*TiltakstyperKostnadskalkyle!F$7)/100,
IF($F226=TiltakstyperKostnadskalkyle!$B$8,($J226*TiltakstyperKostnadskalkyle!F$8)/100,
IF($F226=TiltakstyperKostnadskalkyle!$B$9,($J226*TiltakstyperKostnadskalkyle!F$9)/100,
IF($F226=TiltakstyperKostnadskalkyle!$B$10,($J226*TiltakstyperKostnadskalkyle!F$10)/100,
IF($F226=TiltakstyperKostnadskalkyle!$B$11,($J226*TiltakstyperKostnadskalkyle!F$11)/100,
IF($F226=TiltakstyperKostnadskalkyle!$B$12,($J226*TiltakstyperKostnadskalkyle!F$12)/100,
IF($F226=TiltakstyperKostnadskalkyle!$B$13,($J226*TiltakstyperKostnadskalkyle!F$13)/100,
IF($F226=TiltakstyperKostnadskalkyle!$B$14,($J226*TiltakstyperKostnadskalkyle!F$14)/100,
IF($F226=TiltakstyperKostnadskalkyle!$B$15,($J226*TiltakstyperKostnadskalkyle!F$15)/100,
"0")))))))))))</f>
        <v>0</v>
      </c>
      <c r="N226" s="18" t="str">
        <f>IF($F226=TiltakstyperKostnadskalkyle!$B$5,($J226*TiltakstyperKostnadskalkyle!G$5)/100,
IF($F226=TiltakstyperKostnadskalkyle!$B$6,($J226*TiltakstyperKostnadskalkyle!G$6)/100,
IF($F226=TiltakstyperKostnadskalkyle!$B$7,($J226*TiltakstyperKostnadskalkyle!G$7)/100,
IF($F226=TiltakstyperKostnadskalkyle!$B$8,($J226*TiltakstyperKostnadskalkyle!G$8)/100,
IF($F226=TiltakstyperKostnadskalkyle!$B$9,($J226*TiltakstyperKostnadskalkyle!G$9)/100,
IF($F226=TiltakstyperKostnadskalkyle!$B$10,($J226*TiltakstyperKostnadskalkyle!G$10)/100,
IF($F226=TiltakstyperKostnadskalkyle!$B$11,($J226*TiltakstyperKostnadskalkyle!G$11)/100,
IF($F226=TiltakstyperKostnadskalkyle!$B$12,($J226*TiltakstyperKostnadskalkyle!G$12)/100,
IF($F226=TiltakstyperKostnadskalkyle!$B$13,($J226*TiltakstyperKostnadskalkyle!G$13)/100,
IF($F226=TiltakstyperKostnadskalkyle!$B$14,($J226*TiltakstyperKostnadskalkyle!G$14)/100,
IF($F226=TiltakstyperKostnadskalkyle!$B$15,($J226*TiltakstyperKostnadskalkyle!G$15)/100,
"0")))))))))))</f>
        <v>0</v>
      </c>
      <c r="O226" s="18" t="str">
        <f>IF($F226=TiltakstyperKostnadskalkyle!$B$5,($J226*TiltakstyperKostnadskalkyle!H$5)/100,
IF($F226=TiltakstyperKostnadskalkyle!$B$6,($J226*TiltakstyperKostnadskalkyle!H$6)/100,
IF($F226=TiltakstyperKostnadskalkyle!$B$7,($J226*TiltakstyperKostnadskalkyle!H$7)/100,
IF($F226=TiltakstyperKostnadskalkyle!$B$8,($J226*TiltakstyperKostnadskalkyle!H$8)/100,
IF($F226=TiltakstyperKostnadskalkyle!$B$9,($J226*TiltakstyperKostnadskalkyle!H$9)/100,
IF($F226=TiltakstyperKostnadskalkyle!$B$10,($J226*TiltakstyperKostnadskalkyle!H$10)/100,
IF($F226=TiltakstyperKostnadskalkyle!$B$11,($J226*TiltakstyperKostnadskalkyle!H$11)/100,
IF($F226=TiltakstyperKostnadskalkyle!$B$12,($J226*TiltakstyperKostnadskalkyle!H$12)/100,
IF($F226=TiltakstyperKostnadskalkyle!$B$13,($J226*TiltakstyperKostnadskalkyle!H$13)/100,
IF($F226=TiltakstyperKostnadskalkyle!$B$14,($J226*TiltakstyperKostnadskalkyle!H$14)/100,
IF($F226=TiltakstyperKostnadskalkyle!$B$15,($J226*TiltakstyperKostnadskalkyle!H$15)/100,
"0")))))))))))</f>
        <v>0</v>
      </c>
      <c r="P226" s="18" t="str">
        <f>IF($F226=TiltakstyperKostnadskalkyle!$B$5,($J226*TiltakstyperKostnadskalkyle!I$5)/100,
IF($F226=TiltakstyperKostnadskalkyle!$B$6,($J226*TiltakstyperKostnadskalkyle!I$6)/100,
IF($F226=TiltakstyperKostnadskalkyle!$B$7,($J226*TiltakstyperKostnadskalkyle!I$7)/100,
IF($F226=TiltakstyperKostnadskalkyle!$B$8,($J226*TiltakstyperKostnadskalkyle!I$8)/100,
IF($F226=TiltakstyperKostnadskalkyle!$B$9,($J226*TiltakstyperKostnadskalkyle!I$9)/100,
IF($F226=TiltakstyperKostnadskalkyle!$B$10,($J226*TiltakstyperKostnadskalkyle!I$10)/100,
IF($F226=TiltakstyperKostnadskalkyle!$B$11,($J226*TiltakstyperKostnadskalkyle!I$11)/100,
IF($F226=TiltakstyperKostnadskalkyle!$B$12,($J226*TiltakstyperKostnadskalkyle!I$12)/100,
IF($F226=TiltakstyperKostnadskalkyle!$B$13,($J226*TiltakstyperKostnadskalkyle!I$13)/100,
IF($F226=TiltakstyperKostnadskalkyle!$B$14,($J226*TiltakstyperKostnadskalkyle!I$14)/100,
IF($F226=TiltakstyperKostnadskalkyle!$B$15,($J226*TiltakstyperKostnadskalkyle!I$15)/100,
"0")))))))))))</f>
        <v>0</v>
      </c>
      <c r="Q226" s="18">
        <f t="shared" si="12"/>
        <v>0</v>
      </c>
      <c r="R226" s="18" t="str">
        <f>IF($F226=TiltakstyperKostnadskalkyle!$B$5,($J226*TiltakstyperKostnadskalkyle!K$5)/100,
IF($F226=TiltakstyperKostnadskalkyle!$B$6,($J226*TiltakstyperKostnadskalkyle!K$6)/100,
IF($F226=TiltakstyperKostnadskalkyle!$B$8,($J226*TiltakstyperKostnadskalkyle!K$8)/100,
IF($F226=TiltakstyperKostnadskalkyle!$B$9,($J226*TiltakstyperKostnadskalkyle!K$9)/100,
IF($F226=TiltakstyperKostnadskalkyle!$B$10,($J226*TiltakstyperKostnadskalkyle!K$10)/100,
IF($F226=TiltakstyperKostnadskalkyle!$B$11,($J226*TiltakstyperKostnadskalkyle!K$11)/100,
IF($F226=TiltakstyperKostnadskalkyle!$B$12,($J226*TiltakstyperKostnadskalkyle!K$12)/100,
IF($F226=TiltakstyperKostnadskalkyle!$B$13,($J226*TiltakstyperKostnadskalkyle!K$13)/100,
IF($F226=TiltakstyperKostnadskalkyle!$B$14,($J226*TiltakstyperKostnadskalkyle!K$14)/100,
"0")))))))))</f>
        <v>0</v>
      </c>
      <c r="S226" s="18">
        <f t="shared" si="13"/>
        <v>0</v>
      </c>
      <c r="T226" s="18" t="str">
        <f>IF($F226=TiltakstyperKostnadskalkyle!$B$5,($J226*TiltakstyperKostnadskalkyle!M$5)/100,
IF($F226=TiltakstyperKostnadskalkyle!$B$6,($J226*TiltakstyperKostnadskalkyle!M$6)/100,
IF($F226=TiltakstyperKostnadskalkyle!$B$7,($J226*TiltakstyperKostnadskalkyle!M$7)/100,
IF($F226=TiltakstyperKostnadskalkyle!$B$8,($J226*TiltakstyperKostnadskalkyle!M$8)/100,
IF($F226=TiltakstyperKostnadskalkyle!$B$9,($J226*TiltakstyperKostnadskalkyle!M$9)/100,
IF($F226=TiltakstyperKostnadskalkyle!$B$10,($J226*TiltakstyperKostnadskalkyle!M$10)/100,
IF($F226=TiltakstyperKostnadskalkyle!$B$11,($J226*TiltakstyperKostnadskalkyle!M$11)/100,
IF($F226=TiltakstyperKostnadskalkyle!$B$12,($J226*TiltakstyperKostnadskalkyle!M$12)/100,
IF($F226=TiltakstyperKostnadskalkyle!$B$13,($J226*TiltakstyperKostnadskalkyle!M$13)/100,
IF($F226=TiltakstyperKostnadskalkyle!$B$14,($J226*TiltakstyperKostnadskalkyle!M$14)/100,
IF($F226=TiltakstyperKostnadskalkyle!$B$15,($J226*TiltakstyperKostnadskalkyle!M$15)/100,
"0")))))))))))</f>
        <v>0</v>
      </c>
      <c r="U226" s="32"/>
      <c r="V226" s="32"/>
      <c r="W226" s="18" t="str">
        <f>IF($F226=TiltakstyperKostnadskalkyle!$B$5,($J226*TiltakstyperKostnadskalkyle!P$5)/100,
IF($F226=TiltakstyperKostnadskalkyle!$B$6,($J226*TiltakstyperKostnadskalkyle!P$6)/100,
IF($F226=TiltakstyperKostnadskalkyle!$B$7,($J226*TiltakstyperKostnadskalkyle!P$7)/100,
IF($F226=TiltakstyperKostnadskalkyle!$B$8,($J226*TiltakstyperKostnadskalkyle!P$8)/100,
IF($F226=TiltakstyperKostnadskalkyle!$B$9,($J226*TiltakstyperKostnadskalkyle!P$9)/100,
IF($F226=TiltakstyperKostnadskalkyle!$B$10,($J226*TiltakstyperKostnadskalkyle!P$10)/100,
IF($F226=TiltakstyperKostnadskalkyle!$B$11,($J226*TiltakstyperKostnadskalkyle!P$11)/100,
IF($F226=TiltakstyperKostnadskalkyle!$B$12,($J226*TiltakstyperKostnadskalkyle!P$12)/100,
IF($F226=TiltakstyperKostnadskalkyle!$B$13,($J226*TiltakstyperKostnadskalkyle!P$13)/100,
IF($F226=TiltakstyperKostnadskalkyle!$B$14,($J226*TiltakstyperKostnadskalkyle!P$14)/100,
IF($F226=TiltakstyperKostnadskalkyle!$B$15,($J226*TiltakstyperKostnadskalkyle!P$15)/100,
"0")))))))))))</f>
        <v>0</v>
      </c>
      <c r="Y226" s="151"/>
    </row>
    <row r="227" spans="2:25" x14ac:dyDescent="0.25">
      <c r="B227" s="20" t="s">
        <v>25</v>
      </c>
      <c r="C227" s="22"/>
      <c r="D227" s="22"/>
      <c r="E227" s="22"/>
      <c r="F227" s="39"/>
      <c r="G227" s="22"/>
      <c r="H227" s="23"/>
      <c r="I227" s="27"/>
      <c r="J227" s="18">
        <f>IF(F227=TiltakstyperKostnadskalkyle!$B$5,TiltakstyperKostnadskalkyle!$R$5*Handlingsplan!H233,
IF(F227=TiltakstyperKostnadskalkyle!$B$6,TiltakstyperKostnadskalkyle!$R$6*Handlingsplan!H233,
IF(F227=TiltakstyperKostnadskalkyle!$B$7,TiltakstyperKostnadskalkyle!$R$7*Handlingsplan!H233,
IF(F227=TiltakstyperKostnadskalkyle!$B$8,TiltakstyperKostnadskalkyle!$R$8*Handlingsplan!H233,
IF(F227=TiltakstyperKostnadskalkyle!$B$9,TiltakstyperKostnadskalkyle!$R$9*Handlingsplan!H233,
IF(F227=TiltakstyperKostnadskalkyle!$B$10,TiltakstyperKostnadskalkyle!$R$10*Handlingsplan!H233,
IF(F227=TiltakstyperKostnadskalkyle!$B$11,TiltakstyperKostnadskalkyle!$R$11*Handlingsplan!H233,
IF(F227=TiltakstyperKostnadskalkyle!$B$12,TiltakstyperKostnadskalkyle!$R$12*Handlingsplan!H233,
IF(F227=TiltakstyperKostnadskalkyle!$B$13,TiltakstyperKostnadskalkyle!$R$13*Handlingsplan!H233,
IF(F227=TiltakstyperKostnadskalkyle!$B$14,TiltakstyperKostnadskalkyle!$R$14*Handlingsplan!H233,
IF(F227=TiltakstyperKostnadskalkyle!$B$15,TiltakstyperKostnadskalkyle!$R$15*Handlingsplan!H233,
0)))))))))))</f>
        <v>0</v>
      </c>
      <c r="K227" s="18" t="str">
        <f>IF($F227=TiltakstyperKostnadskalkyle!$B$5,($J227*TiltakstyperKostnadskalkyle!D$5)/100,
IF($F227=TiltakstyperKostnadskalkyle!$B$6,($J227*TiltakstyperKostnadskalkyle!D$6)/100,
IF($F227=TiltakstyperKostnadskalkyle!$B$7,($J227*TiltakstyperKostnadskalkyle!D$7)/100,
IF($F227=TiltakstyperKostnadskalkyle!$B$8,($J227*TiltakstyperKostnadskalkyle!D$8)/100,
IF($F227=TiltakstyperKostnadskalkyle!$B$9,($J227*TiltakstyperKostnadskalkyle!D$9)/100,
IF($F227=TiltakstyperKostnadskalkyle!$B$10,($J227*TiltakstyperKostnadskalkyle!D$10)/100,
IF($F227=TiltakstyperKostnadskalkyle!$B$11,($J227*TiltakstyperKostnadskalkyle!D$11)/100,
IF($F227=TiltakstyperKostnadskalkyle!$B$12,($J227*TiltakstyperKostnadskalkyle!D$12)/100,
IF($F227=TiltakstyperKostnadskalkyle!$B$13,($J227*TiltakstyperKostnadskalkyle!D$13)/100,
IF($F227=TiltakstyperKostnadskalkyle!$B$14,($J227*TiltakstyperKostnadskalkyle!D$14)/100,
IF($F227=TiltakstyperKostnadskalkyle!$B$15,($J227*TiltakstyperKostnadskalkyle!D$15)/100,
"0")))))))))))</f>
        <v>0</v>
      </c>
      <c r="L227" s="18" t="str">
        <f>IF($F227=TiltakstyperKostnadskalkyle!$B$5,($J227*TiltakstyperKostnadskalkyle!E$5)/100,
IF($F227=TiltakstyperKostnadskalkyle!$B$6,($J227*TiltakstyperKostnadskalkyle!E$6)/100,
IF($F227=TiltakstyperKostnadskalkyle!$B$7,($J227*TiltakstyperKostnadskalkyle!E$7)/100,
IF($F227=TiltakstyperKostnadskalkyle!$B$8,($J227*TiltakstyperKostnadskalkyle!E$8)/100,
IF($F227=TiltakstyperKostnadskalkyle!$B$9,($J227*TiltakstyperKostnadskalkyle!E$9)/100,
IF($F227=TiltakstyperKostnadskalkyle!$B$10,($J227*TiltakstyperKostnadskalkyle!E$10)/100,
IF($F227=TiltakstyperKostnadskalkyle!$B$11,($J227*TiltakstyperKostnadskalkyle!E$11)/100,
IF($F227=TiltakstyperKostnadskalkyle!$B$12,($J227*TiltakstyperKostnadskalkyle!E$12)/100,
IF($F227=TiltakstyperKostnadskalkyle!$B$13,($J227*TiltakstyperKostnadskalkyle!E$13)/100,
IF($F227=TiltakstyperKostnadskalkyle!$B$14,($J227*TiltakstyperKostnadskalkyle!E$14)/100,
IF($F227=TiltakstyperKostnadskalkyle!$B$15,($J227*TiltakstyperKostnadskalkyle!E$15)/100,
"0")))))))))))</f>
        <v>0</v>
      </c>
      <c r="M227" s="18" t="str">
        <f>IF($F227=TiltakstyperKostnadskalkyle!$B$5,($J227*TiltakstyperKostnadskalkyle!F$5)/100,
IF($F227=TiltakstyperKostnadskalkyle!$B$6,($J227*TiltakstyperKostnadskalkyle!F$6)/100,
IF($F227=TiltakstyperKostnadskalkyle!$B$7,($J227*TiltakstyperKostnadskalkyle!F$7)/100,
IF($F227=TiltakstyperKostnadskalkyle!$B$8,($J227*TiltakstyperKostnadskalkyle!F$8)/100,
IF($F227=TiltakstyperKostnadskalkyle!$B$9,($J227*TiltakstyperKostnadskalkyle!F$9)/100,
IF($F227=TiltakstyperKostnadskalkyle!$B$10,($J227*TiltakstyperKostnadskalkyle!F$10)/100,
IF($F227=TiltakstyperKostnadskalkyle!$B$11,($J227*TiltakstyperKostnadskalkyle!F$11)/100,
IF($F227=TiltakstyperKostnadskalkyle!$B$12,($J227*TiltakstyperKostnadskalkyle!F$12)/100,
IF($F227=TiltakstyperKostnadskalkyle!$B$13,($J227*TiltakstyperKostnadskalkyle!F$13)/100,
IF($F227=TiltakstyperKostnadskalkyle!$B$14,($J227*TiltakstyperKostnadskalkyle!F$14)/100,
IF($F227=TiltakstyperKostnadskalkyle!$B$15,($J227*TiltakstyperKostnadskalkyle!F$15)/100,
"0")))))))))))</f>
        <v>0</v>
      </c>
      <c r="N227" s="18" t="str">
        <f>IF($F227=TiltakstyperKostnadskalkyle!$B$5,($J227*TiltakstyperKostnadskalkyle!G$5)/100,
IF($F227=TiltakstyperKostnadskalkyle!$B$6,($J227*TiltakstyperKostnadskalkyle!G$6)/100,
IF($F227=TiltakstyperKostnadskalkyle!$B$7,($J227*TiltakstyperKostnadskalkyle!G$7)/100,
IF($F227=TiltakstyperKostnadskalkyle!$B$8,($J227*TiltakstyperKostnadskalkyle!G$8)/100,
IF($F227=TiltakstyperKostnadskalkyle!$B$9,($J227*TiltakstyperKostnadskalkyle!G$9)/100,
IF($F227=TiltakstyperKostnadskalkyle!$B$10,($J227*TiltakstyperKostnadskalkyle!G$10)/100,
IF($F227=TiltakstyperKostnadskalkyle!$B$11,($J227*TiltakstyperKostnadskalkyle!G$11)/100,
IF($F227=TiltakstyperKostnadskalkyle!$B$12,($J227*TiltakstyperKostnadskalkyle!G$12)/100,
IF($F227=TiltakstyperKostnadskalkyle!$B$13,($J227*TiltakstyperKostnadskalkyle!G$13)/100,
IF($F227=TiltakstyperKostnadskalkyle!$B$14,($J227*TiltakstyperKostnadskalkyle!G$14)/100,
IF($F227=TiltakstyperKostnadskalkyle!$B$15,($J227*TiltakstyperKostnadskalkyle!G$15)/100,
"0")))))))))))</f>
        <v>0</v>
      </c>
      <c r="O227" s="18" t="str">
        <f>IF($F227=TiltakstyperKostnadskalkyle!$B$5,($J227*TiltakstyperKostnadskalkyle!H$5)/100,
IF($F227=TiltakstyperKostnadskalkyle!$B$6,($J227*TiltakstyperKostnadskalkyle!H$6)/100,
IF($F227=TiltakstyperKostnadskalkyle!$B$7,($J227*TiltakstyperKostnadskalkyle!H$7)/100,
IF($F227=TiltakstyperKostnadskalkyle!$B$8,($J227*TiltakstyperKostnadskalkyle!H$8)/100,
IF($F227=TiltakstyperKostnadskalkyle!$B$9,($J227*TiltakstyperKostnadskalkyle!H$9)/100,
IF($F227=TiltakstyperKostnadskalkyle!$B$10,($J227*TiltakstyperKostnadskalkyle!H$10)/100,
IF($F227=TiltakstyperKostnadskalkyle!$B$11,($J227*TiltakstyperKostnadskalkyle!H$11)/100,
IF($F227=TiltakstyperKostnadskalkyle!$B$12,($J227*TiltakstyperKostnadskalkyle!H$12)/100,
IF($F227=TiltakstyperKostnadskalkyle!$B$13,($J227*TiltakstyperKostnadskalkyle!H$13)/100,
IF($F227=TiltakstyperKostnadskalkyle!$B$14,($J227*TiltakstyperKostnadskalkyle!H$14)/100,
IF($F227=TiltakstyperKostnadskalkyle!$B$15,($J227*TiltakstyperKostnadskalkyle!H$15)/100,
"0")))))))))))</f>
        <v>0</v>
      </c>
      <c r="P227" s="18" t="str">
        <f>IF($F227=TiltakstyperKostnadskalkyle!$B$5,($J227*TiltakstyperKostnadskalkyle!I$5)/100,
IF($F227=TiltakstyperKostnadskalkyle!$B$6,($J227*TiltakstyperKostnadskalkyle!I$6)/100,
IF($F227=TiltakstyperKostnadskalkyle!$B$7,($J227*TiltakstyperKostnadskalkyle!I$7)/100,
IF($F227=TiltakstyperKostnadskalkyle!$B$8,($J227*TiltakstyperKostnadskalkyle!I$8)/100,
IF($F227=TiltakstyperKostnadskalkyle!$B$9,($J227*TiltakstyperKostnadskalkyle!I$9)/100,
IF($F227=TiltakstyperKostnadskalkyle!$B$10,($J227*TiltakstyperKostnadskalkyle!I$10)/100,
IF($F227=TiltakstyperKostnadskalkyle!$B$11,($J227*TiltakstyperKostnadskalkyle!I$11)/100,
IF($F227=TiltakstyperKostnadskalkyle!$B$12,($J227*TiltakstyperKostnadskalkyle!I$12)/100,
IF($F227=TiltakstyperKostnadskalkyle!$B$13,($J227*TiltakstyperKostnadskalkyle!I$13)/100,
IF($F227=TiltakstyperKostnadskalkyle!$B$14,($J227*TiltakstyperKostnadskalkyle!I$14)/100,
IF($F227=TiltakstyperKostnadskalkyle!$B$15,($J227*TiltakstyperKostnadskalkyle!I$15)/100,
"0")))))))))))</f>
        <v>0</v>
      </c>
      <c r="Q227" s="18">
        <f t="shared" si="12"/>
        <v>0</v>
      </c>
      <c r="R227" s="18" t="str">
        <f>IF($F227=TiltakstyperKostnadskalkyle!$B$5,($J227*TiltakstyperKostnadskalkyle!K$5)/100,
IF($F227=TiltakstyperKostnadskalkyle!$B$6,($J227*TiltakstyperKostnadskalkyle!K$6)/100,
IF($F227=TiltakstyperKostnadskalkyle!$B$8,($J227*TiltakstyperKostnadskalkyle!K$8)/100,
IF($F227=TiltakstyperKostnadskalkyle!$B$9,($J227*TiltakstyperKostnadskalkyle!K$9)/100,
IF($F227=TiltakstyperKostnadskalkyle!$B$10,($J227*TiltakstyperKostnadskalkyle!K$10)/100,
IF($F227=TiltakstyperKostnadskalkyle!$B$11,($J227*TiltakstyperKostnadskalkyle!K$11)/100,
IF($F227=TiltakstyperKostnadskalkyle!$B$12,($J227*TiltakstyperKostnadskalkyle!K$12)/100,
IF($F227=TiltakstyperKostnadskalkyle!$B$13,($J227*TiltakstyperKostnadskalkyle!K$13)/100,
IF($F227=TiltakstyperKostnadskalkyle!$B$14,($J227*TiltakstyperKostnadskalkyle!K$14)/100,
"0")))))))))</f>
        <v>0</v>
      </c>
      <c r="S227" s="18">
        <f t="shared" si="13"/>
        <v>0</v>
      </c>
      <c r="T227" s="18" t="str">
        <f>IF($F227=TiltakstyperKostnadskalkyle!$B$5,($J227*TiltakstyperKostnadskalkyle!M$5)/100,
IF($F227=TiltakstyperKostnadskalkyle!$B$6,($J227*TiltakstyperKostnadskalkyle!M$6)/100,
IF($F227=TiltakstyperKostnadskalkyle!$B$7,($J227*TiltakstyperKostnadskalkyle!M$7)/100,
IF($F227=TiltakstyperKostnadskalkyle!$B$8,($J227*TiltakstyperKostnadskalkyle!M$8)/100,
IF($F227=TiltakstyperKostnadskalkyle!$B$9,($J227*TiltakstyperKostnadskalkyle!M$9)/100,
IF($F227=TiltakstyperKostnadskalkyle!$B$10,($J227*TiltakstyperKostnadskalkyle!M$10)/100,
IF($F227=TiltakstyperKostnadskalkyle!$B$11,($J227*TiltakstyperKostnadskalkyle!M$11)/100,
IF($F227=TiltakstyperKostnadskalkyle!$B$12,($J227*TiltakstyperKostnadskalkyle!M$12)/100,
IF($F227=TiltakstyperKostnadskalkyle!$B$13,($J227*TiltakstyperKostnadskalkyle!M$13)/100,
IF($F227=TiltakstyperKostnadskalkyle!$B$14,($J227*TiltakstyperKostnadskalkyle!M$14)/100,
IF($F227=TiltakstyperKostnadskalkyle!$B$15,($J227*TiltakstyperKostnadskalkyle!M$15)/100,
"0")))))))))))</f>
        <v>0</v>
      </c>
      <c r="U227" s="32"/>
      <c r="V227" s="32"/>
      <c r="W227" s="18" t="str">
        <f>IF($F227=TiltakstyperKostnadskalkyle!$B$5,($J227*TiltakstyperKostnadskalkyle!P$5)/100,
IF($F227=TiltakstyperKostnadskalkyle!$B$6,($J227*TiltakstyperKostnadskalkyle!P$6)/100,
IF($F227=TiltakstyperKostnadskalkyle!$B$7,($J227*TiltakstyperKostnadskalkyle!P$7)/100,
IF($F227=TiltakstyperKostnadskalkyle!$B$8,($J227*TiltakstyperKostnadskalkyle!P$8)/100,
IF($F227=TiltakstyperKostnadskalkyle!$B$9,($J227*TiltakstyperKostnadskalkyle!P$9)/100,
IF($F227=TiltakstyperKostnadskalkyle!$B$10,($J227*TiltakstyperKostnadskalkyle!P$10)/100,
IF($F227=TiltakstyperKostnadskalkyle!$B$11,($J227*TiltakstyperKostnadskalkyle!P$11)/100,
IF($F227=TiltakstyperKostnadskalkyle!$B$12,($J227*TiltakstyperKostnadskalkyle!P$12)/100,
IF($F227=TiltakstyperKostnadskalkyle!$B$13,($J227*TiltakstyperKostnadskalkyle!P$13)/100,
IF($F227=TiltakstyperKostnadskalkyle!$B$14,($J227*TiltakstyperKostnadskalkyle!P$14)/100,
IF($F227=TiltakstyperKostnadskalkyle!$B$15,($J227*TiltakstyperKostnadskalkyle!P$15)/100,
"0")))))))))))</f>
        <v>0</v>
      </c>
      <c r="Y227" s="151"/>
    </row>
    <row r="228" spans="2:25" x14ac:dyDescent="0.25">
      <c r="B228" s="20" t="s">
        <v>25</v>
      </c>
      <c r="C228" s="22"/>
      <c r="D228" s="22"/>
      <c r="E228" s="22"/>
      <c r="F228" s="39"/>
      <c r="G228" s="22"/>
      <c r="H228" s="23"/>
      <c r="I228" s="27"/>
      <c r="J228" s="18">
        <f>IF(F228=TiltakstyperKostnadskalkyle!$B$5,TiltakstyperKostnadskalkyle!$R$5*Handlingsplan!H234,
IF(F228=TiltakstyperKostnadskalkyle!$B$6,TiltakstyperKostnadskalkyle!$R$6*Handlingsplan!H234,
IF(F228=TiltakstyperKostnadskalkyle!$B$7,TiltakstyperKostnadskalkyle!$R$7*Handlingsplan!H234,
IF(F228=TiltakstyperKostnadskalkyle!$B$8,TiltakstyperKostnadskalkyle!$R$8*Handlingsplan!H234,
IF(F228=TiltakstyperKostnadskalkyle!$B$9,TiltakstyperKostnadskalkyle!$R$9*Handlingsplan!H234,
IF(F228=TiltakstyperKostnadskalkyle!$B$10,TiltakstyperKostnadskalkyle!$R$10*Handlingsplan!H234,
IF(F228=TiltakstyperKostnadskalkyle!$B$11,TiltakstyperKostnadskalkyle!$R$11*Handlingsplan!H234,
IF(F228=TiltakstyperKostnadskalkyle!$B$12,TiltakstyperKostnadskalkyle!$R$12*Handlingsplan!H234,
IF(F228=TiltakstyperKostnadskalkyle!$B$13,TiltakstyperKostnadskalkyle!$R$13*Handlingsplan!H234,
IF(F228=TiltakstyperKostnadskalkyle!$B$14,TiltakstyperKostnadskalkyle!$R$14*Handlingsplan!H234,
IF(F228=TiltakstyperKostnadskalkyle!$B$15,TiltakstyperKostnadskalkyle!$R$15*Handlingsplan!H234,
0)))))))))))</f>
        <v>0</v>
      </c>
      <c r="K228" s="18" t="str">
        <f>IF($F228=TiltakstyperKostnadskalkyle!$B$5,($J228*TiltakstyperKostnadskalkyle!D$5)/100,
IF($F228=TiltakstyperKostnadskalkyle!$B$6,($J228*TiltakstyperKostnadskalkyle!D$6)/100,
IF($F228=TiltakstyperKostnadskalkyle!$B$7,($J228*TiltakstyperKostnadskalkyle!D$7)/100,
IF($F228=TiltakstyperKostnadskalkyle!$B$8,($J228*TiltakstyperKostnadskalkyle!D$8)/100,
IF($F228=TiltakstyperKostnadskalkyle!$B$9,($J228*TiltakstyperKostnadskalkyle!D$9)/100,
IF($F228=TiltakstyperKostnadskalkyle!$B$10,($J228*TiltakstyperKostnadskalkyle!D$10)/100,
IF($F228=TiltakstyperKostnadskalkyle!$B$11,($J228*TiltakstyperKostnadskalkyle!D$11)/100,
IF($F228=TiltakstyperKostnadskalkyle!$B$12,($J228*TiltakstyperKostnadskalkyle!D$12)/100,
IF($F228=TiltakstyperKostnadskalkyle!$B$13,($J228*TiltakstyperKostnadskalkyle!D$13)/100,
IF($F228=TiltakstyperKostnadskalkyle!$B$14,($J228*TiltakstyperKostnadskalkyle!D$14)/100,
IF($F228=TiltakstyperKostnadskalkyle!$B$15,($J228*TiltakstyperKostnadskalkyle!D$15)/100,
"0")))))))))))</f>
        <v>0</v>
      </c>
      <c r="L228" s="18" t="str">
        <f>IF($F228=TiltakstyperKostnadskalkyle!$B$5,($J228*TiltakstyperKostnadskalkyle!E$5)/100,
IF($F228=TiltakstyperKostnadskalkyle!$B$6,($J228*TiltakstyperKostnadskalkyle!E$6)/100,
IF($F228=TiltakstyperKostnadskalkyle!$B$7,($J228*TiltakstyperKostnadskalkyle!E$7)/100,
IF($F228=TiltakstyperKostnadskalkyle!$B$8,($J228*TiltakstyperKostnadskalkyle!E$8)/100,
IF($F228=TiltakstyperKostnadskalkyle!$B$9,($J228*TiltakstyperKostnadskalkyle!E$9)/100,
IF($F228=TiltakstyperKostnadskalkyle!$B$10,($J228*TiltakstyperKostnadskalkyle!E$10)/100,
IF($F228=TiltakstyperKostnadskalkyle!$B$11,($J228*TiltakstyperKostnadskalkyle!E$11)/100,
IF($F228=TiltakstyperKostnadskalkyle!$B$12,($J228*TiltakstyperKostnadskalkyle!E$12)/100,
IF($F228=TiltakstyperKostnadskalkyle!$B$13,($J228*TiltakstyperKostnadskalkyle!E$13)/100,
IF($F228=TiltakstyperKostnadskalkyle!$B$14,($J228*TiltakstyperKostnadskalkyle!E$14)/100,
IF($F228=TiltakstyperKostnadskalkyle!$B$15,($J228*TiltakstyperKostnadskalkyle!E$15)/100,
"0")))))))))))</f>
        <v>0</v>
      </c>
      <c r="M228" s="18" t="str">
        <f>IF($F228=TiltakstyperKostnadskalkyle!$B$5,($J228*TiltakstyperKostnadskalkyle!F$5)/100,
IF($F228=TiltakstyperKostnadskalkyle!$B$6,($J228*TiltakstyperKostnadskalkyle!F$6)/100,
IF($F228=TiltakstyperKostnadskalkyle!$B$7,($J228*TiltakstyperKostnadskalkyle!F$7)/100,
IF($F228=TiltakstyperKostnadskalkyle!$B$8,($J228*TiltakstyperKostnadskalkyle!F$8)/100,
IF($F228=TiltakstyperKostnadskalkyle!$B$9,($J228*TiltakstyperKostnadskalkyle!F$9)/100,
IF($F228=TiltakstyperKostnadskalkyle!$B$10,($J228*TiltakstyperKostnadskalkyle!F$10)/100,
IF($F228=TiltakstyperKostnadskalkyle!$B$11,($J228*TiltakstyperKostnadskalkyle!F$11)/100,
IF($F228=TiltakstyperKostnadskalkyle!$B$12,($J228*TiltakstyperKostnadskalkyle!F$12)/100,
IF($F228=TiltakstyperKostnadskalkyle!$B$13,($J228*TiltakstyperKostnadskalkyle!F$13)/100,
IF($F228=TiltakstyperKostnadskalkyle!$B$14,($J228*TiltakstyperKostnadskalkyle!F$14)/100,
IF($F228=TiltakstyperKostnadskalkyle!$B$15,($J228*TiltakstyperKostnadskalkyle!F$15)/100,
"0")))))))))))</f>
        <v>0</v>
      </c>
      <c r="N228" s="18" t="str">
        <f>IF($F228=TiltakstyperKostnadskalkyle!$B$5,($J228*TiltakstyperKostnadskalkyle!G$5)/100,
IF($F228=TiltakstyperKostnadskalkyle!$B$6,($J228*TiltakstyperKostnadskalkyle!G$6)/100,
IF($F228=TiltakstyperKostnadskalkyle!$B$7,($J228*TiltakstyperKostnadskalkyle!G$7)/100,
IF($F228=TiltakstyperKostnadskalkyle!$B$8,($J228*TiltakstyperKostnadskalkyle!G$8)/100,
IF($F228=TiltakstyperKostnadskalkyle!$B$9,($J228*TiltakstyperKostnadskalkyle!G$9)/100,
IF($F228=TiltakstyperKostnadskalkyle!$B$10,($J228*TiltakstyperKostnadskalkyle!G$10)/100,
IF($F228=TiltakstyperKostnadskalkyle!$B$11,($J228*TiltakstyperKostnadskalkyle!G$11)/100,
IF($F228=TiltakstyperKostnadskalkyle!$B$12,($J228*TiltakstyperKostnadskalkyle!G$12)/100,
IF($F228=TiltakstyperKostnadskalkyle!$B$13,($J228*TiltakstyperKostnadskalkyle!G$13)/100,
IF($F228=TiltakstyperKostnadskalkyle!$B$14,($J228*TiltakstyperKostnadskalkyle!G$14)/100,
IF($F228=TiltakstyperKostnadskalkyle!$B$15,($J228*TiltakstyperKostnadskalkyle!G$15)/100,
"0")))))))))))</f>
        <v>0</v>
      </c>
      <c r="O228" s="18" t="str">
        <f>IF($F228=TiltakstyperKostnadskalkyle!$B$5,($J228*TiltakstyperKostnadskalkyle!H$5)/100,
IF($F228=TiltakstyperKostnadskalkyle!$B$6,($J228*TiltakstyperKostnadskalkyle!H$6)/100,
IF($F228=TiltakstyperKostnadskalkyle!$B$7,($J228*TiltakstyperKostnadskalkyle!H$7)/100,
IF($F228=TiltakstyperKostnadskalkyle!$B$8,($J228*TiltakstyperKostnadskalkyle!H$8)/100,
IF($F228=TiltakstyperKostnadskalkyle!$B$9,($J228*TiltakstyperKostnadskalkyle!H$9)/100,
IF($F228=TiltakstyperKostnadskalkyle!$B$10,($J228*TiltakstyperKostnadskalkyle!H$10)/100,
IF($F228=TiltakstyperKostnadskalkyle!$B$11,($J228*TiltakstyperKostnadskalkyle!H$11)/100,
IF($F228=TiltakstyperKostnadskalkyle!$B$12,($J228*TiltakstyperKostnadskalkyle!H$12)/100,
IF($F228=TiltakstyperKostnadskalkyle!$B$13,($J228*TiltakstyperKostnadskalkyle!H$13)/100,
IF($F228=TiltakstyperKostnadskalkyle!$B$14,($J228*TiltakstyperKostnadskalkyle!H$14)/100,
IF($F228=TiltakstyperKostnadskalkyle!$B$15,($J228*TiltakstyperKostnadskalkyle!H$15)/100,
"0")))))))))))</f>
        <v>0</v>
      </c>
      <c r="P228" s="18" t="str">
        <f>IF($F228=TiltakstyperKostnadskalkyle!$B$5,($J228*TiltakstyperKostnadskalkyle!I$5)/100,
IF($F228=TiltakstyperKostnadskalkyle!$B$6,($J228*TiltakstyperKostnadskalkyle!I$6)/100,
IF($F228=TiltakstyperKostnadskalkyle!$B$7,($J228*TiltakstyperKostnadskalkyle!I$7)/100,
IF($F228=TiltakstyperKostnadskalkyle!$B$8,($J228*TiltakstyperKostnadskalkyle!I$8)/100,
IF($F228=TiltakstyperKostnadskalkyle!$B$9,($J228*TiltakstyperKostnadskalkyle!I$9)/100,
IF($F228=TiltakstyperKostnadskalkyle!$B$10,($J228*TiltakstyperKostnadskalkyle!I$10)/100,
IF($F228=TiltakstyperKostnadskalkyle!$B$11,($J228*TiltakstyperKostnadskalkyle!I$11)/100,
IF($F228=TiltakstyperKostnadskalkyle!$B$12,($J228*TiltakstyperKostnadskalkyle!I$12)/100,
IF($F228=TiltakstyperKostnadskalkyle!$B$13,($J228*TiltakstyperKostnadskalkyle!I$13)/100,
IF($F228=TiltakstyperKostnadskalkyle!$B$14,($J228*TiltakstyperKostnadskalkyle!I$14)/100,
IF($F228=TiltakstyperKostnadskalkyle!$B$15,($J228*TiltakstyperKostnadskalkyle!I$15)/100,
"0")))))))))))</f>
        <v>0</v>
      </c>
      <c r="Q228" s="18">
        <f t="shared" si="12"/>
        <v>0</v>
      </c>
      <c r="R228" s="18" t="str">
        <f>IF($F228=TiltakstyperKostnadskalkyle!$B$5,($J228*TiltakstyperKostnadskalkyle!K$5)/100,
IF($F228=TiltakstyperKostnadskalkyle!$B$6,($J228*TiltakstyperKostnadskalkyle!K$6)/100,
IF($F228=TiltakstyperKostnadskalkyle!$B$8,($J228*TiltakstyperKostnadskalkyle!K$8)/100,
IF($F228=TiltakstyperKostnadskalkyle!$B$9,($J228*TiltakstyperKostnadskalkyle!K$9)/100,
IF($F228=TiltakstyperKostnadskalkyle!$B$10,($J228*TiltakstyperKostnadskalkyle!K$10)/100,
IF($F228=TiltakstyperKostnadskalkyle!$B$11,($J228*TiltakstyperKostnadskalkyle!K$11)/100,
IF($F228=TiltakstyperKostnadskalkyle!$B$12,($J228*TiltakstyperKostnadskalkyle!K$12)/100,
IF($F228=TiltakstyperKostnadskalkyle!$B$13,($J228*TiltakstyperKostnadskalkyle!K$13)/100,
IF($F228=TiltakstyperKostnadskalkyle!$B$14,($J228*TiltakstyperKostnadskalkyle!K$14)/100,
"0")))))))))</f>
        <v>0</v>
      </c>
      <c r="S228" s="18">
        <f t="shared" si="13"/>
        <v>0</v>
      </c>
      <c r="T228" s="18" t="str">
        <f>IF($F228=TiltakstyperKostnadskalkyle!$B$5,($J228*TiltakstyperKostnadskalkyle!M$5)/100,
IF($F228=TiltakstyperKostnadskalkyle!$B$6,($J228*TiltakstyperKostnadskalkyle!M$6)/100,
IF($F228=TiltakstyperKostnadskalkyle!$B$7,($J228*TiltakstyperKostnadskalkyle!M$7)/100,
IF($F228=TiltakstyperKostnadskalkyle!$B$8,($J228*TiltakstyperKostnadskalkyle!M$8)/100,
IF($F228=TiltakstyperKostnadskalkyle!$B$9,($J228*TiltakstyperKostnadskalkyle!M$9)/100,
IF($F228=TiltakstyperKostnadskalkyle!$B$10,($J228*TiltakstyperKostnadskalkyle!M$10)/100,
IF($F228=TiltakstyperKostnadskalkyle!$B$11,($J228*TiltakstyperKostnadskalkyle!M$11)/100,
IF($F228=TiltakstyperKostnadskalkyle!$B$12,($J228*TiltakstyperKostnadskalkyle!M$12)/100,
IF($F228=TiltakstyperKostnadskalkyle!$B$13,($J228*TiltakstyperKostnadskalkyle!M$13)/100,
IF($F228=TiltakstyperKostnadskalkyle!$B$14,($J228*TiltakstyperKostnadskalkyle!M$14)/100,
IF($F228=TiltakstyperKostnadskalkyle!$B$15,($J228*TiltakstyperKostnadskalkyle!M$15)/100,
"0")))))))))))</f>
        <v>0</v>
      </c>
      <c r="U228" s="32"/>
      <c r="V228" s="32"/>
      <c r="W228" s="18" t="str">
        <f>IF($F228=TiltakstyperKostnadskalkyle!$B$5,($J228*TiltakstyperKostnadskalkyle!P$5)/100,
IF($F228=TiltakstyperKostnadskalkyle!$B$6,($J228*TiltakstyperKostnadskalkyle!P$6)/100,
IF($F228=TiltakstyperKostnadskalkyle!$B$7,($J228*TiltakstyperKostnadskalkyle!P$7)/100,
IF($F228=TiltakstyperKostnadskalkyle!$B$8,($J228*TiltakstyperKostnadskalkyle!P$8)/100,
IF($F228=TiltakstyperKostnadskalkyle!$B$9,($J228*TiltakstyperKostnadskalkyle!P$9)/100,
IF($F228=TiltakstyperKostnadskalkyle!$B$10,($J228*TiltakstyperKostnadskalkyle!P$10)/100,
IF($F228=TiltakstyperKostnadskalkyle!$B$11,($J228*TiltakstyperKostnadskalkyle!P$11)/100,
IF($F228=TiltakstyperKostnadskalkyle!$B$12,($J228*TiltakstyperKostnadskalkyle!P$12)/100,
IF($F228=TiltakstyperKostnadskalkyle!$B$13,($J228*TiltakstyperKostnadskalkyle!P$13)/100,
IF($F228=TiltakstyperKostnadskalkyle!$B$14,($J228*TiltakstyperKostnadskalkyle!P$14)/100,
IF($F228=TiltakstyperKostnadskalkyle!$B$15,($J228*TiltakstyperKostnadskalkyle!P$15)/100,
"0")))))))))))</f>
        <v>0</v>
      </c>
      <c r="Y228" s="151"/>
    </row>
    <row r="229" spans="2:25" x14ac:dyDescent="0.25">
      <c r="B229" s="20" t="s">
        <v>25</v>
      </c>
      <c r="C229" s="22"/>
      <c r="D229" s="22"/>
      <c r="E229" s="22"/>
      <c r="F229" s="39"/>
      <c r="G229" s="22"/>
      <c r="H229" s="23"/>
      <c r="I229" s="27"/>
      <c r="J229" s="18">
        <f>IF(F229=TiltakstyperKostnadskalkyle!$B$5,TiltakstyperKostnadskalkyle!$R$5*Handlingsplan!H235,
IF(F229=TiltakstyperKostnadskalkyle!$B$6,TiltakstyperKostnadskalkyle!$R$6*Handlingsplan!H235,
IF(F229=TiltakstyperKostnadskalkyle!$B$7,TiltakstyperKostnadskalkyle!$R$7*Handlingsplan!H235,
IF(F229=TiltakstyperKostnadskalkyle!$B$8,TiltakstyperKostnadskalkyle!$R$8*Handlingsplan!H235,
IF(F229=TiltakstyperKostnadskalkyle!$B$9,TiltakstyperKostnadskalkyle!$R$9*Handlingsplan!H235,
IF(F229=TiltakstyperKostnadskalkyle!$B$10,TiltakstyperKostnadskalkyle!$R$10*Handlingsplan!H235,
IF(F229=TiltakstyperKostnadskalkyle!$B$11,TiltakstyperKostnadskalkyle!$R$11*Handlingsplan!H235,
IF(F229=TiltakstyperKostnadskalkyle!$B$12,TiltakstyperKostnadskalkyle!$R$12*Handlingsplan!H235,
IF(F229=TiltakstyperKostnadskalkyle!$B$13,TiltakstyperKostnadskalkyle!$R$13*Handlingsplan!H235,
IF(F229=TiltakstyperKostnadskalkyle!$B$14,TiltakstyperKostnadskalkyle!$R$14*Handlingsplan!H235,
IF(F229=TiltakstyperKostnadskalkyle!$B$15,TiltakstyperKostnadskalkyle!$R$15*Handlingsplan!H235,
0)))))))))))</f>
        <v>0</v>
      </c>
      <c r="K229" s="18" t="str">
        <f>IF($F229=TiltakstyperKostnadskalkyle!$B$5,($J229*TiltakstyperKostnadskalkyle!D$5)/100,
IF($F229=TiltakstyperKostnadskalkyle!$B$6,($J229*TiltakstyperKostnadskalkyle!D$6)/100,
IF($F229=TiltakstyperKostnadskalkyle!$B$7,($J229*TiltakstyperKostnadskalkyle!D$7)/100,
IF($F229=TiltakstyperKostnadskalkyle!$B$8,($J229*TiltakstyperKostnadskalkyle!D$8)/100,
IF($F229=TiltakstyperKostnadskalkyle!$B$9,($J229*TiltakstyperKostnadskalkyle!D$9)/100,
IF($F229=TiltakstyperKostnadskalkyle!$B$10,($J229*TiltakstyperKostnadskalkyle!D$10)/100,
IF($F229=TiltakstyperKostnadskalkyle!$B$11,($J229*TiltakstyperKostnadskalkyle!D$11)/100,
IF($F229=TiltakstyperKostnadskalkyle!$B$12,($J229*TiltakstyperKostnadskalkyle!D$12)/100,
IF($F229=TiltakstyperKostnadskalkyle!$B$13,($J229*TiltakstyperKostnadskalkyle!D$13)/100,
IF($F229=TiltakstyperKostnadskalkyle!$B$14,($J229*TiltakstyperKostnadskalkyle!D$14)/100,
IF($F229=TiltakstyperKostnadskalkyle!$B$15,($J229*TiltakstyperKostnadskalkyle!D$15)/100,
"0")))))))))))</f>
        <v>0</v>
      </c>
      <c r="L229" s="18" t="str">
        <f>IF($F229=TiltakstyperKostnadskalkyle!$B$5,($J229*TiltakstyperKostnadskalkyle!E$5)/100,
IF($F229=TiltakstyperKostnadskalkyle!$B$6,($J229*TiltakstyperKostnadskalkyle!E$6)/100,
IF($F229=TiltakstyperKostnadskalkyle!$B$7,($J229*TiltakstyperKostnadskalkyle!E$7)/100,
IF($F229=TiltakstyperKostnadskalkyle!$B$8,($J229*TiltakstyperKostnadskalkyle!E$8)/100,
IF($F229=TiltakstyperKostnadskalkyle!$B$9,($J229*TiltakstyperKostnadskalkyle!E$9)/100,
IF($F229=TiltakstyperKostnadskalkyle!$B$10,($J229*TiltakstyperKostnadskalkyle!E$10)/100,
IF($F229=TiltakstyperKostnadskalkyle!$B$11,($J229*TiltakstyperKostnadskalkyle!E$11)/100,
IF($F229=TiltakstyperKostnadskalkyle!$B$12,($J229*TiltakstyperKostnadskalkyle!E$12)/100,
IF($F229=TiltakstyperKostnadskalkyle!$B$13,($J229*TiltakstyperKostnadskalkyle!E$13)/100,
IF($F229=TiltakstyperKostnadskalkyle!$B$14,($J229*TiltakstyperKostnadskalkyle!E$14)/100,
IF($F229=TiltakstyperKostnadskalkyle!$B$15,($J229*TiltakstyperKostnadskalkyle!E$15)/100,
"0")))))))))))</f>
        <v>0</v>
      </c>
      <c r="M229" s="18" t="str">
        <f>IF($F229=TiltakstyperKostnadskalkyle!$B$5,($J229*TiltakstyperKostnadskalkyle!F$5)/100,
IF($F229=TiltakstyperKostnadskalkyle!$B$6,($J229*TiltakstyperKostnadskalkyle!F$6)/100,
IF($F229=TiltakstyperKostnadskalkyle!$B$7,($J229*TiltakstyperKostnadskalkyle!F$7)/100,
IF($F229=TiltakstyperKostnadskalkyle!$B$8,($J229*TiltakstyperKostnadskalkyle!F$8)/100,
IF($F229=TiltakstyperKostnadskalkyle!$B$9,($J229*TiltakstyperKostnadskalkyle!F$9)/100,
IF($F229=TiltakstyperKostnadskalkyle!$B$10,($J229*TiltakstyperKostnadskalkyle!F$10)/100,
IF($F229=TiltakstyperKostnadskalkyle!$B$11,($J229*TiltakstyperKostnadskalkyle!F$11)/100,
IF($F229=TiltakstyperKostnadskalkyle!$B$12,($J229*TiltakstyperKostnadskalkyle!F$12)/100,
IF($F229=TiltakstyperKostnadskalkyle!$B$13,($J229*TiltakstyperKostnadskalkyle!F$13)/100,
IF($F229=TiltakstyperKostnadskalkyle!$B$14,($J229*TiltakstyperKostnadskalkyle!F$14)/100,
IF($F229=TiltakstyperKostnadskalkyle!$B$15,($J229*TiltakstyperKostnadskalkyle!F$15)/100,
"0")))))))))))</f>
        <v>0</v>
      </c>
      <c r="N229" s="18" t="str">
        <f>IF($F229=TiltakstyperKostnadskalkyle!$B$5,($J229*TiltakstyperKostnadskalkyle!G$5)/100,
IF($F229=TiltakstyperKostnadskalkyle!$B$6,($J229*TiltakstyperKostnadskalkyle!G$6)/100,
IF($F229=TiltakstyperKostnadskalkyle!$B$7,($J229*TiltakstyperKostnadskalkyle!G$7)/100,
IF($F229=TiltakstyperKostnadskalkyle!$B$8,($J229*TiltakstyperKostnadskalkyle!G$8)/100,
IF($F229=TiltakstyperKostnadskalkyle!$B$9,($J229*TiltakstyperKostnadskalkyle!G$9)/100,
IF($F229=TiltakstyperKostnadskalkyle!$B$10,($J229*TiltakstyperKostnadskalkyle!G$10)/100,
IF($F229=TiltakstyperKostnadskalkyle!$B$11,($J229*TiltakstyperKostnadskalkyle!G$11)/100,
IF($F229=TiltakstyperKostnadskalkyle!$B$12,($J229*TiltakstyperKostnadskalkyle!G$12)/100,
IF($F229=TiltakstyperKostnadskalkyle!$B$13,($J229*TiltakstyperKostnadskalkyle!G$13)/100,
IF($F229=TiltakstyperKostnadskalkyle!$B$14,($J229*TiltakstyperKostnadskalkyle!G$14)/100,
IF($F229=TiltakstyperKostnadskalkyle!$B$15,($J229*TiltakstyperKostnadskalkyle!G$15)/100,
"0")))))))))))</f>
        <v>0</v>
      </c>
      <c r="O229" s="18" t="str">
        <f>IF($F229=TiltakstyperKostnadskalkyle!$B$5,($J229*TiltakstyperKostnadskalkyle!H$5)/100,
IF($F229=TiltakstyperKostnadskalkyle!$B$6,($J229*TiltakstyperKostnadskalkyle!H$6)/100,
IF($F229=TiltakstyperKostnadskalkyle!$B$7,($J229*TiltakstyperKostnadskalkyle!H$7)/100,
IF($F229=TiltakstyperKostnadskalkyle!$B$8,($J229*TiltakstyperKostnadskalkyle!H$8)/100,
IF($F229=TiltakstyperKostnadskalkyle!$B$9,($J229*TiltakstyperKostnadskalkyle!H$9)/100,
IF($F229=TiltakstyperKostnadskalkyle!$B$10,($J229*TiltakstyperKostnadskalkyle!H$10)/100,
IF($F229=TiltakstyperKostnadskalkyle!$B$11,($J229*TiltakstyperKostnadskalkyle!H$11)/100,
IF($F229=TiltakstyperKostnadskalkyle!$B$12,($J229*TiltakstyperKostnadskalkyle!H$12)/100,
IF($F229=TiltakstyperKostnadskalkyle!$B$13,($J229*TiltakstyperKostnadskalkyle!H$13)/100,
IF($F229=TiltakstyperKostnadskalkyle!$B$14,($J229*TiltakstyperKostnadskalkyle!H$14)/100,
IF($F229=TiltakstyperKostnadskalkyle!$B$15,($J229*TiltakstyperKostnadskalkyle!H$15)/100,
"0")))))))))))</f>
        <v>0</v>
      </c>
      <c r="P229" s="18" t="str">
        <f>IF($F229=TiltakstyperKostnadskalkyle!$B$5,($J229*TiltakstyperKostnadskalkyle!I$5)/100,
IF($F229=TiltakstyperKostnadskalkyle!$B$6,($J229*TiltakstyperKostnadskalkyle!I$6)/100,
IF($F229=TiltakstyperKostnadskalkyle!$B$7,($J229*TiltakstyperKostnadskalkyle!I$7)/100,
IF($F229=TiltakstyperKostnadskalkyle!$B$8,($J229*TiltakstyperKostnadskalkyle!I$8)/100,
IF($F229=TiltakstyperKostnadskalkyle!$B$9,($J229*TiltakstyperKostnadskalkyle!I$9)/100,
IF($F229=TiltakstyperKostnadskalkyle!$B$10,($J229*TiltakstyperKostnadskalkyle!I$10)/100,
IF($F229=TiltakstyperKostnadskalkyle!$B$11,($J229*TiltakstyperKostnadskalkyle!I$11)/100,
IF($F229=TiltakstyperKostnadskalkyle!$B$12,($J229*TiltakstyperKostnadskalkyle!I$12)/100,
IF($F229=TiltakstyperKostnadskalkyle!$B$13,($J229*TiltakstyperKostnadskalkyle!I$13)/100,
IF($F229=TiltakstyperKostnadskalkyle!$B$14,($J229*TiltakstyperKostnadskalkyle!I$14)/100,
IF($F229=TiltakstyperKostnadskalkyle!$B$15,($J229*TiltakstyperKostnadskalkyle!I$15)/100,
"0")))))))))))</f>
        <v>0</v>
      </c>
      <c r="Q229" s="18">
        <f t="shared" si="12"/>
        <v>0</v>
      </c>
      <c r="R229" s="18" t="str">
        <f>IF($F229=TiltakstyperKostnadskalkyle!$B$5,($J229*TiltakstyperKostnadskalkyle!K$5)/100,
IF($F229=TiltakstyperKostnadskalkyle!$B$6,($J229*TiltakstyperKostnadskalkyle!K$6)/100,
IF($F229=TiltakstyperKostnadskalkyle!$B$8,($J229*TiltakstyperKostnadskalkyle!K$8)/100,
IF($F229=TiltakstyperKostnadskalkyle!$B$9,($J229*TiltakstyperKostnadskalkyle!K$9)/100,
IF($F229=TiltakstyperKostnadskalkyle!$B$10,($J229*TiltakstyperKostnadskalkyle!K$10)/100,
IF($F229=TiltakstyperKostnadskalkyle!$B$11,($J229*TiltakstyperKostnadskalkyle!K$11)/100,
IF($F229=TiltakstyperKostnadskalkyle!$B$12,($J229*TiltakstyperKostnadskalkyle!K$12)/100,
IF($F229=TiltakstyperKostnadskalkyle!$B$13,($J229*TiltakstyperKostnadskalkyle!K$13)/100,
IF($F229=TiltakstyperKostnadskalkyle!$B$14,($J229*TiltakstyperKostnadskalkyle!K$14)/100,
"0")))))))))</f>
        <v>0</v>
      </c>
      <c r="S229" s="18">
        <f t="shared" si="13"/>
        <v>0</v>
      </c>
      <c r="T229" s="18" t="str">
        <f>IF($F229=TiltakstyperKostnadskalkyle!$B$5,($J229*TiltakstyperKostnadskalkyle!M$5)/100,
IF($F229=TiltakstyperKostnadskalkyle!$B$6,($J229*TiltakstyperKostnadskalkyle!M$6)/100,
IF($F229=TiltakstyperKostnadskalkyle!$B$7,($J229*TiltakstyperKostnadskalkyle!M$7)/100,
IF($F229=TiltakstyperKostnadskalkyle!$B$8,($J229*TiltakstyperKostnadskalkyle!M$8)/100,
IF($F229=TiltakstyperKostnadskalkyle!$B$9,($J229*TiltakstyperKostnadskalkyle!M$9)/100,
IF($F229=TiltakstyperKostnadskalkyle!$B$10,($J229*TiltakstyperKostnadskalkyle!M$10)/100,
IF($F229=TiltakstyperKostnadskalkyle!$B$11,($J229*TiltakstyperKostnadskalkyle!M$11)/100,
IF($F229=TiltakstyperKostnadskalkyle!$B$12,($J229*TiltakstyperKostnadskalkyle!M$12)/100,
IF($F229=TiltakstyperKostnadskalkyle!$B$13,($J229*TiltakstyperKostnadskalkyle!M$13)/100,
IF($F229=TiltakstyperKostnadskalkyle!$B$14,($J229*TiltakstyperKostnadskalkyle!M$14)/100,
IF($F229=TiltakstyperKostnadskalkyle!$B$15,($J229*TiltakstyperKostnadskalkyle!M$15)/100,
"0")))))))))))</f>
        <v>0</v>
      </c>
      <c r="U229" s="32"/>
      <c r="V229" s="32"/>
      <c r="W229" s="18" t="str">
        <f>IF($F229=TiltakstyperKostnadskalkyle!$B$5,($J229*TiltakstyperKostnadskalkyle!P$5)/100,
IF($F229=TiltakstyperKostnadskalkyle!$B$6,($J229*TiltakstyperKostnadskalkyle!P$6)/100,
IF($F229=TiltakstyperKostnadskalkyle!$B$7,($J229*TiltakstyperKostnadskalkyle!P$7)/100,
IF($F229=TiltakstyperKostnadskalkyle!$B$8,($J229*TiltakstyperKostnadskalkyle!P$8)/100,
IF($F229=TiltakstyperKostnadskalkyle!$B$9,($J229*TiltakstyperKostnadskalkyle!P$9)/100,
IF($F229=TiltakstyperKostnadskalkyle!$B$10,($J229*TiltakstyperKostnadskalkyle!P$10)/100,
IF($F229=TiltakstyperKostnadskalkyle!$B$11,($J229*TiltakstyperKostnadskalkyle!P$11)/100,
IF($F229=TiltakstyperKostnadskalkyle!$B$12,($J229*TiltakstyperKostnadskalkyle!P$12)/100,
IF($F229=TiltakstyperKostnadskalkyle!$B$13,($J229*TiltakstyperKostnadskalkyle!P$13)/100,
IF($F229=TiltakstyperKostnadskalkyle!$B$14,($J229*TiltakstyperKostnadskalkyle!P$14)/100,
IF($F229=TiltakstyperKostnadskalkyle!$B$15,($J229*TiltakstyperKostnadskalkyle!P$15)/100,
"0")))))))))))</f>
        <v>0</v>
      </c>
      <c r="Y229" s="151"/>
    </row>
    <row r="230" spans="2:25" s="116" customFormat="1" ht="14.45" customHeight="1" x14ac:dyDescent="0.25">
      <c r="B230" s="20" t="s">
        <v>25</v>
      </c>
      <c r="C230" s="22"/>
      <c r="D230" s="22"/>
      <c r="E230" s="22"/>
      <c r="F230" s="39"/>
      <c r="G230" s="22"/>
      <c r="H230" s="23"/>
      <c r="I230" s="27"/>
      <c r="J230" s="18">
        <f>IF(F230=TiltakstyperKostnadskalkyle!$B$5,TiltakstyperKostnadskalkyle!$R$5*Handlingsplan!H236,
IF(F230=TiltakstyperKostnadskalkyle!$B$6,TiltakstyperKostnadskalkyle!$R$6*Handlingsplan!H236,
IF(F230=TiltakstyperKostnadskalkyle!$B$7,TiltakstyperKostnadskalkyle!$R$7*Handlingsplan!H236,
IF(F230=TiltakstyperKostnadskalkyle!$B$8,TiltakstyperKostnadskalkyle!$R$8*Handlingsplan!H236,
IF(F230=TiltakstyperKostnadskalkyle!$B$9,TiltakstyperKostnadskalkyle!$R$9*Handlingsplan!H236,
IF(F230=TiltakstyperKostnadskalkyle!$B$10,TiltakstyperKostnadskalkyle!$R$10*Handlingsplan!H236,
IF(F230=TiltakstyperKostnadskalkyle!$B$11,TiltakstyperKostnadskalkyle!$R$11*Handlingsplan!H236,
IF(F230=TiltakstyperKostnadskalkyle!$B$12,TiltakstyperKostnadskalkyle!$R$12*Handlingsplan!H236,
IF(F230=TiltakstyperKostnadskalkyle!$B$13,TiltakstyperKostnadskalkyle!$R$13*Handlingsplan!H236,
IF(F230=TiltakstyperKostnadskalkyle!$B$14,TiltakstyperKostnadskalkyle!$R$14*Handlingsplan!H236,
IF(F230=TiltakstyperKostnadskalkyle!$B$15,TiltakstyperKostnadskalkyle!$R$15*Handlingsplan!H236,
0)))))))))))</f>
        <v>0</v>
      </c>
      <c r="K230" s="18" t="str">
        <f>IF($F230=TiltakstyperKostnadskalkyle!$B$5,($J230*TiltakstyperKostnadskalkyle!D$5)/100,
IF($F230=TiltakstyperKostnadskalkyle!$B$6,($J230*TiltakstyperKostnadskalkyle!D$6)/100,
IF($F230=TiltakstyperKostnadskalkyle!$B$7,($J230*TiltakstyperKostnadskalkyle!D$7)/100,
IF($F230=TiltakstyperKostnadskalkyle!$B$8,($J230*TiltakstyperKostnadskalkyle!D$8)/100,
IF($F230=TiltakstyperKostnadskalkyle!$B$9,($J230*TiltakstyperKostnadskalkyle!D$9)/100,
IF($F230=TiltakstyperKostnadskalkyle!$B$10,($J230*TiltakstyperKostnadskalkyle!D$10)/100,
IF($F230=TiltakstyperKostnadskalkyle!$B$11,($J230*TiltakstyperKostnadskalkyle!D$11)/100,
IF($F230=TiltakstyperKostnadskalkyle!$B$12,($J230*TiltakstyperKostnadskalkyle!D$12)/100,
IF($F230=TiltakstyperKostnadskalkyle!$B$13,($J230*TiltakstyperKostnadskalkyle!D$13)/100,
IF($F230=TiltakstyperKostnadskalkyle!$B$14,($J230*TiltakstyperKostnadskalkyle!D$14)/100,
IF($F230=TiltakstyperKostnadskalkyle!$B$15,($J230*TiltakstyperKostnadskalkyle!D$15)/100,
"0")))))))))))</f>
        <v>0</v>
      </c>
      <c r="L230" s="18" t="str">
        <f>IF($F230=TiltakstyperKostnadskalkyle!$B$5,($J230*TiltakstyperKostnadskalkyle!E$5)/100,
IF($F230=TiltakstyperKostnadskalkyle!$B$6,($J230*TiltakstyperKostnadskalkyle!E$6)/100,
IF($F230=TiltakstyperKostnadskalkyle!$B$7,($J230*TiltakstyperKostnadskalkyle!E$7)/100,
IF($F230=TiltakstyperKostnadskalkyle!$B$8,($J230*TiltakstyperKostnadskalkyle!E$8)/100,
IF($F230=TiltakstyperKostnadskalkyle!$B$9,($J230*TiltakstyperKostnadskalkyle!E$9)/100,
IF($F230=TiltakstyperKostnadskalkyle!$B$10,($J230*TiltakstyperKostnadskalkyle!E$10)/100,
IF($F230=TiltakstyperKostnadskalkyle!$B$11,($J230*TiltakstyperKostnadskalkyle!E$11)/100,
IF($F230=TiltakstyperKostnadskalkyle!$B$12,($J230*TiltakstyperKostnadskalkyle!E$12)/100,
IF($F230=TiltakstyperKostnadskalkyle!$B$13,($J230*TiltakstyperKostnadskalkyle!E$13)/100,
IF($F230=TiltakstyperKostnadskalkyle!$B$14,($J230*TiltakstyperKostnadskalkyle!E$14)/100,
IF($F230=TiltakstyperKostnadskalkyle!$B$15,($J230*TiltakstyperKostnadskalkyle!E$15)/100,
"0")))))))))))</f>
        <v>0</v>
      </c>
      <c r="M230" s="18" t="str">
        <f>IF($F230=TiltakstyperKostnadskalkyle!$B$5,($J230*TiltakstyperKostnadskalkyle!F$5)/100,
IF($F230=TiltakstyperKostnadskalkyle!$B$6,($J230*TiltakstyperKostnadskalkyle!F$6)/100,
IF($F230=TiltakstyperKostnadskalkyle!$B$7,($J230*TiltakstyperKostnadskalkyle!F$7)/100,
IF($F230=TiltakstyperKostnadskalkyle!$B$8,($J230*TiltakstyperKostnadskalkyle!F$8)/100,
IF($F230=TiltakstyperKostnadskalkyle!$B$9,($J230*TiltakstyperKostnadskalkyle!F$9)/100,
IF($F230=TiltakstyperKostnadskalkyle!$B$10,($J230*TiltakstyperKostnadskalkyle!F$10)/100,
IF($F230=TiltakstyperKostnadskalkyle!$B$11,($J230*TiltakstyperKostnadskalkyle!F$11)/100,
IF($F230=TiltakstyperKostnadskalkyle!$B$12,($J230*TiltakstyperKostnadskalkyle!F$12)/100,
IF($F230=TiltakstyperKostnadskalkyle!$B$13,($J230*TiltakstyperKostnadskalkyle!F$13)/100,
IF($F230=TiltakstyperKostnadskalkyle!$B$14,($J230*TiltakstyperKostnadskalkyle!F$14)/100,
IF($F230=TiltakstyperKostnadskalkyle!$B$15,($J230*TiltakstyperKostnadskalkyle!F$15)/100,
"0")))))))))))</f>
        <v>0</v>
      </c>
      <c r="N230" s="18" t="str">
        <f>IF($F230=TiltakstyperKostnadskalkyle!$B$5,($J230*TiltakstyperKostnadskalkyle!G$5)/100,
IF($F230=TiltakstyperKostnadskalkyle!$B$6,($J230*TiltakstyperKostnadskalkyle!G$6)/100,
IF($F230=TiltakstyperKostnadskalkyle!$B$7,($J230*TiltakstyperKostnadskalkyle!G$7)/100,
IF($F230=TiltakstyperKostnadskalkyle!$B$8,($J230*TiltakstyperKostnadskalkyle!G$8)/100,
IF($F230=TiltakstyperKostnadskalkyle!$B$9,($J230*TiltakstyperKostnadskalkyle!G$9)/100,
IF($F230=TiltakstyperKostnadskalkyle!$B$10,($J230*TiltakstyperKostnadskalkyle!G$10)/100,
IF($F230=TiltakstyperKostnadskalkyle!$B$11,($J230*TiltakstyperKostnadskalkyle!G$11)/100,
IF($F230=TiltakstyperKostnadskalkyle!$B$12,($J230*TiltakstyperKostnadskalkyle!G$12)/100,
IF($F230=TiltakstyperKostnadskalkyle!$B$13,($J230*TiltakstyperKostnadskalkyle!G$13)/100,
IF($F230=TiltakstyperKostnadskalkyle!$B$14,($J230*TiltakstyperKostnadskalkyle!G$14)/100,
IF($F230=TiltakstyperKostnadskalkyle!$B$15,($J230*TiltakstyperKostnadskalkyle!G$15)/100,
"0")))))))))))</f>
        <v>0</v>
      </c>
      <c r="O230" s="18" t="str">
        <f>IF($F230=TiltakstyperKostnadskalkyle!$B$5,($J230*TiltakstyperKostnadskalkyle!H$5)/100,
IF($F230=TiltakstyperKostnadskalkyle!$B$6,($J230*TiltakstyperKostnadskalkyle!H$6)/100,
IF($F230=TiltakstyperKostnadskalkyle!$B$7,($J230*TiltakstyperKostnadskalkyle!H$7)/100,
IF($F230=TiltakstyperKostnadskalkyle!$B$8,($J230*TiltakstyperKostnadskalkyle!H$8)/100,
IF($F230=TiltakstyperKostnadskalkyle!$B$9,($J230*TiltakstyperKostnadskalkyle!H$9)/100,
IF($F230=TiltakstyperKostnadskalkyle!$B$10,($J230*TiltakstyperKostnadskalkyle!H$10)/100,
IF($F230=TiltakstyperKostnadskalkyle!$B$11,($J230*TiltakstyperKostnadskalkyle!H$11)/100,
IF($F230=TiltakstyperKostnadskalkyle!$B$12,($J230*TiltakstyperKostnadskalkyle!H$12)/100,
IF($F230=TiltakstyperKostnadskalkyle!$B$13,($J230*TiltakstyperKostnadskalkyle!H$13)/100,
IF($F230=TiltakstyperKostnadskalkyle!$B$14,($J230*TiltakstyperKostnadskalkyle!H$14)/100,
IF($F230=TiltakstyperKostnadskalkyle!$B$15,($J230*TiltakstyperKostnadskalkyle!H$15)/100,
"0")))))))))))</f>
        <v>0</v>
      </c>
      <c r="P230" s="18" t="str">
        <f>IF($F230=TiltakstyperKostnadskalkyle!$B$5,($J230*TiltakstyperKostnadskalkyle!I$5)/100,
IF($F230=TiltakstyperKostnadskalkyle!$B$6,($J230*TiltakstyperKostnadskalkyle!I$6)/100,
IF($F230=TiltakstyperKostnadskalkyle!$B$7,($J230*TiltakstyperKostnadskalkyle!I$7)/100,
IF($F230=TiltakstyperKostnadskalkyle!$B$8,($J230*TiltakstyperKostnadskalkyle!I$8)/100,
IF($F230=TiltakstyperKostnadskalkyle!$B$9,($J230*TiltakstyperKostnadskalkyle!I$9)/100,
IF($F230=TiltakstyperKostnadskalkyle!$B$10,($J230*TiltakstyperKostnadskalkyle!I$10)/100,
IF($F230=TiltakstyperKostnadskalkyle!$B$11,($J230*TiltakstyperKostnadskalkyle!I$11)/100,
IF($F230=TiltakstyperKostnadskalkyle!$B$12,($J230*TiltakstyperKostnadskalkyle!I$12)/100,
IF($F230=TiltakstyperKostnadskalkyle!$B$13,($J230*TiltakstyperKostnadskalkyle!I$13)/100,
IF($F230=TiltakstyperKostnadskalkyle!$B$14,($J230*TiltakstyperKostnadskalkyle!I$14)/100,
IF($F230=TiltakstyperKostnadskalkyle!$B$15,($J230*TiltakstyperKostnadskalkyle!I$15)/100,
"0")))))))))))</f>
        <v>0</v>
      </c>
      <c r="Q230" s="18">
        <f t="shared" si="12"/>
        <v>0</v>
      </c>
      <c r="R230" s="18" t="str">
        <f>IF($F230=TiltakstyperKostnadskalkyle!$B$5,($J230*TiltakstyperKostnadskalkyle!K$5)/100,
IF($F230=TiltakstyperKostnadskalkyle!$B$6,($J230*TiltakstyperKostnadskalkyle!K$6)/100,
IF($F230=TiltakstyperKostnadskalkyle!$B$8,($J230*TiltakstyperKostnadskalkyle!K$8)/100,
IF($F230=TiltakstyperKostnadskalkyle!$B$9,($J230*TiltakstyperKostnadskalkyle!K$9)/100,
IF($F230=TiltakstyperKostnadskalkyle!$B$10,($J230*TiltakstyperKostnadskalkyle!K$10)/100,
IF($F230=TiltakstyperKostnadskalkyle!$B$11,($J230*TiltakstyperKostnadskalkyle!K$11)/100,
IF($F230=TiltakstyperKostnadskalkyle!$B$12,($J230*TiltakstyperKostnadskalkyle!K$12)/100,
IF($F230=TiltakstyperKostnadskalkyle!$B$13,($J230*TiltakstyperKostnadskalkyle!K$13)/100,
IF($F230=TiltakstyperKostnadskalkyle!$B$14,($J230*TiltakstyperKostnadskalkyle!K$14)/100,
"0")))))))))</f>
        <v>0</v>
      </c>
      <c r="S230" s="18">
        <f t="shared" si="13"/>
        <v>0</v>
      </c>
      <c r="T230" s="18" t="str">
        <f>IF($F230=TiltakstyperKostnadskalkyle!$B$5,($J230*TiltakstyperKostnadskalkyle!M$5)/100,
IF($F230=TiltakstyperKostnadskalkyle!$B$6,($J230*TiltakstyperKostnadskalkyle!M$6)/100,
IF($F230=TiltakstyperKostnadskalkyle!$B$7,($J230*TiltakstyperKostnadskalkyle!M$7)/100,
IF($F230=TiltakstyperKostnadskalkyle!$B$8,($J230*TiltakstyperKostnadskalkyle!M$8)/100,
IF($F230=TiltakstyperKostnadskalkyle!$B$9,($J230*TiltakstyperKostnadskalkyle!M$9)/100,
IF($F230=TiltakstyperKostnadskalkyle!$B$10,($J230*TiltakstyperKostnadskalkyle!M$10)/100,
IF($F230=TiltakstyperKostnadskalkyle!$B$11,($J230*TiltakstyperKostnadskalkyle!M$11)/100,
IF($F230=TiltakstyperKostnadskalkyle!$B$12,($J230*TiltakstyperKostnadskalkyle!M$12)/100,
IF($F230=TiltakstyperKostnadskalkyle!$B$13,($J230*TiltakstyperKostnadskalkyle!M$13)/100,
IF($F230=TiltakstyperKostnadskalkyle!$B$14,($J230*TiltakstyperKostnadskalkyle!M$14)/100,
IF($F230=TiltakstyperKostnadskalkyle!$B$15,($J230*TiltakstyperKostnadskalkyle!M$15)/100,
"0")))))))))))</f>
        <v>0</v>
      </c>
      <c r="U230" s="32"/>
      <c r="V230" s="32"/>
      <c r="W230" s="18" t="str">
        <f>IF($F230=TiltakstyperKostnadskalkyle!$B$5,($J230*TiltakstyperKostnadskalkyle!P$5)/100,
IF($F230=TiltakstyperKostnadskalkyle!$B$6,($J230*TiltakstyperKostnadskalkyle!P$6)/100,
IF($F230=TiltakstyperKostnadskalkyle!$B$7,($J230*TiltakstyperKostnadskalkyle!P$7)/100,
IF($F230=TiltakstyperKostnadskalkyle!$B$8,($J230*TiltakstyperKostnadskalkyle!P$8)/100,
IF($F230=TiltakstyperKostnadskalkyle!$B$9,($J230*TiltakstyperKostnadskalkyle!P$9)/100,
IF($F230=TiltakstyperKostnadskalkyle!$B$10,($J230*TiltakstyperKostnadskalkyle!P$10)/100,
IF($F230=TiltakstyperKostnadskalkyle!$B$11,($J230*TiltakstyperKostnadskalkyle!P$11)/100,
IF($F230=TiltakstyperKostnadskalkyle!$B$12,($J230*TiltakstyperKostnadskalkyle!P$12)/100,
IF($F230=TiltakstyperKostnadskalkyle!$B$13,($J230*TiltakstyperKostnadskalkyle!P$13)/100,
IF($F230=TiltakstyperKostnadskalkyle!$B$14,($J230*TiltakstyperKostnadskalkyle!P$14)/100,
IF($F230=TiltakstyperKostnadskalkyle!$B$15,($J230*TiltakstyperKostnadskalkyle!P$15)/100,
"0")))))))))))</f>
        <v>0</v>
      </c>
      <c r="Y230" s="151"/>
    </row>
    <row r="231" spans="2:25" s="116" customFormat="1" ht="14.45" customHeight="1" x14ac:dyDescent="0.25">
      <c r="B231" s="20" t="s">
        <v>25</v>
      </c>
      <c r="C231" s="22"/>
      <c r="D231" s="22"/>
      <c r="E231" s="22"/>
      <c r="F231" s="39"/>
      <c r="G231" s="22"/>
      <c r="H231" s="23"/>
      <c r="I231" s="27"/>
      <c r="J231" s="18">
        <f>IF(F231=TiltakstyperKostnadskalkyle!$B$5,TiltakstyperKostnadskalkyle!$R$5*Handlingsplan!H237,
IF(F231=TiltakstyperKostnadskalkyle!$B$6,TiltakstyperKostnadskalkyle!$R$6*Handlingsplan!H237,
IF(F231=TiltakstyperKostnadskalkyle!$B$7,TiltakstyperKostnadskalkyle!$R$7*Handlingsplan!H237,
IF(F231=TiltakstyperKostnadskalkyle!$B$8,TiltakstyperKostnadskalkyle!$R$8*Handlingsplan!H237,
IF(F231=TiltakstyperKostnadskalkyle!$B$9,TiltakstyperKostnadskalkyle!$R$9*Handlingsplan!H237,
IF(F231=TiltakstyperKostnadskalkyle!$B$10,TiltakstyperKostnadskalkyle!$R$10*Handlingsplan!H237,
IF(F231=TiltakstyperKostnadskalkyle!$B$11,TiltakstyperKostnadskalkyle!$R$11*Handlingsplan!H237,
IF(F231=TiltakstyperKostnadskalkyle!$B$12,TiltakstyperKostnadskalkyle!$R$12*Handlingsplan!H237,
IF(F231=TiltakstyperKostnadskalkyle!$B$13,TiltakstyperKostnadskalkyle!$R$13*Handlingsplan!H237,
IF(F231=TiltakstyperKostnadskalkyle!$B$14,TiltakstyperKostnadskalkyle!$R$14*Handlingsplan!H237,
IF(F231=TiltakstyperKostnadskalkyle!$B$15,TiltakstyperKostnadskalkyle!$R$15*Handlingsplan!H237,
0)))))))))))</f>
        <v>0</v>
      </c>
      <c r="K231" s="18" t="str">
        <f>IF($F231=TiltakstyperKostnadskalkyle!$B$5,($J231*TiltakstyperKostnadskalkyle!D$5)/100,
IF($F231=TiltakstyperKostnadskalkyle!$B$6,($J231*TiltakstyperKostnadskalkyle!D$6)/100,
IF($F231=TiltakstyperKostnadskalkyle!$B$7,($J231*TiltakstyperKostnadskalkyle!D$7)/100,
IF($F231=TiltakstyperKostnadskalkyle!$B$8,($J231*TiltakstyperKostnadskalkyle!D$8)/100,
IF($F231=TiltakstyperKostnadskalkyle!$B$9,($J231*TiltakstyperKostnadskalkyle!D$9)/100,
IF($F231=TiltakstyperKostnadskalkyle!$B$10,($J231*TiltakstyperKostnadskalkyle!D$10)/100,
IF($F231=TiltakstyperKostnadskalkyle!$B$11,($J231*TiltakstyperKostnadskalkyle!D$11)/100,
IF($F231=TiltakstyperKostnadskalkyle!$B$12,($J231*TiltakstyperKostnadskalkyle!D$12)/100,
IF($F231=TiltakstyperKostnadskalkyle!$B$13,($J231*TiltakstyperKostnadskalkyle!D$13)/100,
IF($F231=TiltakstyperKostnadskalkyle!$B$14,($J231*TiltakstyperKostnadskalkyle!D$14)/100,
IF($F231=TiltakstyperKostnadskalkyle!$B$15,($J231*TiltakstyperKostnadskalkyle!D$15)/100,
"0")))))))))))</f>
        <v>0</v>
      </c>
      <c r="L231" s="18" t="str">
        <f>IF($F231=TiltakstyperKostnadskalkyle!$B$5,($J231*TiltakstyperKostnadskalkyle!E$5)/100,
IF($F231=TiltakstyperKostnadskalkyle!$B$6,($J231*TiltakstyperKostnadskalkyle!E$6)/100,
IF($F231=TiltakstyperKostnadskalkyle!$B$7,($J231*TiltakstyperKostnadskalkyle!E$7)/100,
IF($F231=TiltakstyperKostnadskalkyle!$B$8,($J231*TiltakstyperKostnadskalkyle!E$8)/100,
IF($F231=TiltakstyperKostnadskalkyle!$B$9,($J231*TiltakstyperKostnadskalkyle!E$9)/100,
IF($F231=TiltakstyperKostnadskalkyle!$B$10,($J231*TiltakstyperKostnadskalkyle!E$10)/100,
IF($F231=TiltakstyperKostnadskalkyle!$B$11,($J231*TiltakstyperKostnadskalkyle!E$11)/100,
IF($F231=TiltakstyperKostnadskalkyle!$B$12,($J231*TiltakstyperKostnadskalkyle!E$12)/100,
IF($F231=TiltakstyperKostnadskalkyle!$B$13,($J231*TiltakstyperKostnadskalkyle!E$13)/100,
IF($F231=TiltakstyperKostnadskalkyle!$B$14,($J231*TiltakstyperKostnadskalkyle!E$14)/100,
IF($F231=TiltakstyperKostnadskalkyle!$B$15,($J231*TiltakstyperKostnadskalkyle!E$15)/100,
"0")))))))))))</f>
        <v>0</v>
      </c>
      <c r="M231" s="18" t="str">
        <f>IF($F231=TiltakstyperKostnadskalkyle!$B$5,($J231*TiltakstyperKostnadskalkyle!F$5)/100,
IF($F231=TiltakstyperKostnadskalkyle!$B$6,($J231*TiltakstyperKostnadskalkyle!F$6)/100,
IF($F231=TiltakstyperKostnadskalkyle!$B$7,($J231*TiltakstyperKostnadskalkyle!F$7)/100,
IF($F231=TiltakstyperKostnadskalkyle!$B$8,($J231*TiltakstyperKostnadskalkyle!F$8)/100,
IF($F231=TiltakstyperKostnadskalkyle!$B$9,($J231*TiltakstyperKostnadskalkyle!F$9)/100,
IF($F231=TiltakstyperKostnadskalkyle!$B$10,($J231*TiltakstyperKostnadskalkyle!F$10)/100,
IF($F231=TiltakstyperKostnadskalkyle!$B$11,($J231*TiltakstyperKostnadskalkyle!F$11)/100,
IF($F231=TiltakstyperKostnadskalkyle!$B$12,($J231*TiltakstyperKostnadskalkyle!F$12)/100,
IF($F231=TiltakstyperKostnadskalkyle!$B$13,($J231*TiltakstyperKostnadskalkyle!F$13)/100,
IF($F231=TiltakstyperKostnadskalkyle!$B$14,($J231*TiltakstyperKostnadskalkyle!F$14)/100,
IF($F231=TiltakstyperKostnadskalkyle!$B$15,($J231*TiltakstyperKostnadskalkyle!F$15)/100,
"0")))))))))))</f>
        <v>0</v>
      </c>
      <c r="N231" s="18" t="str">
        <f>IF($F231=TiltakstyperKostnadskalkyle!$B$5,($J231*TiltakstyperKostnadskalkyle!G$5)/100,
IF($F231=TiltakstyperKostnadskalkyle!$B$6,($J231*TiltakstyperKostnadskalkyle!G$6)/100,
IF($F231=TiltakstyperKostnadskalkyle!$B$7,($J231*TiltakstyperKostnadskalkyle!G$7)/100,
IF($F231=TiltakstyperKostnadskalkyle!$B$8,($J231*TiltakstyperKostnadskalkyle!G$8)/100,
IF($F231=TiltakstyperKostnadskalkyle!$B$9,($J231*TiltakstyperKostnadskalkyle!G$9)/100,
IF($F231=TiltakstyperKostnadskalkyle!$B$10,($J231*TiltakstyperKostnadskalkyle!G$10)/100,
IF($F231=TiltakstyperKostnadskalkyle!$B$11,($J231*TiltakstyperKostnadskalkyle!G$11)/100,
IF($F231=TiltakstyperKostnadskalkyle!$B$12,($J231*TiltakstyperKostnadskalkyle!G$12)/100,
IF($F231=TiltakstyperKostnadskalkyle!$B$13,($J231*TiltakstyperKostnadskalkyle!G$13)/100,
IF($F231=TiltakstyperKostnadskalkyle!$B$14,($J231*TiltakstyperKostnadskalkyle!G$14)/100,
IF($F231=TiltakstyperKostnadskalkyle!$B$15,($J231*TiltakstyperKostnadskalkyle!G$15)/100,
"0")))))))))))</f>
        <v>0</v>
      </c>
      <c r="O231" s="18" t="str">
        <f>IF($F231=TiltakstyperKostnadskalkyle!$B$5,($J231*TiltakstyperKostnadskalkyle!H$5)/100,
IF($F231=TiltakstyperKostnadskalkyle!$B$6,($J231*TiltakstyperKostnadskalkyle!H$6)/100,
IF($F231=TiltakstyperKostnadskalkyle!$B$7,($J231*TiltakstyperKostnadskalkyle!H$7)/100,
IF($F231=TiltakstyperKostnadskalkyle!$B$8,($J231*TiltakstyperKostnadskalkyle!H$8)/100,
IF($F231=TiltakstyperKostnadskalkyle!$B$9,($J231*TiltakstyperKostnadskalkyle!H$9)/100,
IF($F231=TiltakstyperKostnadskalkyle!$B$10,($J231*TiltakstyperKostnadskalkyle!H$10)/100,
IF($F231=TiltakstyperKostnadskalkyle!$B$11,($J231*TiltakstyperKostnadskalkyle!H$11)/100,
IF($F231=TiltakstyperKostnadskalkyle!$B$12,($J231*TiltakstyperKostnadskalkyle!H$12)/100,
IF($F231=TiltakstyperKostnadskalkyle!$B$13,($J231*TiltakstyperKostnadskalkyle!H$13)/100,
IF($F231=TiltakstyperKostnadskalkyle!$B$14,($J231*TiltakstyperKostnadskalkyle!H$14)/100,
IF($F231=TiltakstyperKostnadskalkyle!$B$15,($J231*TiltakstyperKostnadskalkyle!H$15)/100,
"0")))))))))))</f>
        <v>0</v>
      </c>
      <c r="P231" s="18" t="str">
        <f>IF($F231=TiltakstyperKostnadskalkyle!$B$5,($J231*TiltakstyperKostnadskalkyle!I$5)/100,
IF($F231=TiltakstyperKostnadskalkyle!$B$6,($J231*TiltakstyperKostnadskalkyle!I$6)/100,
IF($F231=TiltakstyperKostnadskalkyle!$B$7,($J231*TiltakstyperKostnadskalkyle!I$7)/100,
IF($F231=TiltakstyperKostnadskalkyle!$B$8,($J231*TiltakstyperKostnadskalkyle!I$8)/100,
IF($F231=TiltakstyperKostnadskalkyle!$B$9,($J231*TiltakstyperKostnadskalkyle!I$9)/100,
IF($F231=TiltakstyperKostnadskalkyle!$B$10,($J231*TiltakstyperKostnadskalkyle!I$10)/100,
IF($F231=TiltakstyperKostnadskalkyle!$B$11,($J231*TiltakstyperKostnadskalkyle!I$11)/100,
IF($F231=TiltakstyperKostnadskalkyle!$B$12,($J231*TiltakstyperKostnadskalkyle!I$12)/100,
IF($F231=TiltakstyperKostnadskalkyle!$B$13,($J231*TiltakstyperKostnadskalkyle!I$13)/100,
IF($F231=TiltakstyperKostnadskalkyle!$B$14,($J231*TiltakstyperKostnadskalkyle!I$14)/100,
IF($F231=TiltakstyperKostnadskalkyle!$B$15,($J231*TiltakstyperKostnadskalkyle!I$15)/100,
"0")))))))))))</f>
        <v>0</v>
      </c>
      <c r="Q231" s="18">
        <f t="shared" si="12"/>
        <v>0</v>
      </c>
      <c r="R231" s="18" t="str">
        <f>IF($F231=TiltakstyperKostnadskalkyle!$B$5,($J231*TiltakstyperKostnadskalkyle!K$5)/100,
IF($F231=TiltakstyperKostnadskalkyle!$B$6,($J231*TiltakstyperKostnadskalkyle!K$6)/100,
IF($F231=TiltakstyperKostnadskalkyle!$B$8,($J231*TiltakstyperKostnadskalkyle!K$8)/100,
IF($F231=TiltakstyperKostnadskalkyle!$B$9,($J231*TiltakstyperKostnadskalkyle!K$9)/100,
IF($F231=TiltakstyperKostnadskalkyle!$B$10,($J231*TiltakstyperKostnadskalkyle!K$10)/100,
IF($F231=TiltakstyperKostnadskalkyle!$B$11,($J231*TiltakstyperKostnadskalkyle!K$11)/100,
IF($F231=TiltakstyperKostnadskalkyle!$B$12,($J231*TiltakstyperKostnadskalkyle!K$12)/100,
IF($F231=TiltakstyperKostnadskalkyle!$B$13,($J231*TiltakstyperKostnadskalkyle!K$13)/100,
IF($F231=TiltakstyperKostnadskalkyle!$B$14,($J231*TiltakstyperKostnadskalkyle!K$14)/100,
"0")))))))))</f>
        <v>0</v>
      </c>
      <c r="S231" s="18">
        <f t="shared" si="13"/>
        <v>0</v>
      </c>
      <c r="T231" s="18" t="str">
        <f>IF($F231=TiltakstyperKostnadskalkyle!$B$5,($J231*TiltakstyperKostnadskalkyle!M$5)/100,
IF($F231=TiltakstyperKostnadskalkyle!$B$6,($J231*TiltakstyperKostnadskalkyle!M$6)/100,
IF($F231=TiltakstyperKostnadskalkyle!$B$7,($J231*TiltakstyperKostnadskalkyle!M$7)/100,
IF($F231=TiltakstyperKostnadskalkyle!$B$8,($J231*TiltakstyperKostnadskalkyle!M$8)/100,
IF($F231=TiltakstyperKostnadskalkyle!$B$9,($J231*TiltakstyperKostnadskalkyle!M$9)/100,
IF($F231=TiltakstyperKostnadskalkyle!$B$10,($J231*TiltakstyperKostnadskalkyle!M$10)/100,
IF($F231=TiltakstyperKostnadskalkyle!$B$11,($J231*TiltakstyperKostnadskalkyle!M$11)/100,
IF($F231=TiltakstyperKostnadskalkyle!$B$12,($J231*TiltakstyperKostnadskalkyle!M$12)/100,
IF($F231=TiltakstyperKostnadskalkyle!$B$13,($J231*TiltakstyperKostnadskalkyle!M$13)/100,
IF($F231=TiltakstyperKostnadskalkyle!$B$14,($J231*TiltakstyperKostnadskalkyle!M$14)/100,
IF($F231=TiltakstyperKostnadskalkyle!$B$15,($J231*TiltakstyperKostnadskalkyle!M$15)/100,
"0")))))))))))</f>
        <v>0</v>
      </c>
      <c r="U231" s="32"/>
      <c r="V231" s="32"/>
      <c r="W231" s="18" t="str">
        <f>IF($F231=TiltakstyperKostnadskalkyle!$B$5,($J231*TiltakstyperKostnadskalkyle!P$5)/100,
IF($F231=TiltakstyperKostnadskalkyle!$B$6,($J231*TiltakstyperKostnadskalkyle!P$6)/100,
IF($F231=TiltakstyperKostnadskalkyle!$B$7,($J231*TiltakstyperKostnadskalkyle!P$7)/100,
IF($F231=TiltakstyperKostnadskalkyle!$B$8,($J231*TiltakstyperKostnadskalkyle!P$8)/100,
IF($F231=TiltakstyperKostnadskalkyle!$B$9,($J231*TiltakstyperKostnadskalkyle!P$9)/100,
IF($F231=TiltakstyperKostnadskalkyle!$B$10,($J231*TiltakstyperKostnadskalkyle!P$10)/100,
IF($F231=TiltakstyperKostnadskalkyle!$B$11,($J231*TiltakstyperKostnadskalkyle!P$11)/100,
IF($F231=TiltakstyperKostnadskalkyle!$B$12,($J231*TiltakstyperKostnadskalkyle!P$12)/100,
IF($F231=TiltakstyperKostnadskalkyle!$B$13,($J231*TiltakstyperKostnadskalkyle!P$13)/100,
IF($F231=TiltakstyperKostnadskalkyle!$B$14,($J231*TiltakstyperKostnadskalkyle!P$14)/100,
IF($F231=TiltakstyperKostnadskalkyle!$B$15,($J231*TiltakstyperKostnadskalkyle!P$15)/100,
"0")))))))))))</f>
        <v>0</v>
      </c>
      <c r="Y231" s="151"/>
    </row>
    <row r="232" spans="2:25" s="116" customFormat="1" ht="14.45" customHeight="1" x14ac:dyDescent="0.25">
      <c r="B232" s="20" t="s">
        <v>25</v>
      </c>
      <c r="C232" s="22"/>
      <c r="D232" s="22"/>
      <c r="E232" s="22"/>
      <c r="F232" s="39"/>
      <c r="G232" s="22"/>
      <c r="H232" s="23"/>
      <c r="I232" s="27"/>
      <c r="J232" s="18">
        <f>IF(F232=TiltakstyperKostnadskalkyle!$B$5,TiltakstyperKostnadskalkyle!$R$5*Handlingsplan!H238,
IF(F232=TiltakstyperKostnadskalkyle!$B$6,TiltakstyperKostnadskalkyle!$R$6*Handlingsplan!H238,
IF(F232=TiltakstyperKostnadskalkyle!$B$7,TiltakstyperKostnadskalkyle!$R$7*Handlingsplan!H238,
IF(F232=TiltakstyperKostnadskalkyle!$B$8,TiltakstyperKostnadskalkyle!$R$8*Handlingsplan!H238,
IF(F232=TiltakstyperKostnadskalkyle!$B$9,TiltakstyperKostnadskalkyle!$R$9*Handlingsplan!H238,
IF(F232=TiltakstyperKostnadskalkyle!$B$10,TiltakstyperKostnadskalkyle!$R$10*Handlingsplan!H238,
IF(F232=TiltakstyperKostnadskalkyle!$B$11,TiltakstyperKostnadskalkyle!$R$11*Handlingsplan!H238,
IF(F232=TiltakstyperKostnadskalkyle!$B$12,TiltakstyperKostnadskalkyle!$R$12*Handlingsplan!H238,
IF(F232=TiltakstyperKostnadskalkyle!$B$13,TiltakstyperKostnadskalkyle!$R$13*Handlingsplan!H238,
IF(F232=TiltakstyperKostnadskalkyle!$B$14,TiltakstyperKostnadskalkyle!$R$14*Handlingsplan!H238,
IF(F232=TiltakstyperKostnadskalkyle!$B$15,TiltakstyperKostnadskalkyle!$R$15*Handlingsplan!H238,
0)))))))))))</f>
        <v>0</v>
      </c>
      <c r="K232" s="18" t="str">
        <f>IF($F232=TiltakstyperKostnadskalkyle!$B$5,($J232*TiltakstyperKostnadskalkyle!D$5)/100,
IF($F232=TiltakstyperKostnadskalkyle!$B$6,($J232*TiltakstyperKostnadskalkyle!D$6)/100,
IF($F232=TiltakstyperKostnadskalkyle!$B$7,($J232*TiltakstyperKostnadskalkyle!D$7)/100,
IF($F232=TiltakstyperKostnadskalkyle!$B$8,($J232*TiltakstyperKostnadskalkyle!D$8)/100,
IF($F232=TiltakstyperKostnadskalkyle!$B$9,($J232*TiltakstyperKostnadskalkyle!D$9)/100,
IF($F232=TiltakstyperKostnadskalkyle!$B$10,($J232*TiltakstyperKostnadskalkyle!D$10)/100,
IF($F232=TiltakstyperKostnadskalkyle!$B$11,($J232*TiltakstyperKostnadskalkyle!D$11)/100,
IF($F232=TiltakstyperKostnadskalkyle!$B$12,($J232*TiltakstyperKostnadskalkyle!D$12)/100,
IF($F232=TiltakstyperKostnadskalkyle!$B$13,($J232*TiltakstyperKostnadskalkyle!D$13)/100,
IF($F232=TiltakstyperKostnadskalkyle!$B$14,($J232*TiltakstyperKostnadskalkyle!D$14)/100,
IF($F232=TiltakstyperKostnadskalkyle!$B$15,($J232*TiltakstyperKostnadskalkyle!D$15)/100,
"0")))))))))))</f>
        <v>0</v>
      </c>
      <c r="L232" s="18" t="str">
        <f>IF($F232=TiltakstyperKostnadskalkyle!$B$5,($J232*TiltakstyperKostnadskalkyle!E$5)/100,
IF($F232=TiltakstyperKostnadskalkyle!$B$6,($J232*TiltakstyperKostnadskalkyle!E$6)/100,
IF($F232=TiltakstyperKostnadskalkyle!$B$7,($J232*TiltakstyperKostnadskalkyle!E$7)/100,
IF($F232=TiltakstyperKostnadskalkyle!$B$8,($J232*TiltakstyperKostnadskalkyle!E$8)/100,
IF($F232=TiltakstyperKostnadskalkyle!$B$9,($J232*TiltakstyperKostnadskalkyle!E$9)/100,
IF($F232=TiltakstyperKostnadskalkyle!$B$10,($J232*TiltakstyperKostnadskalkyle!E$10)/100,
IF($F232=TiltakstyperKostnadskalkyle!$B$11,($J232*TiltakstyperKostnadskalkyle!E$11)/100,
IF($F232=TiltakstyperKostnadskalkyle!$B$12,($J232*TiltakstyperKostnadskalkyle!E$12)/100,
IF($F232=TiltakstyperKostnadskalkyle!$B$13,($J232*TiltakstyperKostnadskalkyle!E$13)/100,
IF($F232=TiltakstyperKostnadskalkyle!$B$14,($J232*TiltakstyperKostnadskalkyle!E$14)/100,
IF($F232=TiltakstyperKostnadskalkyle!$B$15,($J232*TiltakstyperKostnadskalkyle!E$15)/100,
"0")))))))))))</f>
        <v>0</v>
      </c>
      <c r="M232" s="18" t="str">
        <f>IF($F232=TiltakstyperKostnadskalkyle!$B$5,($J232*TiltakstyperKostnadskalkyle!F$5)/100,
IF($F232=TiltakstyperKostnadskalkyle!$B$6,($J232*TiltakstyperKostnadskalkyle!F$6)/100,
IF($F232=TiltakstyperKostnadskalkyle!$B$7,($J232*TiltakstyperKostnadskalkyle!F$7)/100,
IF($F232=TiltakstyperKostnadskalkyle!$B$8,($J232*TiltakstyperKostnadskalkyle!F$8)/100,
IF($F232=TiltakstyperKostnadskalkyle!$B$9,($J232*TiltakstyperKostnadskalkyle!F$9)/100,
IF($F232=TiltakstyperKostnadskalkyle!$B$10,($J232*TiltakstyperKostnadskalkyle!F$10)/100,
IF($F232=TiltakstyperKostnadskalkyle!$B$11,($J232*TiltakstyperKostnadskalkyle!F$11)/100,
IF($F232=TiltakstyperKostnadskalkyle!$B$12,($J232*TiltakstyperKostnadskalkyle!F$12)/100,
IF($F232=TiltakstyperKostnadskalkyle!$B$13,($J232*TiltakstyperKostnadskalkyle!F$13)/100,
IF($F232=TiltakstyperKostnadskalkyle!$B$14,($J232*TiltakstyperKostnadskalkyle!F$14)/100,
IF($F232=TiltakstyperKostnadskalkyle!$B$15,($J232*TiltakstyperKostnadskalkyle!F$15)/100,
"0")))))))))))</f>
        <v>0</v>
      </c>
      <c r="N232" s="18" t="str">
        <f>IF($F232=TiltakstyperKostnadskalkyle!$B$5,($J232*TiltakstyperKostnadskalkyle!G$5)/100,
IF($F232=TiltakstyperKostnadskalkyle!$B$6,($J232*TiltakstyperKostnadskalkyle!G$6)/100,
IF($F232=TiltakstyperKostnadskalkyle!$B$7,($J232*TiltakstyperKostnadskalkyle!G$7)/100,
IF($F232=TiltakstyperKostnadskalkyle!$B$8,($J232*TiltakstyperKostnadskalkyle!G$8)/100,
IF($F232=TiltakstyperKostnadskalkyle!$B$9,($J232*TiltakstyperKostnadskalkyle!G$9)/100,
IF($F232=TiltakstyperKostnadskalkyle!$B$10,($J232*TiltakstyperKostnadskalkyle!G$10)/100,
IF($F232=TiltakstyperKostnadskalkyle!$B$11,($J232*TiltakstyperKostnadskalkyle!G$11)/100,
IF($F232=TiltakstyperKostnadskalkyle!$B$12,($J232*TiltakstyperKostnadskalkyle!G$12)/100,
IF($F232=TiltakstyperKostnadskalkyle!$B$13,($J232*TiltakstyperKostnadskalkyle!G$13)/100,
IF($F232=TiltakstyperKostnadskalkyle!$B$14,($J232*TiltakstyperKostnadskalkyle!G$14)/100,
IF($F232=TiltakstyperKostnadskalkyle!$B$15,($J232*TiltakstyperKostnadskalkyle!G$15)/100,
"0")))))))))))</f>
        <v>0</v>
      </c>
      <c r="O232" s="18" t="str">
        <f>IF($F232=TiltakstyperKostnadskalkyle!$B$5,($J232*TiltakstyperKostnadskalkyle!H$5)/100,
IF($F232=TiltakstyperKostnadskalkyle!$B$6,($J232*TiltakstyperKostnadskalkyle!H$6)/100,
IF($F232=TiltakstyperKostnadskalkyle!$B$7,($J232*TiltakstyperKostnadskalkyle!H$7)/100,
IF($F232=TiltakstyperKostnadskalkyle!$B$8,($J232*TiltakstyperKostnadskalkyle!H$8)/100,
IF($F232=TiltakstyperKostnadskalkyle!$B$9,($J232*TiltakstyperKostnadskalkyle!H$9)/100,
IF($F232=TiltakstyperKostnadskalkyle!$B$10,($J232*TiltakstyperKostnadskalkyle!H$10)/100,
IF($F232=TiltakstyperKostnadskalkyle!$B$11,($J232*TiltakstyperKostnadskalkyle!H$11)/100,
IF($F232=TiltakstyperKostnadskalkyle!$B$12,($J232*TiltakstyperKostnadskalkyle!H$12)/100,
IF($F232=TiltakstyperKostnadskalkyle!$B$13,($J232*TiltakstyperKostnadskalkyle!H$13)/100,
IF($F232=TiltakstyperKostnadskalkyle!$B$14,($J232*TiltakstyperKostnadskalkyle!H$14)/100,
IF($F232=TiltakstyperKostnadskalkyle!$B$15,($J232*TiltakstyperKostnadskalkyle!H$15)/100,
"0")))))))))))</f>
        <v>0</v>
      </c>
      <c r="P232" s="18" t="str">
        <f>IF($F232=TiltakstyperKostnadskalkyle!$B$5,($J232*TiltakstyperKostnadskalkyle!I$5)/100,
IF($F232=TiltakstyperKostnadskalkyle!$B$6,($J232*TiltakstyperKostnadskalkyle!I$6)/100,
IF($F232=TiltakstyperKostnadskalkyle!$B$7,($J232*TiltakstyperKostnadskalkyle!I$7)/100,
IF($F232=TiltakstyperKostnadskalkyle!$B$8,($J232*TiltakstyperKostnadskalkyle!I$8)/100,
IF($F232=TiltakstyperKostnadskalkyle!$B$9,($J232*TiltakstyperKostnadskalkyle!I$9)/100,
IF($F232=TiltakstyperKostnadskalkyle!$B$10,($J232*TiltakstyperKostnadskalkyle!I$10)/100,
IF($F232=TiltakstyperKostnadskalkyle!$B$11,($J232*TiltakstyperKostnadskalkyle!I$11)/100,
IF($F232=TiltakstyperKostnadskalkyle!$B$12,($J232*TiltakstyperKostnadskalkyle!I$12)/100,
IF($F232=TiltakstyperKostnadskalkyle!$B$13,($J232*TiltakstyperKostnadskalkyle!I$13)/100,
IF($F232=TiltakstyperKostnadskalkyle!$B$14,($J232*TiltakstyperKostnadskalkyle!I$14)/100,
IF($F232=TiltakstyperKostnadskalkyle!$B$15,($J232*TiltakstyperKostnadskalkyle!I$15)/100,
"0")))))))))))</f>
        <v>0</v>
      </c>
      <c r="Q232" s="18">
        <f t="shared" si="12"/>
        <v>0</v>
      </c>
      <c r="R232" s="18" t="str">
        <f>IF($F232=TiltakstyperKostnadskalkyle!$B$5,($J232*TiltakstyperKostnadskalkyle!K$5)/100,
IF($F232=TiltakstyperKostnadskalkyle!$B$6,($J232*TiltakstyperKostnadskalkyle!K$6)/100,
IF($F232=TiltakstyperKostnadskalkyle!$B$8,($J232*TiltakstyperKostnadskalkyle!K$8)/100,
IF($F232=TiltakstyperKostnadskalkyle!$B$9,($J232*TiltakstyperKostnadskalkyle!K$9)/100,
IF($F232=TiltakstyperKostnadskalkyle!$B$10,($J232*TiltakstyperKostnadskalkyle!K$10)/100,
IF($F232=TiltakstyperKostnadskalkyle!$B$11,($J232*TiltakstyperKostnadskalkyle!K$11)/100,
IF($F232=TiltakstyperKostnadskalkyle!$B$12,($J232*TiltakstyperKostnadskalkyle!K$12)/100,
IF($F232=TiltakstyperKostnadskalkyle!$B$13,($J232*TiltakstyperKostnadskalkyle!K$13)/100,
IF($F232=TiltakstyperKostnadskalkyle!$B$14,($J232*TiltakstyperKostnadskalkyle!K$14)/100,
"0")))))))))</f>
        <v>0</v>
      </c>
      <c r="S232" s="18">
        <f t="shared" si="13"/>
        <v>0</v>
      </c>
      <c r="T232" s="18" t="str">
        <f>IF($F232=TiltakstyperKostnadskalkyle!$B$5,($J232*TiltakstyperKostnadskalkyle!M$5)/100,
IF($F232=TiltakstyperKostnadskalkyle!$B$6,($J232*TiltakstyperKostnadskalkyle!M$6)/100,
IF($F232=TiltakstyperKostnadskalkyle!$B$7,($J232*TiltakstyperKostnadskalkyle!M$7)/100,
IF($F232=TiltakstyperKostnadskalkyle!$B$8,($J232*TiltakstyperKostnadskalkyle!M$8)/100,
IF($F232=TiltakstyperKostnadskalkyle!$B$9,($J232*TiltakstyperKostnadskalkyle!M$9)/100,
IF($F232=TiltakstyperKostnadskalkyle!$B$10,($J232*TiltakstyperKostnadskalkyle!M$10)/100,
IF($F232=TiltakstyperKostnadskalkyle!$B$11,($J232*TiltakstyperKostnadskalkyle!M$11)/100,
IF($F232=TiltakstyperKostnadskalkyle!$B$12,($J232*TiltakstyperKostnadskalkyle!M$12)/100,
IF($F232=TiltakstyperKostnadskalkyle!$B$13,($J232*TiltakstyperKostnadskalkyle!M$13)/100,
IF($F232=TiltakstyperKostnadskalkyle!$B$14,($J232*TiltakstyperKostnadskalkyle!M$14)/100,
IF($F232=TiltakstyperKostnadskalkyle!$B$15,($J232*TiltakstyperKostnadskalkyle!M$15)/100,
"0")))))))))))</f>
        <v>0</v>
      </c>
      <c r="U232" s="32"/>
      <c r="V232" s="32"/>
      <c r="W232" s="18" t="str">
        <f>IF($F232=TiltakstyperKostnadskalkyle!$B$5,($J232*TiltakstyperKostnadskalkyle!P$5)/100,
IF($F232=TiltakstyperKostnadskalkyle!$B$6,($J232*TiltakstyperKostnadskalkyle!P$6)/100,
IF($F232=TiltakstyperKostnadskalkyle!$B$7,($J232*TiltakstyperKostnadskalkyle!P$7)/100,
IF($F232=TiltakstyperKostnadskalkyle!$B$8,($J232*TiltakstyperKostnadskalkyle!P$8)/100,
IF($F232=TiltakstyperKostnadskalkyle!$B$9,($J232*TiltakstyperKostnadskalkyle!P$9)/100,
IF($F232=TiltakstyperKostnadskalkyle!$B$10,($J232*TiltakstyperKostnadskalkyle!P$10)/100,
IF($F232=TiltakstyperKostnadskalkyle!$B$11,($J232*TiltakstyperKostnadskalkyle!P$11)/100,
IF($F232=TiltakstyperKostnadskalkyle!$B$12,($J232*TiltakstyperKostnadskalkyle!P$12)/100,
IF($F232=TiltakstyperKostnadskalkyle!$B$13,($J232*TiltakstyperKostnadskalkyle!P$13)/100,
IF($F232=TiltakstyperKostnadskalkyle!$B$14,($J232*TiltakstyperKostnadskalkyle!P$14)/100,
IF($F232=TiltakstyperKostnadskalkyle!$B$15,($J232*TiltakstyperKostnadskalkyle!P$15)/100,
"0")))))))))))</f>
        <v>0</v>
      </c>
      <c r="Y232" s="151"/>
    </row>
    <row r="233" spans="2:25" ht="14.45" customHeight="1" x14ac:dyDescent="0.25">
      <c r="B233" s="20" t="s">
        <v>25</v>
      </c>
      <c r="C233" s="22"/>
      <c r="D233" s="22"/>
      <c r="E233" s="22"/>
      <c r="F233" s="39"/>
      <c r="G233" s="22"/>
      <c r="H233" s="23"/>
      <c r="I233" s="27"/>
      <c r="J233" s="18">
        <f>IF(F233=TiltakstyperKostnadskalkyle!$B$5,TiltakstyperKostnadskalkyle!$R$5*Handlingsplan!H239,
IF(F233=TiltakstyperKostnadskalkyle!$B$6,TiltakstyperKostnadskalkyle!$R$6*Handlingsplan!H239,
IF(F233=TiltakstyperKostnadskalkyle!$B$7,TiltakstyperKostnadskalkyle!$R$7*Handlingsplan!H239,
IF(F233=TiltakstyperKostnadskalkyle!$B$8,TiltakstyperKostnadskalkyle!$R$8*Handlingsplan!H239,
IF(F233=TiltakstyperKostnadskalkyle!$B$9,TiltakstyperKostnadskalkyle!$R$9*Handlingsplan!H239,
IF(F233=TiltakstyperKostnadskalkyle!$B$10,TiltakstyperKostnadskalkyle!$R$10*Handlingsplan!H239,
IF(F233=TiltakstyperKostnadskalkyle!$B$11,TiltakstyperKostnadskalkyle!$R$11*Handlingsplan!H239,
IF(F233=TiltakstyperKostnadskalkyle!$B$12,TiltakstyperKostnadskalkyle!$R$12*Handlingsplan!H239,
IF(F233=TiltakstyperKostnadskalkyle!$B$13,TiltakstyperKostnadskalkyle!$R$13*Handlingsplan!H239,
IF(F233=TiltakstyperKostnadskalkyle!$B$14,TiltakstyperKostnadskalkyle!$R$14*Handlingsplan!H239,
IF(F233=TiltakstyperKostnadskalkyle!$B$15,TiltakstyperKostnadskalkyle!$R$15*Handlingsplan!H239,
0)))))))))))</f>
        <v>0</v>
      </c>
      <c r="K233" s="18" t="str">
        <f>IF($F233=TiltakstyperKostnadskalkyle!$B$5,($J233*TiltakstyperKostnadskalkyle!D$5)/100,
IF($F233=TiltakstyperKostnadskalkyle!$B$6,($J233*TiltakstyperKostnadskalkyle!D$6)/100,
IF($F233=TiltakstyperKostnadskalkyle!$B$7,($J233*TiltakstyperKostnadskalkyle!D$7)/100,
IF($F233=TiltakstyperKostnadskalkyle!$B$8,($J233*TiltakstyperKostnadskalkyle!D$8)/100,
IF($F233=TiltakstyperKostnadskalkyle!$B$9,($J233*TiltakstyperKostnadskalkyle!D$9)/100,
IF($F233=TiltakstyperKostnadskalkyle!$B$10,($J233*TiltakstyperKostnadskalkyle!D$10)/100,
IF($F233=TiltakstyperKostnadskalkyle!$B$11,($J233*TiltakstyperKostnadskalkyle!D$11)/100,
IF($F233=TiltakstyperKostnadskalkyle!$B$12,($J233*TiltakstyperKostnadskalkyle!D$12)/100,
IF($F233=TiltakstyperKostnadskalkyle!$B$13,($J233*TiltakstyperKostnadskalkyle!D$13)/100,
IF($F233=TiltakstyperKostnadskalkyle!$B$14,($J233*TiltakstyperKostnadskalkyle!D$14)/100,
IF($F233=TiltakstyperKostnadskalkyle!$B$15,($J233*TiltakstyperKostnadskalkyle!D$15)/100,
"0")))))))))))</f>
        <v>0</v>
      </c>
      <c r="L233" s="18" t="str">
        <f>IF($F233=TiltakstyperKostnadskalkyle!$B$5,($J233*TiltakstyperKostnadskalkyle!E$5)/100,
IF($F233=TiltakstyperKostnadskalkyle!$B$6,($J233*TiltakstyperKostnadskalkyle!E$6)/100,
IF($F233=TiltakstyperKostnadskalkyle!$B$7,($J233*TiltakstyperKostnadskalkyle!E$7)/100,
IF($F233=TiltakstyperKostnadskalkyle!$B$8,($J233*TiltakstyperKostnadskalkyle!E$8)/100,
IF($F233=TiltakstyperKostnadskalkyle!$B$9,($J233*TiltakstyperKostnadskalkyle!E$9)/100,
IF($F233=TiltakstyperKostnadskalkyle!$B$10,($J233*TiltakstyperKostnadskalkyle!E$10)/100,
IF($F233=TiltakstyperKostnadskalkyle!$B$11,($J233*TiltakstyperKostnadskalkyle!E$11)/100,
IF($F233=TiltakstyperKostnadskalkyle!$B$12,($J233*TiltakstyperKostnadskalkyle!E$12)/100,
IF($F233=TiltakstyperKostnadskalkyle!$B$13,($J233*TiltakstyperKostnadskalkyle!E$13)/100,
IF($F233=TiltakstyperKostnadskalkyle!$B$14,($J233*TiltakstyperKostnadskalkyle!E$14)/100,
IF($F233=TiltakstyperKostnadskalkyle!$B$15,($J233*TiltakstyperKostnadskalkyle!E$15)/100,
"0")))))))))))</f>
        <v>0</v>
      </c>
      <c r="M233" s="18" t="str">
        <f>IF($F233=TiltakstyperKostnadskalkyle!$B$5,($J233*TiltakstyperKostnadskalkyle!F$5)/100,
IF($F233=TiltakstyperKostnadskalkyle!$B$6,($J233*TiltakstyperKostnadskalkyle!F$6)/100,
IF($F233=TiltakstyperKostnadskalkyle!$B$7,($J233*TiltakstyperKostnadskalkyle!F$7)/100,
IF($F233=TiltakstyperKostnadskalkyle!$B$8,($J233*TiltakstyperKostnadskalkyle!F$8)/100,
IF($F233=TiltakstyperKostnadskalkyle!$B$9,($J233*TiltakstyperKostnadskalkyle!F$9)/100,
IF($F233=TiltakstyperKostnadskalkyle!$B$10,($J233*TiltakstyperKostnadskalkyle!F$10)/100,
IF($F233=TiltakstyperKostnadskalkyle!$B$11,($J233*TiltakstyperKostnadskalkyle!F$11)/100,
IF($F233=TiltakstyperKostnadskalkyle!$B$12,($J233*TiltakstyperKostnadskalkyle!F$12)/100,
IF($F233=TiltakstyperKostnadskalkyle!$B$13,($J233*TiltakstyperKostnadskalkyle!F$13)/100,
IF($F233=TiltakstyperKostnadskalkyle!$B$14,($J233*TiltakstyperKostnadskalkyle!F$14)/100,
IF($F233=TiltakstyperKostnadskalkyle!$B$15,($J233*TiltakstyperKostnadskalkyle!F$15)/100,
"0")))))))))))</f>
        <v>0</v>
      </c>
      <c r="N233" s="18" t="str">
        <f>IF($F233=TiltakstyperKostnadskalkyle!$B$5,($J233*TiltakstyperKostnadskalkyle!G$5)/100,
IF($F233=TiltakstyperKostnadskalkyle!$B$6,($J233*TiltakstyperKostnadskalkyle!G$6)/100,
IF($F233=TiltakstyperKostnadskalkyle!$B$7,($J233*TiltakstyperKostnadskalkyle!G$7)/100,
IF($F233=TiltakstyperKostnadskalkyle!$B$8,($J233*TiltakstyperKostnadskalkyle!G$8)/100,
IF($F233=TiltakstyperKostnadskalkyle!$B$9,($J233*TiltakstyperKostnadskalkyle!G$9)/100,
IF($F233=TiltakstyperKostnadskalkyle!$B$10,($J233*TiltakstyperKostnadskalkyle!G$10)/100,
IF($F233=TiltakstyperKostnadskalkyle!$B$11,($J233*TiltakstyperKostnadskalkyle!G$11)/100,
IF($F233=TiltakstyperKostnadskalkyle!$B$12,($J233*TiltakstyperKostnadskalkyle!G$12)/100,
IF($F233=TiltakstyperKostnadskalkyle!$B$13,($J233*TiltakstyperKostnadskalkyle!G$13)/100,
IF($F233=TiltakstyperKostnadskalkyle!$B$14,($J233*TiltakstyperKostnadskalkyle!G$14)/100,
IF($F233=TiltakstyperKostnadskalkyle!$B$15,($J233*TiltakstyperKostnadskalkyle!G$15)/100,
"0")))))))))))</f>
        <v>0</v>
      </c>
      <c r="O233" s="18" t="str">
        <f>IF($F233=TiltakstyperKostnadskalkyle!$B$5,($J233*TiltakstyperKostnadskalkyle!H$5)/100,
IF($F233=TiltakstyperKostnadskalkyle!$B$6,($J233*TiltakstyperKostnadskalkyle!H$6)/100,
IF($F233=TiltakstyperKostnadskalkyle!$B$7,($J233*TiltakstyperKostnadskalkyle!H$7)/100,
IF($F233=TiltakstyperKostnadskalkyle!$B$8,($J233*TiltakstyperKostnadskalkyle!H$8)/100,
IF($F233=TiltakstyperKostnadskalkyle!$B$9,($J233*TiltakstyperKostnadskalkyle!H$9)/100,
IF($F233=TiltakstyperKostnadskalkyle!$B$10,($J233*TiltakstyperKostnadskalkyle!H$10)/100,
IF($F233=TiltakstyperKostnadskalkyle!$B$11,($J233*TiltakstyperKostnadskalkyle!H$11)/100,
IF($F233=TiltakstyperKostnadskalkyle!$B$12,($J233*TiltakstyperKostnadskalkyle!H$12)/100,
IF($F233=TiltakstyperKostnadskalkyle!$B$13,($J233*TiltakstyperKostnadskalkyle!H$13)/100,
IF($F233=TiltakstyperKostnadskalkyle!$B$14,($J233*TiltakstyperKostnadskalkyle!H$14)/100,
IF($F233=TiltakstyperKostnadskalkyle!$B$15,($J233*TiltakstyperKostnadskalkyle!H$15)/100,
"0")))))))))))</f>
        <v>0</v>
      </c>
      <c r="P233" s="18" t="str">
        <f>IF($F233=TiltakstyperKostnadskalkyle!$B$5,($J233*TiltakstyperKostnadskalkyle!I$5)/100,
IF($F233=TiltakstyperKostnadskalkyle!$B$6,($J233*TiltakstyperKostnadskalkyle!I$6)/100,
IF($F233=TiltakstyperKostnadskalkyle!$B$7,($J233*TiltakstyperKostnadskalkyle!I$7)/100,
IF($F233=TiltakstyperKostnadskalkyle!$B$8,($J233*TiltakstyperKostnadskalkyle!I$8)/100,
IF($F233=TiltakstyperKostnadskalkyle!$B$9,($J233*TiltakstyperKostnadskalkyle!I$9)/100,
IF($F233=TiltakstyperKostnadskalkyle!$B$10,($J233*TiltakstyperKostnadskalkyle!I$10)/100,
IF($F233=TiltakstyperKostnadskalkyle!$B$11,($J233*TiltakstyperKostnadskalkyle!I$11)/100,
IF($F233=TiltakstyperKostnadskalkyle!$B$12,($J233*TiltakstyperKostnadskalkyle!I$12)/100,
IF($F233=TiltakstyperKostnadskalkyle!$B$13,($J233*TiltakstyperKostnadskalkyle!I$13)/100,
IF($F233=TiltakstyperKostnadskalkyle!$B$14,($J233*TiltakstyperKostnadskalkyle!I$14)/100,
IF($F233=TiltakstyperKostnadskalkyle!$B$15,($J233*TiltakstyperKostnadskalkyle!I$15)/100,
"0")))))))))))</f>
        <v>0</v>
      </c>
      <c r="Q233" s="18">
        <f t="shared" si="12"/>
        <v>0</v>
      </c>
      <c r="R233" s="18" t="str">
        <f>IF($F233=TiltakstyperKostnadskalkyle!$B$5,($J233*TiltakstyperKostnadskalkyle!K$5)/100,
IF($F233=TiltakstyperKostnadskalkyle!$B$6,($J233*TiltakstyperKostnadskalkyle!K$6)/100,
IF($F233=TiltakstyperKostnadskalkyle!$B$8,($J233*TiltakstyperKostnadskalkyle!K$8)/100,
IF($F233=TiltakstyperKostnadskalkyle!$B$9,($J233*TiltakstyperKostnadskalkyle!K$9)/100,
IF($F233=TiltakstyperKostnadskalkyle!$B$10,($J233*TiltakstyperKostnadskalkyle!K$10)/100,
IF($F233=TiltakstyperKostnadskalkyle!$B$11,($J233*TiltakstyperKostnadskalkyle!K$11)/100,
IF($F233=TiltakstyperKostnadskalkyle!$B$12,($J233*TiltakstyperKostnadskalkyle!K$12)/100,
IF($F233=TiltakstyperKostnadskalkyle!$B$13,($J233*TiltakstyperKostnadskalkyle!K$13)/100,
IF($F233=TiltakstyperKostnadskalkyle!$B$14,($J233*TiltakstyperKostnadskalkyle!K$14)/100,
"0")))))))))</f>
        <v>0</v>
      </c>
      <c r="S233" s="18">
        <f t="shared" si="13"/>
        <v>0</v>
      </c>
      <c r="T233" s="18" t="str">
        <f>IF($F233=TiltakstyperKostnadskalkyle!$B$5,($J233*TiltakstyperKostnadskalkyle!M$5)/100,
IF($F233=TiltakstyperKostnadskalkyle!$B$6,($J233*TiltakstyperKostnadskalkyle!M$6)/100,
IF($F233=TiltakstyperKostnadskalkyle!$B$7,($J233*TiltakstyperKostnadskalkyle!M$7)/100,
IF($F233=TiltakstyperKostnadskalkyle!$B$8,($J233*TiltakstyperKostnadskalkyle!M$8)/100,
IF($F233=TiltakstyperKostnadskalkyle!$B$9,($J233*TiltakstyperKostnadskalkyle!M$9)/100,
IF($F233=TiltakstyperKostnadskalkyle!$B$10,($J233*TiltakstyperKostnadskalkyle!M$10)/100,
IF($F233=TiltakstyperKostnadskalkyle!$B$11,($J233*TiltakstyperKostnadskalkyle!M$11)/100,
IF($F233=TiltakstyperKostnadskalkyle!$B$12,($J233*TiltakstyperKostnadskalkyle!M$12)/100,
IF($F233=TiltakstyperKostnadskalkyle!$B$13,($J233*TiltakstyperKostnadskalkyle!M$13)/100,
IF($F233=TiltakstyperKostnadskalkyle!$B$14,($J233*TiltakstyperKostnadskalkyle!M$14)/100,
IF($F233=TiltakstyperKostnadskalkyle!$B$15,($J233*TiltakstyperKostnadskalkyle!M$15)/100,
"0")))))))))))</f>
        <v>0</v>
      </c>
      <c r="U233" s="32"/>
      <c r="V233" s="32"/>
      <c r="W233" s="18" t="str">
        <f>IF($F233=TiltakstyperKostnadskalkyle!$B$5,($J233*TiltakstyperKostnadskalkyle!P$5)/100,
IF($F233=TiltakstyperKostnadskalkyle!$B$6,($J233*TiltakstyperKostnadskalkyle!P$6)/100,
IF($F233=TiltakstyperKostnadskalkyle!$B$7,($J233*TiltakstyperKostnadskalkyle!P$7)/100,
IF($F233=TiltakstyperKostnadskalkyle!$B$8,($J233*TiltakstyperKostnadskalkyle!P$8)/100,
IF($F233=TiltakstyperKostnadskalkyle!$B$9,($J233*TiltakstyperKostnadskalkyle!P$9)/100,
IF($F233=TiltakstyperKostnadskalkyle!$B$10,($J233*TiltakstyperKostnadskalkyle!P$10)/100,
IF($F233=TiltakstyperKostnadskalkyle!$B$11,($J233*TiltakstyperKostnadskalkyle!P$11)/100,
IF($F233=TiltakstyperKostnadskalkyle!$B$12,($J233*TiltakstyperKostnadskalkyle!P$12)/100,
IF($F233=TiltakstyperKostnadskalkyle!$B$13,($J233*TiltakstyperKostnadskalkyle!P$13)/100,
IF($F233=TiltakstyperKostnadskalkyle!$B$14,($J233*TiltakstyperKostnadskalkyle!P$14)/100,
IF($F233=TiltakstyperKostnadskalkyle!$B$15,($J233*TiltakstyperKostnadskalkyle!P$15)/100,
"0")))))))))))</f>
        <v>0</v>
      </c>
      <c r="Y233" s="151"/>
    </row>
    <row r="234" spans="2:25" ht="14.45" customHeight="1" x14ac:dyDescent="0.25">
      <c r="B234" s="20" t="s">
        <v>25</v>
      </c>
      <c r="C234" s="22"/>
      <c r="D234" s="22"/>
      <c r="E234" s="22"/>
      <c r="F234" s="39"/>
      <c r="G234" s="22"/>
      <c r="H234" s="23"/>
      <c r="I234" s="27"/>
      <c r="J234" s="18">
        <f>IF(F234=TiltakstyperKostnadskalkyle!$B$5,TiltakstyperKostnadskalkyle!$R$5*Handlingsplan!H240,
IF(F234=TiltakstyperKostnadskalkyle!$B$6,TiltakstyperKostnadskalkyle!$R$6*Handlingsplan!H240,
IF(F234=TiltakstyperKostnadskalkyle!$B$7,TiltakstyperKostnadskalkyle!$R$7*Handlingsplan!H240,
IF(F234=TiltakstyperKostnadskalkyle!$B$8,TiltakstyperKostnadskalkyle!$R$8*Handlingsplan!H240,
IF(F234=TiltakstyperKostnadskalkyle!$B$9,TiltakstyperKostnadskalkyle!$R$9*Handlingsplan!H240,
IF(F234=TiltakstyperKostnadskalkyle!$B$10,TiltakstyperKostnadskalkyle!$R$10*Handlingsplan!H240,
IF(F234=TiltakstyperKostnadskalkyle!$B$11,TiltakstyperKostnadskalkyle!$R$11*Handlingsplan!H240,
IF(F234=TiltakstyperKostnadskalkyle!$B$12,TiltakstyperKostnadskalkyle!$R$12*Handlingsplan!H240,
IF(F234=TiltakstyperKostnadskalkyle!$B$13,TiltakstyperKostnadskalkyle!$R$13*Handlingsplan!H240,
IF(F234=TiltakstyperKostnadskalkyle!$B$14,TiltakstyperKostnadskalkyle!$R$14*Handlingsplan!H240,
IF(F234=TiltakstyperKostnadskalkyle!$B$15,TiltakstyperKostnadskalkyle!$R$15*Handlingsplan!H240,
0)))))))))))</f>
        <v>0</v>
      </c>
      <c r="K234" s="18" t="str">
        <f>IF($F234=TiltakstyperKostnadskalkyle!$B$5,($J234*TiltakstyperKostnadskalkyle!D$5)/100,
IF($F234=TiltakstyperKostnadskalkyle!$B$6,($J234*TiltakstyperKostnadskalkyle!D$6)/100,
IF($F234=TiltakstyperKostnadskalkyle!$B$7,($J234*TiltakstyperKostnadskalkyle!D$7)/100,
IF($F234=TiltakstyperKostnadskalkyle!$B$8,($J234*TiltakstyperKostnadskalkyle!D$8)/100,
IF($F234=TiltakstyperKostnadskalkyle!$B$9,($J234*TiltakstyperKostnadskalkyle!D$9)/100,
IF($F234=TiltakstyperKostnadskalkyle!$B$10,($J234*TiltakstyperKostnadskalkyle!D$10)/100,
IF($F234=TiltakstyperKostnadskalkyle!$B$11,($J234*TiltakstyperKostnadskalkyle!D$11)/100,
IF($F234=TiltakstyperKostnadskalkyle!$B$12,($J234*TiltakstyperKostnadskalkyle!D$12)/100,
IF($F234=TiltakstyperKostnadskalkyle!$B$13,($J234*TiltakstyperKostnadskalkyle!D$13)/100,
IF($F234=TiltakstyperKostnadskalkyle!$B$14,($J234*TiltakstyperKostnadskalkyle!D$14)/100,
IF($F234=TiltakstyperKostnadskalkyle!$B$15,($J234*TiltakstyperKostnadskalkyle!D$15)/100,
"0")))))))))))</f>
        <v>0</v>
      </c>
      <c r="L234" s="18" t="str">
        <f>IF($F234=TiltakstyperKostnadskalkyle!$B$5,($J234*TiltakstyperKostnadskalkyle!E$5)/100,
IF($F234=TiltakstyperKostnadskalkyle!$B$6,($J234*TiltakstyperKostnadskalkyle!E$6)/100,
IF($F234=TiltakstyperKostnadskalkyle!$B$7,($J234*TiltakstyperKostnadskalkyle!E$7)/100,
IF($F234=TiltakstyperKostnadskalkyle!$B$8,($J234*TiltakstyperKostnadskalkyle!E$8)/100,
IF($F234=TiltakstyperKostnadskalkyle!$B$9,($J234*TiltakstyperKostnadskalkyle!E$9)/100,
IF($F234=TiltakstyperKostnadskalkyle!$B$10,($J234*TiltakstyperKostnadskalkyle!E$10)/100,
IF($F234=TiltakstyperKostnadskalkyle!$B$11,($J234*TiltakstyperKostnadskalkyle!E$11)/100,
IF($F234=TiltakstyperKostnadskalkyle!$B$12,($J234*TiltakstyperKostnadskalkyle!E$12)/100,
IF($F234=TiltakstyperKostnadskalkyle!$B$13,($J234*TiltakstyperKostnadskalkyle!E$13)/100,
IF($F234=TiltakstyperKostnadskalkyle!$B$14,($J234*TiltakstyperKostnadskalkyle!E$14)/100,
IF($F234=TiltakstyperKostnadskalkyle!$B$15,($J234*TiltakstyperKostnadskalkyle!E$15)/100,
"0")))))))))))</f>
        <v>0</v>
      </c>
      <c r="M234" s="18" t="str">
        <f>IF($F234=TiltakstyperKostnadskalkyle!$B$5,($J234*TiltakstyperKostnadskalkyle!F$5)/100,
IF($F234=TiltakstyperKostnadskalkyle!$B$6,($J234*TiltakstyperKostnadskalkyle!F$6)/100,
IF($F234=TiltakstyperKostnadskalkyle!$B$7,($J234*TiltakstyperKostnadskalkyle!F$7)/100,
IF($F234=TiltakstyperKostnadskalkyle!$B$8,($J234*TiltakstyperKostnadskalkyle!F$8)/100,
IF($F234=TiltakstyperKostnadskalkyle!$B$9,($J234*TiltakstyperKostnadskalkyle!F$9)/100,
IF($F234=TiltakstyperKostnadskalkyle!$B$10,($J234*TiltakstyperKostnadskalkyle!F$10)/100,
IF($F234=TiltakstyperKostnadskalkyle!$B$11,($J234*TiltakstyperKostnadskalkyle!F$11)/100,
IF($F234=TiltakstyperKostnadskalkyle!$B$12,($J234*TiltakstyperKostnadskalkyle!F$12)/100,
IF($F234=TiltakstyperKostnadskalkyle!$B$13,($J234*TiltakstyperKostnadskalkyle!F$13)/100,
IF($F234=TiltakstyperKostnadskalkyle!$B$14,($J234*TiltakstyperKostnadskalkyle!F$14)/100,
IF($F234=TiltakstyperKostnadskalkyle!$B$15,($J234*TiltakstyperKostnadskalkyle!F$15)/100,
"0")))))))))))</f>
        <v>0</v>
      </c>
      <c r="N234" s="18" t="str">
        <f>IF($F234=TiltakstyperKostnadskalkyle!$B$5,($J234*TiltakstyperKostnadskalkyle!G$5)/100,
IF($F234=TiltakstyperKostnadskalkyle!$B$6,($J234*TiltakstyperKostnadskalkyle!G$6)/100,
IF($F234=TiltakstyperKostnadskalkyle!$B$7,($J234*TiltakstyperKostnadskalkyle!G$7)/100,
IF($F234=TiltakstyperKostnadskalkyle!$B$8,($J234*TiltakstyperKostnadskalkyle!G$8)/100,
IF($F234=TiltakstyperKostnadskalkyle!$B$9,($J234*TiltakstyperKostnadskalkyle!G$9)/100,
IF($F234=TiltakstyperKostnadskalkyle!$B$10,($J234*TiltakstyperKostnadskalkyle!G$10)/100,
IF($F234=TiltakstyperKostnadskalkyle!$B$11,($J234*TiltakstyperKostnadskalkyle!G$11)/100,
IF($F234=TiltakstyperKostnadskalkyle!$B$12,($J234*TiltakstyperKostnadskalkyle!G$12)/100,
IF($F234=TiltakstyperKostnadskalkyle!$B$13,($J234*TiltakstyperKostnadskalkyle!G$13)/100,
IF($F234=TiltakstyperKostnadskalkyle!$B$14,($J234*TiltakstyperKostnadskalkyle!G$14)/100,
IF($F234=TiltakstyperKostnadskalkyle!$B$15,($J234*TiltakstyperKostnadskalkyle!G$15)/100,
"0")))))))))))</f>
        <v>0</v>
      </c>
      <c r="O234" s="18" t="str">
        <f>IF($F234=TiltakstyperKostnadskalkyle!$B$5,($J234*TiltakstyperKostnadskalkyle!H$5)/100,
IF($F234=TiltakstyperKostnadskalkyle!$B$6,($J234*TiltakstyperKostnadskalkyle!H$6)/100,
IF($F234=TiltakstyperKostnadskalkyle!$B$7,($J234*TiltakstyperKostnadskalkyle!H$7)/100,
IF($F234=TiltakstyperKostnadskalkyle!$B$8,($J234*TiltakstyperKostnadskalkyle!H$8)/100,
IF($F234=TiltakstyperKostnadskalkyle!$B$9,($J234*TiltakstyperKostnadskalkyle!H$9)/100,
IF($F234=TiltakstyperKostnadskalkyle!$B$10,($J234*TiltakstyperKostnadskalkyle!H$10)/100,
IF($F234=TiltakstyperKostnadskalkyle!$B$11,($J234*TiltakstyperKostnadskalkyle!H$11)/100,
IF($F234=TiltakstyperKostnadskalkyle!$B$12,($J234*TiltakstyperKostnadskalkyle!H$12)/100,
IF($F234=TiltakstyperKostnadskalkyle!$B$13,($J234*TiltakstyperKostnadskalkyle!H$13)/100,
IF($F234=TiltakstyperKostnadskalkyle!$B$14,($J234*TiltakstyperKostnadskalkyle!H$14)/100,
IF($F234=TiltakstyperKostnadskalkyle!$B$15,($J234*TiltakstyperKostnadskalkyle!H$15)/100,
"0")))))))))))</f>
        <v>0</v>
      </c>
      <c r="P234" s="18" t="str">
        <f>IF($F234=TiltakstyperKostnadskalkyle!$B$5,($J234*TiltakstyperKostnadskalkyle!I$5)/100,
IF($F234=TiltakstyperKostnadskalkyle!$B$6,($J234*TiltakstyperKostnadskalkyle!I$6)/100,
IF($F234=TiltakstyperKostnadskalkyle!$B$7,($J234*TiltakstyperKostnadskalkyle!I$7)/100,
IF($F234=TiltakstyperKostnadskalkyle!$B$8,($J234*TiltakstyperKostnadskalkyle!I$8)/100,
IF($F234=TiltakstyperKostnadskalkyle!$B$9,($J234*TiltakstyperKostnadskalkyle!I$9)/100,
IF($F234=TiltakstyperKostnadskalkyle!$B$10,($J234*TiltakstyperKostnadskalkyle!I$10)/100,
IF($F234=TiltakstyperKostnadskalkyle!$B$11,($J234*TiltakstyperKostnadskalkyle!I$11)/100,
IF($F234=TiltakstyperKostnadskalkyle!$B$12,($J234*TiltakstyperKostnadskalkyle!I$12)/100,
IF($F234=TiltakstyperKostnadskalkyle!$B$13,($J234*TiltakstyperKostnadskalkyle!I$13)/100,
IF($F234=TiltakstyperKostnadskalkyle!$B$14,($J234*TiltakstyperKostnadskalkyle!I$14)/100,
IF($F234=TiltakstyperKostnadskalkyle!$B$15,($J234*TiltakstyperKostnadskalkyle!I$15)/100,
"0")))))))))))</f>
        <v>0</v>
      </c>
      <c r="Q234" s="18">
        <f t="shared" si="12"/>
        <v>0</v>
      </c>
      <c r="R234" s="18" t="str">
        <f>IF($F234=TiltakstyperKostnadskalkyle!$B$5,($J234*TiltakstyperKostnadskalkyle!K$5)/100,
IF($F234=TiltakstyperKostnadskalkyle!$B$6,($J234*TiltakstyperKostnadskalkyle!K$6)/100,
IF($F234=TiltakstyperKostnadskalkyle!$B$8,($J234*TiltakstyperKostnadskalkyle!K$8)/100,
IF($F234=TiltakstyperKostnadskalkyle!$B$9,($J234*TiltakstyperKostnadskalkyle!K$9)/100,
IF($F234=TiltakstyperKostnadskalkyle!$B$10,($J234*TiltakstyperKostnadskalkyle!K$10)/100,
IF($F234=TiltakstyperKostnadskalkyle!$B$11,($J234*TiltakstyperKostnadskalkyle!K$11)/100,
IF($F234=TiltakstyperKostnadskalkyle!$B$12,($J234*TiltakstyperKostnadskalkyle!K$12)/100,
IF($F234=TiltakstyperKostnadskalkyle!$B$13,($J234*TiltakstyperKostnadskalkyle!K$13)/100,
IF($F234=TiltakstyperKostnadskalkyle!$B$14,($J234*TiltakstyperKostnadskalkyle!K$14)/100,
"0")))))))))</f>
        <v>0</v>
      </c>
      <c r="S234" s="18">
        <f t="shared" si="13"/>
        <v>0</v>
      </c>
      <c r="T234" s="18" t="str">
        <f>IF($F234=TiltakstyperKostnadskalkyle!$B$5,($J234*TiltakstyperKostnadskalkyle!M$5)/100,
IF($F234=TiltakstyperKostnadskalkyle!$B$6,($J234*TiltakstyperKostnadskalkyle!M$6)/100,
IF($F234=TiltakstyperKostnadskalkyle!$B$7,($J234*TiltakstyperKostnadskalkyle!M$7)/100,
IF($F234=TiltakstyperKostnadskalkyle!$B$8,($J234*TiltakstyperKostnadskalkyle!M$8)/100,
IF($F234=TiltakstyperKostnadskalkyle!$B$9,($J234*TiltakstyperKostnadskalkyle!M$9)/100,
IF($F234=TiltakstyperKostnadskalkyle!$B$10,($J234*TiltakstyperKostnadskalkyle!M$10)/100,
IF($F234=TiltakstyperKostnadskalkyle!$B$11,($J234*TiltakstyperKostnadskalkyle!M$11)/100,
IF($F234=TiltakstyperKostnadskalkyle!$B$12,($J234*TiltakstyperKostnadskalkyle!M$12)/100,
IF($F234=TiltakstyperKostnadskalkyle!$B$13,($J234*TiltakstyperKostnadskalkyle!M$13)/100,
IF($F234=TiltakstyperKostnadskalkyle!$B$14,($J234*TiltakstyperKostnadskalkyle!M$14)/100,
IF($F234=TiltakstyperKostnadskalkyle!$B$15,($J234*TiltakstyperKostnadskalkyle!M$15)/100,
"0")))))))))))</f>
        <v>0</v>
      </c>
      <c r="U234" s="32"/>
      <c r="V234" s="32"/>
      <c r="W234" s="18" t="str">
        <f>IF($F234=TiltakstyperKostnadskalkyle!$B$5,($J234*TiltakstyperKostnadskalkyle!P$5)/100,
IF($F234=TiltakstyperKostnadskalkyle!$B$6,($J234*TiltakstyperKostnadskalkyle!P$6)/100,
IF($F234=TiltakstyperKostnadskalkyle!$B$7,($J234*TiltakstyperKostnadskalkyle!P$7)/100,
IF($F234=TiltakstyperKostnadskalkyle!$B$8,($J234*TiltakstyperKostnadskalkyle!P$8)/100,
IF($F234=TiltakstyperKostnadskalkyle!$B$9,($J234*TiltakstyperKostnadskalkyle!P$9)/100,
IF($F234=TiltakstyperKostnadskalkyle!$B$10,($J234*TiltakstyperKostnadskalkyle!P$10)/100,
IF($F234=TiltakstyperKostnadskalkyle!$B$11,($J234*TiltakstyperKostnadskalkyle!P$11)/100,
IF($F234=TiltakstyperKostnadskalkyle!$B$12,($J234*TiltakstyperKostnadskalkyle!P$12)/100,
IF($F234=TiltakstyperKostnadskalkyle!$B$13,($J234*TiltakstyperKostnadskalkyle!P$13)/100,
IF($F234=TiltakstyperKostnadskalkyle!$B$14,($J234*TiltakstyperKostnadskalkyle!P$14)/100,
IF($F234=TiltakstyperKostnadskalkyle!$B$15,($J234*TiltakstyperKostnadskalkyle!P$15)/100,
"0")))))))))))</f>
        <v>0</v>
      </c>
      <c r="Y234" s="151"/>
    </row>
    <row r="235" spans="2:25" ht="14.45" customHeight="1" x14ac:dyDescent="0.25">
      <c r="B235" s="20" t="s">
        <v>25</v>
      </c>
      <c r="C235" s="22"/>
      <c r="D235" s="22"/>
      <c r="E235" s="22"/>
      <c r="F235" s="39"/>
      <c r="G235" s="22"/>
      <c r="H235" s="23"/>
      <c r="I235" s="27"/>
      <c r="J235" s="18">
        <f>IF(F235=TiltakstyperKostnadskalkyle!$B$5,TiltakstyperKostnadskalkyle!$R$5*Handlingsplan!H241,
IF(F235=TiltakstyperKostnadskalkyle!$B$6,TiltakstyperKostnadskalkyle!$R$6*Handlingsplan!H241,
IF(F235=TiltakstyperKostnadskalkyle!$B$7,TiltakstyperKostnadskalkyle!$R$7*Handlingsplan!H241,
IF(F235=TiltakstyperKostnadskalkyle!$B$8,TiltakstyperKostnadskalkyle!$R$8*Handlingsplan!H241,
IF(F235=TiltakstyperKostnadskalkyle!$B$9,TiltakstyperKostnadskalkyle!$R$9*Handlingsplan!H241,
IF(F235=TiltakstyperKostnadskalkyle!$B$10,TiltakstyperKostnadskalkyle!$R$10*Handlingsplan!H241,
IF(F235=TiltakstyperKostnadskalkyle!$B$11,TiltakstyperKostnadskalkyle!$R$11*Handlingsplan!H241,
IF(F235=TiltakstyperKostnadskalkyle!$B$12,TiltakstyperKostnadskalkyle!$R$12*Handlingsplan!H241,
IF(F235=TiltakstyperKostnadskalkyle!$B$13,TiltakstyperKostnadskalkyle!$R$13*Handlingsplan!H241,
IF(F235=TiltakstyperKostnadskalkyle!$B$14,TiltakstyperKostnadskalkyle!$R$14*Handlingsplan!H241,
IF(F235=TiltakstyperKostnadskalkyle!$B$15,TiltakstyperKostnadskalkyle!$R$15*Handlingsplan!H241,
0)))))))))))</f>
        <v>0</v>
      </c>
      <c r="K235" s="18" t="str">
        <f>IF($F235=TiltakstyperKostnadskalkyle!$B$5,($J235*TiltakstyperKostnadskalkyle!D$5)/100,
IF($F235=TiltakstyperKostnadskalkyle!$B$6,($J235*TiltakstyperKostnadskalkyle!D$6)/100,
IF($F235=TiltakstyperKostnadskalkyle!$B$7,($J235*TiltakstyperKostnadskalkyle!D$7)/100,
IF($F235=TiltakstyperKostnadskalkyle!$B$8,($J235*TiltakstyperKostnadskalkyle!D$8)/100,
IF($F235=TiltakstyperKostnadskalkyle!$B$9,($J235*TiltakstyperKostnadskalkyle!D$9)/100,
IF($F235=TiltakstyperKostnadskalkyle!$B$10,($J235*TiltakstyperKostnadskalkyle!D$10)/100,
IF($F235=TiltakstyperKostnadskalkyle!$B$11,($J235*TiltakstyperKostnadskalkyle!D$11)/100,
IF($F235=TiltakstyperKostnadskalkyle!$B$12,($J235*TiltakstyperKostnadskalkyle!D$12)/100,
IF($F235=TiltakstyperKostnadskalkyle!$B$13,($J235*TiltakstyperKostnadskalkyle!D$13)/100,
IF($F235=TiltakstyperKostnadskalkyle!$B$14,($J235*TiltakstyperKostnadskalkyle!D$14)/100,
IF($F235=TiltakstyperKostnadskalkyle!$B$15,($J235*TiltakstyperKostnadskalkyle!D$15)/100,
"0")))))))))))</f>
        <v>0</v>
      </c>
      <c r="L235" s="18" t="str">
        <f>IF($F235=TiltakstyperKostnadskalkyle!$B$5,($J235*TiltakstyperKostnadskalkyle!E$5)/100,
IF($F235=TiltakstyperKostnadskalkyle!$B$6,($J235*TiltakstyperKostnadskalkyle!E$6)/100,
IF($F235=TiltakstyperKostnadskalkyle!$B$7,($J235*TiltakstyperKostnadskalkyle!E$7)/100,
IF($F235=TiltakstyperKostnadskalkyle!$B$8,($J235*TiltakstyperKostnadskalkyle!E$8)/100,
IF($F235=TiltakstyperKostnadskalkyle!$B$9,($J235*TiltakstyperKostnadskalkyle!E$9)/100,
IF($F235=TiltakstyperKostnadskalkyle!$B$10,($J235*TiltakstyperKostnadskalkyle!E$10)/100,
IF($F235=TiltakstyperKostnadskalkyle!$B$11,($J235*TiltakstyperKostnadskalkyle!E$11)/100,
IF($F235=TiltakstyperKostnadskalkyle!$B$12,($J235*TiltakstyperKostnadskalkyle!E$12)/100,
IF($F235=TiltakstyperKostnadskalkyle!$B$13,($J235*TiltakstyperKostnadskalkyle!E$13)/100,
IF($F235=TiltakstyperKostnadskalkyle!$B$14,($J235*TiltakstyperKostnadskalkyle!E$14)/100,
IF($F235=TiltakstyperKostnadskalkyle!$B$15,($J235*TiltakstyperKostnadskalkyle!E$15)/100,
"0")))))))))))</f>
        <v>0</v>
      </c>
      <c r="M235" s="18" t="str">
        <f>IF($F235=TiltakstyperKostnadskalkyle!$B$5,($J235*TiltakstyperKostnadskalkyle!F$5)/100,
IF($F235=TiltakstyperKostnadskalkyle!$B$6,($J235*TiltakstyperKostnadskalkyle!F$6)/100,
IF($F235=TiltakstyperKostnadskalkyle!$B$7,($J235*TiltakstyperKostnadskalkyle!F$7)/100,
IF($F235=TiltakstyperKostnadskalkyle!$B$8,($J235*TiltakstyperKostnadskalkyle!F$8)/100,
IF($F235=TiltakstyperKostnadskalkyle!$B$9,($J235*TiltakstyperKostnadskalkyle!F$9)/100,
IF($F235=TiltakstyperKostnadskalkyle!$B$10,($J235*TiltakstyperKostnadskalkyle!F$10)/100,
IF($F235=TiltakstyperKostnadskalkyle!$B$11,($J235*TiltakstyperKostnadskalkyle!F$11)/100,
IF($F235=TiltakstyperKostnadskalkyle!$B$12,($J235*TiltakstyperKostnadskalkyle!F$12)/100,
IF($F235=TiltakstyperKostnadskalkyle!$B$13,($J235*TiltakstyperKostnadskalkyle!F$13)/100,
IF($F235=TiltakstyperKostnadskalkyle!$B$14,($J235*TiltakstyperKostnadskalkyle!F$14)/100,
IF($F235=TiltakstyperKostnadskalkyle!$B$15,($J235*TiltakstyperKostnadskalkyle!F$15)/100,
"0")))))))))))</f>
        <v>0</v>
      </c>
      <c r="N235" s="18" t="str">
        <f>IF($F235=TiltakstyperKostnadskalkyle!$B$5,($J235*TiltakstyperKostnadskalkyle!G$5)/100,
IF($F235=TiltakstyperKostnadskalkyle!$B$6,($J235*TiltakstyperKostnadskalkyle!G$6)/100,
IF($F235=TiltakstyperKostnadskalkyle!$B$7,($J235*TiltakstyperKostnadskalkyle!G$7)/100,
IF($F235=TiltakstyperKostnadskalkyle!$B$8,($J235*TiltakstyperKostnadskalkyle!G$8)/100,
IF($F235=TiltakstyperKostnadskalkyle!$B$9,($J235*TiltakstyperKostnadskalkyle!G$9)/100,
IF($F235=TiltakstyperKostnadskalkyle!$B$10,($J235*TiltakstyperKostnadskalkyle!G$10)/100,
IF($F235=TiltakstyperKostnadskalkyle!$B$11,($J235*TiltakstyperKostnadskalkyle!G$11)/100,
IF($F235=TiltakstyperKostnadskalkyle!$B$12,($J235*TiltakstyperKostnadskalkyle!G$12)/100,
IF($F235=TiltakstyperKostnadskalkyle!$B$13,($J235*TiltakstyperKostnadskalkyle!G$13)/100,
IF($F235=TiltakstyperKostnadskalkyle!$B$14,($J235*TiltakstyperKostnadskalkyle!G$14)/100,
IF($F235=TiltakstyperKostnadskalkyle!$B$15,($J235*TiltakstyperKostnadskalkyle!G$15)/100,
"0")))))))))))</f>
        <v>0</v>
      </c>
      <c r="O235" s="18" t="str">
        <f>IF($F235=TiltakstyperKostnadskalkyle!$B$5,($J235*TiltakstyperKostnadskalkyle!H$5)/100,
IF($F235=TiltakstyperKostnadskalkyle!$B$6,($J235*TiltakstyperKostnadskalkyle!H$6)/100,
IF($F235=TiltakstyperKostnadskalkyle!$B$7,($J235*TiltakstyperKostnadskalkyle!H$7)/100,
IF($F235=TiltakstyperKostnadskalkyle!$B$8,($J235*TiltakstyperKostnadskalkyle!H$8)/100,
IF($F235=TiltakstyperKostnadskalkyle!$B$9,($J235*TiltakstyperKostnadskalkyle!H$9)/100,
IF($F235=TiltakstyperKostnadskalkyle!$B$10,($J235*TiltakstyperKostnadskalkyle!H$10)/100,
IF($F235=TiltakstyperKostnadskalkyle!$B$11,($J235*TiltakstyperKostnadskalkyle!H$11)/100,
IF($F235=TiltakstyperKostnadskalkyle!$B$12,($J235*TiltakstyperKostnadskalkyle!H$12)/100,
IF($F235=TiltakstyperKostnadskalkyle!$B$13,($J235*TiltakstyperKostnadskalkyle!H$13)/100,
IF($F235=TiltakstyperKostnadskalkyle!$B$14,($J235*TiltakstyperKostnadskalkyle!H$14)/100,
IF($F235=TiltakstyperKostnadskalkyle!$B$15,($J235*TiltakstyperKostnadskalkyle!H$15)/100,
"0")))))))))))</f>
        <v>0</v>
      </c>
      <c r="P235" s="18" t="str">
        <f>IF($F235=TiltakstyperKostnadskalkyle!$B$5,($J235*TiltakstyperKostnadskalkyle!I$5)/100,
IF($F235=TiltakstyperKostnadskalkyle!$B$6,($J235*TiltakstyperKostnadskalkyle!I$6)/100,
IF($F235=TiltakstyperKostnadskalkyle!$B$7,($J235*TiltakstyperKostnadskalkyle!I$7)/100,
IF($F235=TiltakstyperKostnadskalkyle!$B$8,($J235*TiltakstyperKostnadskalkyle!I$8)/100,
IF($F235=TiltakstyperKostnadskalkyle!$B$9,($J235*TiltakstyperKostnadskalkyle!I$9)/100,
IF($F235=TiltakstyperKostnadskalkyle!$B$10,($J235*TiltakstyperKostnadskalkyle!I$10)/100,
IF($F235=TiltakstyperKostnadskalkyle!$B$11,($J235*TiltakstyperKostnadskalkyle!I$11)/100,
IF($F235=TiltakstyperKostnadskalkyle!$B$12,($J235*TiltakstyperKostnadskalkyle!I$12)/100,
IF($F235=TiltakstyperKostnadskalkyle!$B$13,($J235*TiltakstyperKostnadskalkyle!I$13)/100,
IF($F235=TiltakstyperKostnadskalkyle!$B$14,($J235*TiltakstyperKostnadskalkyle!I$14)/100,
IF($F235=TiltakstyperKostnadskalkyle!$B$15,($J235*TiltakstyperKostnadskalkyle!I$15)/100,
"0")))))))))))</f>
        <v>0</v>
      </c>
      <c r="Q235" s="18">
        <f t="shared" ref="Q235:Q266" si="14">(1*$J235)/100</f>
        <v>0</v>
      </c>
      <c r="R235" s="18" t="str">
        <f>IF($F235=TiltakstyperKostnadskalkyle!$B$5,($J235*TiltakstyperKostnadskalkyle!K$5)/100,
IF($F235=TiltakstyperKostnadskalkyle!$B$6,($J235*TiltakstyperKostnadskalkyle!K$6)/100,
IF($F235=TiltakstyperKostnadskalkyle!$B$8,($J235*TiltakstyperKostnadskalkyle!K$8)/100,
IF($F235=TiltakstyperKostnadskalkyle!$B$9,($J235*TiltakstyperKostnadskalkyle!K$9)/100,
IF($F235=TiltakstyperKostnadskalkyle!$B$10,($J235*TiltakstyperKostnadskalkyle!K$10)/100,
IF($F235=TiltakstyperKostnadskalkyle!$B$11,($J235*TiltakstyperKostnadskalkyle!K$11)/100,
IF($F235=TiltakstyperKostnadskalkyle!$B$12,($J235*TiltakstyperKostnadskalkyle!K$12)/100,
IF($F235=TiltakstyperKostnadskalkyle!$B$13,($J235*TiltakstyperKostnadskalkyle!K$13)/100,
IF($F235=TiltakstyperKostnadskalkyle!$B$14,($J235*TiltakstyperKostnadskalkyle!K$14)/100,
"0")))))))))</f>
        <v>0</v>
      </c>
      <c r="S235" s="18">
        <f t="shared" ref="S235:S266" si="15">(2*$J235)/100</f>
        <v>0</v>
      </c>
      <c r="T235" s="18" t="str">
        <f>IF($F235=TiltakstyperKostnadskalkyle!$B$5,($J235*TiltakstyperKostnadskalkyle!M$5)/100,
IF($F235=TiltakstyperKostnadskalkyle!$B$6,($J235*TiltakstyperKostnadskalkyle!M$6)/100,
IF($F235=TiltakstyperKostnadskalkyle!$B$7,($J235*TiltakstyperKostnadskalkyle!M$7)/100,
IF($F235=TiltakstyperKostnadskalkyle!$B$8,($J235*TiltakstyperKostnadskalkyle!M$8)/100,
IF($F235=TiltakstyperKostnadskalkyle!$B$9,($J235*TiltakstyperKostnadskalkyle!M$9)/100,
IF($F235=TiltakstyperKostnadskalkyle!$B$10,($J235*TiltakstyperKostnadskalkyle!M$10)/100,
IF($F235=TiltakstyperKostnadskalkyle!$B$11,($J235*TiltakstyperKostnadskalkyle!M$11)/100,
IF($F235=TiltakstyperKostnadskalkyle!$B$12,($J235*TiltakstyperKostnadskalkyle!M$12)/100,
IF($F235=TiltakstyperKostnadskalkyle!$B$13,($J235*TiltakstyperKostnadskalkyle!M$13)/100,
IF($F235=TiltakstyperKostnadskalkyle!$B$14,($J235*TiltakstyperKostnadskalkyle!M$14)/100,
IF($F235=TiltakstyperKostnadskalkyle!$B$15,($J235*TiltakstyperKostnadskalkyle!M$15)/100,
"0")))))))))))</f>
        <v>0</v>
      </c>
      <c r="U235" s="32"/>
      <c r="V235" s="32"/>
      <c r="W235" s="18" t="str">
        <f>IF($F235=TiltakstyperKostnadskalkyle!$B$5,($J235*TiltakstyperKostnadskalkyle!P$5)/100,
IF($F235=TiltakstyperKostnadskalkyle!$B$6,($J235*TiltakstyperKostnadskalkyle!P$6)/100,
IF($F235=TiltakstyperKostnadskalkyle!$B$7,($J235*TiltakstyperKostnadskalkyle!P$7)/100,
IF($F235=TiltakstyperKostnadskalkyle!$B$8,($J235*TiltakstyperKostnadskalkyle!P$8)/100,
IF($F235=TiltakstyperKostnadskalkyle!$B$9,($J235*TiltakstyperKostnadskalkyle!P$9)/100,
IF($F235=TiltakstyperKostnadskalkyle!$B$10,($J235*TiltakstyperKostnadskalkyle!P$10)/100,
IF($F235=TiltakstyperKostnadskalkyle!$B$11,($J235*TiltakstyperKostnadskalkyle!P$11)/100,
IF($F235=TiltakstyperKostnadskalkyle!$B$12,($J235*TiltakstyperKostnadskalkyle!P$12)/100,
IF($F235=TiltakstyperKostnadskalkyle!$B$13,($J235*TiltakstyperKostnadskalkyle!P$13)/100,
IF($F235=TiltakstyperKostnadskalkyle!$B$14,($J235*TiltakstyperKostnadskalkyle!P$14)/100,
IF($F235=TiltakstyperKostnadskalkyle!$B$15,($J235*TiltakstyperKostnadskalkyle!P$15)/100,
"0")))))))))))</f>
        <v>0</v>
      </c>
      <c r="Y235" s="151"/>
    </row>
    <row r="236" spans="2:25" ht="14.45" customHeight="1" x14ac:dyDescent="0.25">
      <c r="B236" s="20" t="s">
        <v>25</v>
      </c>
      <c r="C236" s="22"/>
      <c r="D236" s="22"/>
      <c r="E236" s="22"/>
      <c r="F236" s="39"/>
      <c r="G236" s="22"/>
      <c r="H236" s="23"/>
      <c r="I236" s="27"/>
      <c r="J236" s="18">
        <f>IF(F236=TiltakstyperKostnadskalkyle!$B$5,TiltakstyperKostnadskalkyle!$R$5*Handlingsplan!H242,
IF(F236=TiltakstyperKostnadskalkyle!$B$6,TiltakstyperKostnadskalkyle!$R$6*Handlingsplan!H242,
IF(F236=TiltakstyperKostnadskalkyle!$B$7,TiltakstyperKostnadskalkyle!$R$7*Handlingsplan!H242,
IF(F236=TiltakstyperKostnadskalkyle!$B$8,TiltakstyperKostnadskalkyle!$R$8*Handlingsplan!H242,
IF(F236=TiltakstyperKostnadskalkyle!$B$9,TiltakstyperKostnadskalkyle!$R$9*Handlingsplan!H242,
IF(F236=TiltakstyperKostnadskalkyle!$B$10,TiltakstyperKostnadskalkyle!$R$10*Handlingsplan!H242,
IF(F236=TiltakstyperKostnadskalkyle!$B$11,TiltakstyperKostnadskalkyle!$R$11*Handlingsplan!H242,
IF(F236=TiltakstyperKostnadskalkyle!$B$12,TiltakstyperKostnadskalkyle!$R$12*Handlingsplan!H242,
IF(F236=TiltakstyperKostnadskalkyle!$B$13,TiltakstyperKostnadskalkyle!$R$13*Handlingsplan!H242,
IF(F236=TiltakstyperKostnadskalkyle!$B$14,TiltakstyperKostnadskalkyle!$R$14*Handlingsplan!H242,
IF(F236=TiltakstyperKostnadskalkyle!$B$15,TiltakstyperKostnadskalkyle!$R$15*Handlingsplan!H242,
0)))))))))))</f>
        <v>0</v>
      </c>
      <c r="K236" s="18" t="str">
        <f>IF($F236=TiltakstyperKostnadskalkyle!$B$5,($J236*TiltakstyperKostnadskalkyle!D$5)/100,
IF($F236=TiltakstyperKostnadskalkyle!$B$6,($J236*TiltakstyperKostnadskalkyle!D$6)/100,
IF($F236=TiltakstyperKostnadskalkyle!$B$7,($J236*TiltakstyperKostnadskalkyle!D$7)/100,
IF($F236=TiltakstyperKostnadskalkyle!$B$8,($J236*TiltakstyperKostnadskalkyle!D$8)/100,
IF($F236=TiltakstyperKostnadskalkyle!$B$9,($J236*TiltakstyperKostnadskalkyle!D$9)/100,
IF($F236=TiltakstyperKostnadskalkyle!$B$10,($J236*TiltakstyperKostnadskalkyle!D$10)/100,
IF($F236=TiltakstyperKostnadskalkyle!$B$11,($J236*TiltakstyperKostnadskalkyle!D$11)/100,
IF($F236=TiltakstyperKostnadskalkyle!$B$12,($J236*TiltakstyperKostnadskalkyle!D$12)/100,
IF($F236=TiltakstyperKostnadskalkyle!$B$13,($J236*TiltakstyperKostnadskalkyle!D$13)/100,
IF($F236=TiltakstyperKostnadskalkyle!$B$14,($J236*TiltakstyperKostnadskalkyle!D$14)/100,
IF($F236=TiltakstyperKostnadskalkyle!$B$15,($J236*TiltakstyperKostnadskalkyle!D$15)/100,
"0")))))))))))</f>
        <v>0</v>
      </c>
      <c r="L236" s="18" t="str">
        <f>IF($F236=TiltakstyperKostnadskalkyle!$B$5,($J236*TiltakstyperKostnadskalkyle!E$5)/100,
IF($F236=TiltakstyperKostnadskalkyle!$B$6,($J236*TiltakstyperKostnadskalkyle!E$6)/100,
IF($F236=TiltakstyperKostnadskalkyle!$B$7,($J236*TiltakstyperKostnadskalkyle!E$7)/100,
IF($F236=TiltakstyperKostnadskalkyle!$B$8,($J236*TiltakstyperKostnadskalkyle!E$8)/100,
IF($F236=TiltakstyperKostnadskalkyle!$B$9,($J236*TiltakstyperKostnadskalkyle!E$9)/100,
IF($F236=TiltakstyperKostnadskalkyle!$B$10,($J236*TiltakstyperKostnadskalkyle!E$10)/100,
IF($F236=TiltakstyperKostnadskalkyle!$B$11,($J236*TiltakstyperKostnadskalkyle!E$11)/100,
IF($F236=TiltakstyperKostnadskalkyle!$B$12,($J236*TiltakstyperKostnadskalkyle!E$12)/100,
IF($F236=TiltakstyperKostnadskalkyle!$B$13,($J236*TiltakstyperKostnadskalkyle!E$13)/100,
IF($F236=TiltakstyperKostnadskalkyle!$B$14,($J236*TiltakstyperKostnadskalkyle!E$14)/100,
IF($F236=TiltakstyperKostnadskalkyle!$B$15,($J236*TiltakstyperKostnadskalkyle!E$15)/100,
"0")))))))))))</f>
        <v>0</v>
      </c>
      <c r="M236" s="18" t="str">
        <f>IF($F236=TiltakstyperKostnadskalkyle!$B$5,($J236*TiltakstyperKostnadskalkyle!F$5)/100,
IF($F236=TiltakstyperKostnadskalkyle!$B$6,($J236*TiltakstyperKostnadskalkyle!F$6)/100,
IF($F236=TiltakstyperKostnadskalkyle!$B$7,($J236*TiltakstyperKostnadskalkyle!F$7)/100,
IF($F236=TiltakstyperKostnadskalkyle!$B$8,($J236*TiltakstyperKostnadskalkyle!F$8)/100,
IF($F236=TiltakstyperKostnadskalkyle!$B$9,($J236*TiltakstyperKostnadskalkyle!F$9)/100,
IF($F236=TiltakstyperKostnadskalkyle!$B$10,($J236*TiltakstyperKostnadskalkyle!F$10)/100,
IF($F236=TiltakstyperKostnadskalkyle!$B$11,($J236*TiltakstyperKostnadskalkyle!F$11)/100,
IF($F236=TiltakstyperKostnadskalkyle!$B$12,($J236*TiltakstyperKostnadskalkyle!F$12)/100,
IF($F236=TiltakstyperKostnadskalkyle!$B$13,($J236*TiltakstyperKostnadskalkyle!F$13)/100,
IF($F236=TiltakstyperKostnadskalkyle!$B$14,($J236*TiltakstyperKostnadskalkyle!F$14)/100,
IF($F236=TiltakstyperKostnadskalkyle!$B$15,($J236*TiltakstyperKostnadskalkyle!F$15)/100,
"0")))))))))))</f>
        <v>0</v>
      </c>
      <c r="N236" s="18" t="str">
        <f>IF($F236=TiltakstyperKostnadskalkyle!$B$5,($J236*TiltakstyperKostnadskalkyle!G$5)/100,
IF($F236=TiltakstyperKostnadskalkyle!$B$6,($J236*TiltakstyperKostnadskalkyle!G$6)/100,
IF($F236=TiltakstyperKostnadskalkyle!$B$7,($J236*TiltakstyperKostnadskalkyle!G$7)/100,
IF($F236=TiltakstyperKostnadskalkyle!$B$8,($J236*TiltakstyperKostnadskalkyle!G$8)/100,
IF($F236=TiltakstyperKostnadskalkyle!$B$9,($J236*TiltakstyperKostnadskalkyle!G$9)/100,
IF($F236=TiltakstyperKostnadskalkyle!$B$10,($J236*TiltakstyperKostnadskalkyle!G$10)/100,
IF($F236=TiltakstyperKostnadskalkyle!$B$11,($J236*TiltakstyperKostnadskalkyle!G$11)/100,
IF($F236=TiltakstyperKostnadskalkyle!$B$12,($J236*TiltakstyperKostnadskalkyle!G$12)/100,
IF($F236=TiltakstyperKostnadskalkyle!$B$13,($J236*TiltakstyperKostnadskalkyle!G$13)/100,
IF($F236=TiltakstyperKostnadskalkyle!$B$14,($J236*TiltakstyperKostnadskalkyle!G$14)/100,
IF($F236=TiltakstyperKostnadskalkyle!$B$15,($J236*TiltakstyperKostnadskalkyle!G$15)/100,
"0")))))))))))</f>
        <v>0</v>
      </c>
      <c r="O236" s="18" t="str">
        <f>IF($F236=TiltakstyperKostnadskalkyle!$B$5,($J236*TiltakstyperKostnadskalkyle!H$5)/100,
IF($F236=TiltakstyperKostnadskalkyle!$B$6,($J236*TiltakstyperKostnadskalkyle!H$6)/100,
IF($F236=TiltakstyperKostnadskalkyle!$B$7,($J236*TiltakstyperKostnadskalkyle!H$7)/100,
IF($F236=TiltakstyperKostnadskalkyle!$B$8,($J236*TiltakstyperKostnadskalkyle!H$8)/100,
IF($F236=TiltakstyperKostnadskalkyle!$B$9,($J236*TiltakstyperKostnadskalkyle!H$9)/100,
IF($F236=TiltakstyperKostnadskalkyle!$B$10,($J236*TiltakstyperKostnadskalkyle!H$10)/100,
IF($F236=TiltakstyperKostnadskalkyle!$B$11,($J236*TiltakstyperKostnadskalkyle!H$11)/100,
IF($F236=TiltakstyperKostnadskalkyle!$B$12,($J236*TiltakstyperKostnadskalkyle!H$12)/100,
IF($F236=TiltakstyperKostnadskalkyle!$B$13,($J236*TiltakstyperKostnadskalkyle!H$13)/100,
IF($F236=TiltakstyperKostnadskalkyle!$B$14,($J236*TiltakstyperKostnadskalkyle!H$14)/100,
IF($F236=TiltakstyperKostnadskalkyle!$B$15,($J236*TiltakstyperKostnadskalkyle!H$15)/100,
"0")))))))))))</f>
        <v>0</v>
      </c>
      <c r="P236" s="18" t="str">
        <f>IF($F236=TiltakstyperKostnadskalkyle!$B$5,($J236*TiltakstyperKostnadskalkyle!I$5)/100,
IF($F236=TiltakstyperKostnadskalkyle!$B$6,($J236*TiltakstyperKostnadskalkyle!I$6)/100,
IF($F236=TiltakstyperKostnadskalkyle!$B$7,($J236*TiltakstyperKostnadskalkyle!I$7)/100,
IF($F236=TiltakstyperKostnadskalkyle!$B$8,($J236*TiltakstyperKostnadskalkyle!I$8)/100,
IF($F236=TiltakstyperKostnadskalkyle!$B$9,($J236*TiltakstyperKostnadskalkyle!I$9)/100,
IF($F236=TiltakstyperKostnadskalkyle!$B$10,($J236*TiltakstyperKostnadskalkyle!I$10)/100,
IF($F236=TiltakstyperKostnadskalkyle!$B$11,($J236*TiltakstyperKostnadskalkyle!I$11)/100,
IF($F236=TiltakstyperKostnadskalkyle!$B$12,($J236*TiltakstyperKostnadskalkyle!I$12)/100,
IF($F236=TiltakstyperKostnadskalkyle!$B$13,($J236*TiltakstyperKostnadskalkyle!I$13)/100,
IF($F236=TiltakstyperKostnadskalkyle!$B$14,($J236*TiltakstyperKostnadskalkyle!I$14)/100,
IF($F236=TiltakstyperKostnadskalkyle!$B$15,($J236*TiltakstyperKostnadskalkyle!I$15)/100,
"0")))))))))))</f>
        <v>0</v>
      </c>
      <c r="Q236" s="18">
        <f t="shared" si="14"/>
        <v>0</v>
      </c>
      <c r="R236" s="18" t="str">
        <f>IF($F236=TiltakstyperKostnadskalkyle!$B$5,($J236*TiltakstyperKostnadskalkyle!K$5)/100,
IF($F236=TiltakstyperKostnadskalkyle!$B$6,($J236*TiltakstyperKostnadskalkyle!K$6)/100,
IF($F236=TiltakstyperKostnadskalkyle!$B$8,($J236*TiltakstyperKostnadskalkyle!K$8)/100,
IF($F236=TiltakstyperKostnadskalkyle!$B$9,($J236*TiltakstyperKostnadskalkyle!K$9)/100,
IF($F236=TiltakstyperKostnadskalkyle!$B$10,($J236*TiltakstyperKostnadskalkyle!K$10)/100,
IF($F236=TiltakstyperKostnadskalkyle!$B$11,($J236*TiltakstyperKostnadskalkyle!K$11)/100,
IF($F236=TiltakstyperKostnadskalkyle!$B$12,($J236*TiltakstyperKostnadskalkyle!K$12)/100,
IF($F236=TiltakstyperKostnadskalkyle!$B$13,($J236*TiltakstyperKostnadskalkyle!K$13)/100,
IF($F236=TiltakstyperKostnadskalkyle!$B$14,($J236*TiltakstyperKostnadskalkyle!K$14)/100,
"0")))))))))</f>
        <v>0</v>
      </c>
      <c r="S236" s="18">
        <f t="shared" si="15"/>
        <v>0</v>
      </c>
      <c r="T236" s="18" t="str">
        <f>IF($F236=TiltakstyperKostnadskalkyle!$B$5,($J236*TiltakstyperKostnadskalkyle!M$5)/100,
IF($F236=TiltakstyperKostnadskalkyle!$B$6,($J236*TiltakstyperKostnadskalkyle!M$6)/100,
IF($F236=TiltakstyperKostnadskalkyle!$B$7,($J236*TiltakstyperKostnadskalkyle!M$7)/100,
IF($F236=TiltakstyperKostnadskalkyle!$B$8,($J236*TiltakstyperKostnadskalkyle!M$8)/100,
IF($F236=TiltakstyperKostnadskalkyle!$B$9,($J236*TiltakstyperKostnadskalkyle!M$9)/100,
IF($F236=TiltakstyperKostnadskalkyle!$B$10,($J236*TiltakstyperKostnadskalkyle!M$10)/100,
IF($F236=TiltakstyperKostnadskalkyle!$B$11,($J236*TiltakstyperKostnadskalkyle!M$11)/100,
IF($F236=TiltakstyperKostnadskalkyle!$B$12,($J236*TiltakstyperKostnadskalkyle!M$12)/100,
IF($F236=TiltakstyperKostnadskalkyle!$B$13,($J236*TiltakstyperKostnadskalkyle!M$13)/100,
IF($F236=TiltakstyperKostnadskalkyle!$B$14,($J236*TiltakstyperKostnadskalkyle!M$14)/100,
IF($F236=TiltakstyperKostnadskalkyle!$B$15,($J236*TiltakstyperKostnadskalkyle!M$15)/100,
"0")))))))))))</f>
        <v>0</v>
      </c>
      <c r="U236" s="32"/>
      <c r="V236" s="32"/>
      <c r="W236" s="18" t="str">
        <f>IF($F236=TiltakstyperKostnadskalkyle!$B$5,($J236*TiltakstyperKostnadskalkyle!P$5)/100,
IF($F236=TiltakstyperKostnadskalkyle!$B$6,($J236*TiltakstyperKostnadskalkyle!P$6)/100,
IF($F236=TiltakstyperKostnadskalkyle!$B$7,($J236*TiltakstyperKostnadskalkyle!P$7)/100,
IF($F236=TiltakstyperKostnadskalkyle!$B$8,($J236*TiltakstyperKostnadskalkyle!P$8)/100,
IF($F236=TiltakstyperKostnadskalkyle!$B$9,($J236*TiltakstyperKostnadskalkyle!P$9)/100,
IF($F236=TiltakstyperKostnadskalkyle!$B$10,($J236*TiltakstyperKostnadskalkyle!P$10)/100,
IF($F236=TiltakstyperKostnadskalkyle!$B$11,($J236*TiltakstyperKostnadskalkyle!P$11)/100,
IF($F236=TiltakstyperKostnadskalkyle!$B$12,($J236*TiltakstyperKostnadskalkyle!P$12)/100,
IF($F236=TiltakstyperKostnadskalkyle!$B$13,($J236*TiltakstyperKostnadskalkyle!P$13)/100,
IF($F236=TiltakstyperKostnadskalkyle!$B$14,($J236*TiltakstyperKostnadskalkyle!P$14)/100,
IF($F236=TiltakstyperKostnadskalkyle!$B$15,($J236*TiltakstyperKostnadskalkyle!P$15)/100,
"0")))))))))))</f>
        <v>0</v>
      </c>
      <c r="Y236" s="151"/>
    </row>
    <row r="237" spans="2:25" ht="14.45" customHeight="1" x14ac:dyDescent="0.25">
      <c r="B237" s="20" t="s">
        <v>25</v>
      </c>
      <c r="C237" s="22"/>
      <c r="D237" s="22"/>
      <c r="E237" s="22"/>
      <c r="F237" s="39"/>
      <c r="G237" s="22"/>
      <c r="H237" s="23"/>
      <c r="I237" s="27"/>
      <c r="J237" s="18">
        <f>IF(F237=TiltakstyperKostnadskalkyle!$B$5,TiltakstyperKostnadskalkyle!$R$5*Handlingsplan!H243,
IF(F237=TiltakstyperKostnadskalkyle!$B$6,TiltakstyperKostnadskalkyle!$R$6*Handlingsplan!H243,
IF(F237=TiltakstyperKostnadskalkyle!$B$7,TiltakstyperKostnadskalkyle!$R$7*Handlingsplan!H243,
IF(F237=TiltakstyperKostnadskalkyle!$B$8,TiltakstyperKostnadskalkyle!$R$8*Handlingsplan!H243,
IF(F237=TiltakstyperKostnadskalkyle!$B$9,TiltakstyperKostnadskalkyle!$R$9*Handlingsplan!H243,
IF(F237=TiltakstyperKostnadskalkyle!$B$10,TiltakstyperKostnadskalkyle!$R$10*Handlingsplan!H243,
IF(F237=TiltakstyperKostnadskalkyle!$B$11,TiltakstyperKostnadskalkyle!$R$11*Handlingsplan!H243,
IF(F237=TiltakstyperKostnadskalkyle!$B$12,TiltakstyperKostnadskalkyle!$R$12*Handlingsplan!H243,
IF(F237=TiltakstyperKostnadskalkyle!$B$13,TiltakstyperKostnadskalkyle!$R$13*Handlingsplan!H243,
IF(F237=TiltakstyperKostnadskalkyle!$B$14,TiltakstyperKostnadskalkyle!$R$14*Handlingsplan!H243,
IF(F237=TiltakstyperKostnadskalkyle!$B$15,TiltakstyperKostnadskalkyle!$R$15*Handlingsplan!H243,
0)))))))))))</f>
        <v>0</v>
      </c>
      <c r="K237" s="18" t="str">
        <f>IF($F237=TiltakstyperKostnadskalkyle!$B$5,($J237*TiltakstyperKostnadskalkyle!D$5)/100,
IF($F237=TiltakstyperKostnadskalkyle!$B$6,($J237*TiltakstyperKostnadskalkyle!D$6)/100,
IF($F237=TiltakstyperKostnadskalkyle!$B$7,($J237*TiltakstyperKostnadskalkyle!D$7)/100,
IF($F237=TiltakstyperKostnadskalkyle!$B$8,($J237*TiltakstyperKostnadskalkyle!D$8)/100,
IF($F237=TiltakstyperKostnadskalkyle!$B$9,($J237*TiltakstyperKostnadskalkyle!D$9)/100,
IF($F237=TiltakstyperKostnadskalkyle!$B$10,($J237*TiltakstyperKostnadskalkyle!D$10)/100,
IF($F237=TiltakstyperKostnadskalkyle!$B$11,($J237*TiltakstyperKostnadskalkyle!D$11)/100,
IF($F237=TiltakstyperKostnadskalkyle!$B$12,($J237*TiltakstyperKostnadskalkyle!D$12)/100,
IF($F237=TiltakstyperKostnadskalkyle!$B$13,($J237*TiltakstyperKostnadskalkyle!D$13)/100,
IF($F237=TiltakstyperKostnadskalkyle!$B$14,($J237*TiltakstyperKostnadskalkyle!D$14)/100,
IF($F237=TiltakstyperKostnadskalkyle!$B$15,($J237*TiltakstyperKostnadskalkyle!D$15)/100,
"0")))))))))))</f>
        <v>0</v>
      </c>
      <c r="L237" s="18" t="str">
        <f>IF($F237=TiltakstyperKostnadskalkyle!$B$5,($J237*TiltakstyperKostnadskalkyle!E$5)/100,
IF($F237=TiltakstyperKostnadskalkyle!$B$6,($J237*TiltakstyperKostnadskalkyle!E$6)/100,
IF($F237=TiltakstyperKostnadskalkyle!$B$7,($J237*TiltakstyperKostnadskalkyle!E$7)/100,
IF($F237=TiltakstyperKostnadskalkyle!$B$8,($J237*TiltakstyperKostnadskalkyle!E$8)/100,
IF($F237=TiltakstyperKostnadskalkyle!$B$9,($J237*TiltakstyperKostnadskalkyle!E$9)/100,
IF($F237=TiltakstyperKostnadskalkyle!$B$10,($J237*TiltakstyperKostnadskalkyle!E$10)/100,
IF($F237=TiltakstyperKostnadskalkyle!$B$11,($J237*TiltakstyperKostnadskalkyle!E$11)/100,
IF($F237=TiltakstyperKostnadskalkyle!$B$12,($J237*TiltakstyperKostnadskalkyle!E$12)/100,
IF($F237=TiltakstyperKostnadskalkyle!$B$13,($J237*TiltakstyperKostnadskalkyle!E$13)/100,
IF($F237=TiltakstyperKostnadskalkyle!$B$14,($J237*TiltakstyperKostnadskalkyle!E$14)/100,
IF($F237=TiltakstyperKostnadskalkyle!$B$15,($J237*TiltakstyperKostnadskalkyle!E$15)/100,
"0")))))))))))</f>
        <v>0</v>
      </c>
      <c r="M237" s="18" t="str">
        <f>IF($F237=TiltakstyperKostnadskalkyle!$B$5,($J237*TiltakstyperKostnadskalkyle!F$5)/100,
IF($F237=TiltakstyperKostnadskalkyle!$B$6,($J237*TiltakstyperKostnadskalkyle!F$6)/100,
IF($F237=TiltakstyperKostnadskalkyle!$B$7,($J237*TiltakstyperKostnadskalkyle!F$7)/100,
IF($F237=TiltakstyperKostnadskalkyle!$B$8,($J237*TiltakstyperKostnadskalkyle!F$8)/100,
IF($F237=TiltakstyperKostnadskalkyle!$B$9,($J237*TiltakstyperKostnadskalkyle!F$9)/100,
IF($F237=TiltakstyperKostnadskalkyle!$B$10,($J237*TiltakstyperKostnadskalkyle!F$10)/100,
IF($F237=TiltakstyperKostnadskalkyle!$B$11,($J237*TiltakstyperKostnadskalkyle!F$11)/100,
IF($F237=TiltakstyperKostnadskalkyle!$B$12,($J237*TiltakstyperKostnadskalkyle!F$12)/100,
IF($F237=TiltakstyperKostnadskalkyle!$B$13,($J237*TiltakstyperKostnadskalkyle!F$13)/100,
IF($F237=TiltakstyperKostnadskalkyle!$B$14,($J237*TiltakstyperKostnadskalkyle!F$14)/100,
IF($F237=TiltakstyperKostnadskalkyle!$B$15,($J237*TiltakstyperKostnadskalkyle!F$15)/100,
"0")))))))))))</f>
        <v>0</v>
      </c>
      <c r="N237" s="18" t="str">
        <f>IF($F237=TiltakstyperKostnadskalkyle!$B$5,($J237*TiltakstyperKostnadskalkyle!G$5)/100,
IF($F237=TiltakstyperKostnadskalkyle!$B$6,($J237*TiltakstyperKostnadskalkyle!G$6)/100,
IF($F237=TiltakstyperKostnadskalkyle!$B$7,($J237*TiltakstyperKostnadskalkyle!G$7)/100,
IF($F237=TiltakstyperKostnadskalkyle!$B$8,($J237*TiltakstyperKostnadskalkyle!G$8)/100,
IF($F237=TiltakstyperKostnadskalkyle!$B$9,($J237*TiltakstyperKostnadskalkyle!G$9)/100,
IF($F237=TiltakstyperKostnadskalkyle!$B$10,($J237*TiltakstyperKostnadskalkyle!G$10)/100,
IF($F237=TiltakstyperKostnadskalkyle!$B$11,($J237*TiltakstyperKostnadskalkyle!G$11)/100,
IF($F237=TiltakstyperKostnadskalkyle!$B$12,($J237*TiltakstyperKostnadskalkyle!G$12)/100,
IF($F237=TiltakstyperKostnadskalkyle!$B$13,($J237*TiltakstyperKostnadskalkyle!G$13)/100,
IF($F237=TiltakstyperKostnadskalkyle!$B$14,($J237*TiltakstyperKostnadskalkyle!G$14)/100,
IF($F237=TiltakstyperKostnadskalkyle!$B$15,($J237*TiltakstyperKostnadskalkyle!G$15)/100,
"0")))))))))))</f>
        <v>0</v>
      </c>
      <c r="O237" s="18" t="str">
        <f>IF($F237=TiltakstyperKostnadskalkyle!$B$5,($J237*TiltakstyperKostnadskalkyle!H$5)/100,
IF($F237=TiltakstyperKostnadskalkyle!$B$6,($J237*TiltakstyperKostnadskalkyle!H$6)/100,
IF($F237=TiltakstyperKostnadskalkyle!$B$7,($J237*TiltakstyperKostnadskalkyle!H$7)/100,
IF($F237=TiltakstyperKostnadskalkyle!$B$8,($J237*TiltakstyperKostnadskalkyle!H$8)/100,
IF($F237=TiltakstyperKostnadskalkyle!$B$9,($J237*TiltakstyperKostnadskalkyle!H$9)/100,
IF($F237=TiltakstyperKostnadskalkyle!$B$10,($J237*TiltakstyperKostnadskalkyle!H$10)/100,
IF($F237=TiltakstyperKostnadskalkyle!$B$11,($J237*TiltakstyperKostnadskalkyle!H$11)/100,
IF($F237=TiltakstyperKostnadskalkyle!$B$12,($J237*TiltakstyperKostnadskalkyle!H$12)/100,
IF($F237=TiltakstyperKostnadskalkyle!$B$13,($J237*TiltakstyperKostnadskalkyle!H$13)/100,
IF($F237=TiltakstyperKostnadskalkyle!$B$14,($J237*TiltakstyperKostnadskalkyle!H$14)/100,
IF($F237=TiltakstyperKostnadskalkyle!$B$15,($J237*TiltakstyperKostnadskalkyle!H$15)/100,
"0")))))))))))</f>
        <v>0</v>
      </c>
      <c r="P237" s="18" t="str">
        <f>IF($F237=TiltakstyperKostnadskalkyle!$B$5,($J237*TiltakstyperKostnadskalkyle!I$5)/100,
IF($F237=TiltakstyperKostnadskalkyle!$B$6,($J237*TiltakstyperKostnadskalkyle!I$6)/100,
IF($F237=TiltakstyperKostnadskalkyle!$B$7,($J237*TiltakstyperKostnadskalkyle!I$7)/100,
IF($F237=TiltakstyperKostnadskalkyle!$B$8,($J237*TiltakstyperKostnadskalkyle!I$8)/100,
IF($F237=TiltakstyperKostnadskalkyle!$B$9,($J237*TiltakstyperKostnadskalkyle!I$9)/100,
IF($F237=TiltakstyperKostnadskalkyle!$B$10,($J237*TiltakstyperKostnadskalkyle!I$10)/100,
IF($F237=TiltakstyperKostnadskalkyle!$B$11,($J237*TiltakstyperKostnadskalkyle!I$11)/100,
IF($F237=TiltakstyperKostnadskalkyle!$B$12,($J237*TiltakstyperKostnadskalkyle!I$12)/100,
IF($F237=TiltakstyperKostnadskalkyle!$B$13,($J237*TiltakstyperKostnadskalkyle!I$13)/100,
IF($F237=TiltakstyperKostnadskalkyle!$B$14,($J237*TiltakstyperKostnadskalkyle!I$14)/100,
IF($F237=TiltakstyperKostnadskalkyle!$B$15,($J237*TiltakstyperKostnadskalkyle!I$15)/100,
"0")))))))))))</f>
        <v>0</v>
      </c>
      <c r="Q237" s="18">
        <f t="shared" si="14"/>
        <v>0</v>
      </c>
      <c r="R237" s="18" t="str">
        <f>IF($F237=TiltakstyperKostnadskalkyle!$B$5,($J237*TiltakstyperKostnadskalkyle!K$5)/100,
IF($F237=TiltakstyperKostnadskalkyle!$B$6,($J237*TiltakstyperKostnadskalkyle!K$6)/100,
IF($F237=TiltakstyperKostnadskalkyle!$B$8,($J237*TiltakstyperKostnadskalkyle!K$8)/100,
IF($F237=TiltakstyperKostnadskalkyle!$B$9,($J237*TiltakstyperKostnadskalkyle!K$9)/100,
IF($F237=TiltakstyperKostnadskalkyle!$B$10,($J237*TiltakstyperKostnadskalkyle!K$10)/100,
IF($F237=TiltakstyperKostnadskalkyle!$B$11,($J237*TiltakstyperKostnadskalkyle!K$11)/100,
IF($F237=TiltakstyperKostnadskalkyle!$B$12,($J237*TiltakstyperKostnadskalkyle!K$12)/100,
IF($F237=TiltakstyperKostnadskalkyle!$B$13,($J237*TiltakstyperKostnadskalkyle!K$13)/100,
IF($F237=TiltakstyperKostnadskalkyle!$B$14,($J237*TiltakstyperKostnadskalkyle!K$14)/100,
"0")))))))))</f>
        <v>0</v>
      </c>
      <c r="S237" s="18">
        <f t="shared" si="15"/>
        <v>0</v>
      </c>
      <c r="T237" s="18" t="str">
        <f>IF($F237=TiltakstyperKostnadskalkyle!$B$5,($J237*TiltakstyperKostnadskalkyle!M$5)/100,
IF($F237=TiltakstyperKostnadskalkyle!$B$6,($J237*TiltakstyperKostnadskalkyle!M$6)/100,
IF($F237=TiltakstyperKostnadskalkyle!$B$7,($J237*TiltakstyperKostnadskalkyle!M$7)/100,
IF($F237=TiltakstyperKostnadskalkyle!$B$8,($J237*TiltakstyperKostnadskalkyle!M$8)/100,
IF($F237=TiltakstyperKostnadskalkyle!$B$9,($J237*TiltakstyperKostnadskalkyle!M$9)/100,
IF($F237=TiltakstyperKostnadskalkyle!$B$10,($J237*TiltakstyperKostnadskalkyle!M$10)/100,
IF($F237=TiltakstyperKostnadskalkyle!$B$11,($J237*TiltakstyperKostnadskalkyle!M$11)/100,
IF($F237=TiltakstyperKostnadskalkyle!$B$12,($J237*TiltakstyperKostnadskalkyle!M$12)/100,
IF($F237=TiltakstyperKostnadskalkyle!$B$13,($J237*TiltakstyperKostnadskalkyle!M$13)/100,
IF($F237=TiltakstyperKostnadskalkyle!$B$14,($J237*TiltakstyperKostnadskalkyle!M$14)/100,
IF($F237=TiltakstyperKostnadskalkyle!$B$15,($J237*TiltakstyperKostnadskalkyle!M$15)/100,
"0")))))))))))</f>
        <v>0</v>
      </c>
      <c r="U237" s="32"/>
      <c r="V237" s="32"/>
      <c r="W237" s="18" t="str">
        <f>IF($F237=TiltakstyperKostnadskalkyle!$B$5,($J237*TiltakstyperKostnadskalkyle!P$5)/100,
IF($F237=TiltakstyperKostnadskalkyle!$B$6,($J237*TiltakstyperKostnadskalkyle!P$6)/100,
IF($F237=TiltakstyperKostnadskalkyle!$B$7,($J237*TiltakstyperKostnadskalkyle!P$7)/100,
IF($F237=TiltakstyperKostnadskalkyle!$B$8,($J237*TiltakstyperKostnadskalkyle!P$8)/100,
IF($F237=TiltakstyperKostnadskalkyle!$B$9,($J237*TiltakstyperKostnadskalkyle!P$9)/100,
IF($F237=TiltakstyperKostnadskalkyle!$B$10,($J237*TiltakstyperKostnadskalkyle!P$10)/100,
IF($F237=TiltakstyperKostnadskalkyle!$B$11,($J237*TiltakstyperKostnadskalkyle!P$11)/100,
IF($F237=TiltakstyperKostnadskalkyle!$B$12,($J237*TiltakstyperKostnadskalkyle!P$12)/100,
IF($F237=TiltakstyperKostnadskalkyle!$B$13,($J237*TiltakstyperKostnadskalkyle!P$13)/100,
IF($F237=TiltakstyperKostnadskalkyle!$B$14,($J237*TiltakstyperKostnadskalkyle!P$14)/100,
IF($F237=TiltakstyperKostnadskalkyle!$B$15,($J237*TiltakstyperKostnadskalkyle!P$15)/100,
"0")))))))))))</f>
        <v>0</v>
      </c>
      <c r="Y237" s="151"/>
    </row>
    <row r="238" spans="2:25" ht="14.45" customHeight="1" x14ac:dyDescent="0.25">
      <c r="B238" s="20" t="s">
        <v>25</v>
      </c>
      <c r="C238" s="22"/>
      <c r="D238" s="22"/>
      <c r="E238" s="22"/>
      <c r="F238" s="39"/>
      <c r="G238" s="22"/>
      <c r="H238" s="23"/>
      <c r="I238" s="27"/>
      <c r="J238" s="18">
        <f>IF(F238=TiltakstyperKostnadskalkyle!$B$5,TiltakstyperKostnadskalkyle!$R$5*Handlingsplan!H244,
IF(F238=TiltakstyperKostnadskalkyle!$B$6,TiltakstyperKostnadskalkyle!$R$6*Handlingsplan!H244,
IF(F238=TiltakstyperKostnadskalkyle!$B$7,TiltakstyperKostnadskalkyle!$R$7*Handlingsplan!H244,
IF(F238=TiltakstyperKostnadskalkyle!$B$8,TiltakstyperKostnadskalkyle!$R$8*Handlingsplan!H244,
IF(F238=TiltakstyperKostnadskalkyle!$B$9,TiltakstyperKostnadskalkyle!$R$9*Handlingsplan!H244,
IF(F238=TiltakstyperKostnadskalkyle!$B$10,TiltakstyperKostnadskalkyle!$R$10*Handlingsplan!H244,
IF(F238=TiltakstyperKostnadskalkyle!$B$11,TiltakstyperKostnadskalkyle!$R$11*Handlingsplan!H244,
IF(F238=TiltakstyperKostnadskalkyle!$B$12,TiltakstyperKostnadskalkyle!$R$12*Handlingsplan!H244,
IF(F238=TiltakstyperKostnadskalkyle!$B$13,TiltakstyperKostnadskalkyle!$R$13*Handlingsplan!H244,
IF(F238=TiltakstyperKostnadskalkyle!$B$14,TiltakstyperKostnadskalkyle!$R$14*Handlingsplan!H244,
IF(F238=TiltakstyperKostnadskalkyle!$B$15,TiltakstyperKostnadskalkyle!$R$15*Handlingsplan!H244,
0)))))))))))</f>
        <v>0</v>
      </c>
      <c r="K238" s="18" t="str">
        <f>IF($F238=TiltakstyperKostnadskalkyle!$B$5,($J238*TiltakstyperKostnadskalkyle!D$5)/100,
IF($F238=TiltakstyperKostnadskalkyle!$B$6,($J238*TiltakstyperKostnadskalkyle!D$6)/100,
IF($F238=TiltakstyperKostnadskalkyle!$B$7,($J238*TiltakstyperKostnadskalkyle!D$7)/100,
IF($F238=TiltakstyperKostnadskalkyle!$B$8,($J238*TiltakstyperKostnadskalkyle!D$8)/100,
IF($F238=TiltakstyperKostnadskalkyle!$B$9,($J238*TiltakstyperKostnadskalkyle!D$9)/100,
IF($F238=TiltakstyperKostnadskalkyle!$B$10,($J238*TiltakstyperKostnadskalkyle!D$10)/100,
IF($F238=TiltakstyperKostnadskalkyle!$B$11,($J238*TiltakstyperKostnadskalkyle!D$11)/100,
IF($F238=TiltakstyperKostnadskalkyle!$B$12,($J238*TiltakstyperKostnadskalkyle!D$12)/100,
IF($F238=TiltakstyperKostnadskalkyle!$B$13,($J238*TiltakstyperKostnadskalkyle!D$13)/100,
IF($F238=TiltakstyperKostnadskalkyle!$B$14,($J238*TiltakstyperKostnadskalkyle!D$14)/100,
IF($F238=TiltakstyperKostnadskalkyle!$B$15,($J238*TiltakstyperKostnadskalkyle!D$15)/100,
"0")))))))))))</f>
        <v>0</v>
      </c>
      <c r="L238" s="18" t="str">
        <f>IF($F238=TiltakstyperKostnadskalkyle!$B$5,($J238*TiltakstyperKostnadskalkyle!E$5)/100,
IF($F238=TiltakstyperKostnadskalkyle!$B$6,($J238*TiltakstyperKostnadskalkyle!E$6)/100,
IF($F238=TiltakstyperKostnadskalkyle!$B$7,($J238*TiltakstyperKostnadskalkyle!E$7)/100,
IF($F238=TiltakstyperKostnadskalkyle!$B$8,($J238*TiltakstyperKostnadskalkyle!E$8)/100,
IF($F238=TiltakstyperKostnadskalkyle!$B$9,($J238*TiltakstyperKostnadskalkyle!E$9)/100,
IF($F238=TiltakstyperKostnadskalkyle!$B$10,($J238*TiltakstyperKostnadskalkyle!E$10)/100,
IF($F238=TiltakstyperKostnadskalkyle!$B$11,($J238*TiltakstyperKostnadskalkyle!E$11)/100,
IF($F238=TiltakstyperKostnadskalkyle!$B$12,($J238*TiltakstyperKostnadskalkyle!E$12)/100,
IF($F238=TiltakstyperKostnadskalkyle!$B$13,($J238*TiltakstyperKostnadskalkyle!E$13)/100,
IF($F238=TiltakstyperKostnadskalkyle!$B$14,($J238*TiltakstyperKostnadskalkyle!E$14)/100,
IF($F238=TiltakstyperKostnadskalkyle!$B$15,($J238*TiltakstyperKostnadskalkyle!E$15)/100,
"0")))))))))))</f>
        <v>0</v>
      </c>
      <c r="M238" s="18" t="str">
        <f>IF($F238=TiltakstyperKostnadskalkyle!$B$5,($J238*TiltakstyperKostnadskalkyle!F$5)/100,
IF($F238=TiltakstyperKostnadskalkyle!$B$6,($J238*TiltakstyperKostnadskalkyle!F$6)/100,
IF($F238=TiltakstyperKostnadskalkyle!$B$7,($J238*TiltakstyperKostnadskalkyle!F$7)/100,
IF($F238=TiltakstyperKostnadskalkyle!$B$8,($J238*TiltakstyperKostnadskalkyle!F$8)/100,
IF($F238=TiltakstyperKostnadskalkyle!$B$9,($J238*TiltakstyperKostnadskalkyle!F$9)/100,
IF($F238=TiltakstyperKostnadskalkyle!$B$10,($J238*TiltakstyperKostnadskalkyle!F$10)/100,
IF($F238=TiltakstyperKostnadskalkyle!$B$11,($J238*TiltakstyperKostnadskalkyle!F$11)/100,
IF($F238=TiltakstyperKostnadskalkyle!$B$12,($J238*TiltakstyperKostnadskalkyle!F$12)/100,
IF($F238=TiltakstyperKostnadskalkyle!$B$13,($J238*TiltakstyperKostnadskalkyle!F$13)/100,
IF($F238=TiltakstyperKostnadskalkyle!$B$14,($J238*TiltakstyperKostnadskalkyle!F$14)/100,
IF($F238=TiltakstyperKostnadskalkyle!$B$15,($J238*TiltakstyperKostnadskalkyle!F$15)/100,
"0")))))))))))</f>
        <v>0</v>
      </c>
      <c r="N238" s="18" t="str">
        <f>IF($F238=TiltakstyperKostnadskalkyle!$B$5,($J238*TiltakstyperKostnadskalkyle!G$5)/100,
IF($F238=TiltakstyperKostnadskalkyle!$B$6,($J238*TiltakstyperKostnadskalkyle!G$6)/100,
IF($F238=TiltakstyperKostnadskalkyle!$B$7,($J238*TiltakstyperKostnadskalkyle!G$7)/100,
IF($F238=TiltakstyperKostnadskalkyle!$B$8,($J238*TiltakstyperKostnadskalkyle!G$8)/100,
IF($F238=TiltakstyperKostnadskalkyle!$B$9,($J238*TiltakstyperKostnadskalkyle!G$9)/100,
IF($F238=TiltakstyperKostnadskalkyle!$B$10,($J238*TiltakstyperKostnadskalkyle!G$10)/100,
IF($F238=TiltakstyperKostnadskalkyle!$B$11,($J238*TiltakstyperKostnadskalkyle!G$11)/100,
IF($F238=TiltakstyperKostnadskalkyle!$B$12,($J238*TiltakstyperKostnadskalkyle!G$12)/100,
IF($F238=TiltakstyperKostnadskalkyle!$B$13,($J238*TiltakstyperKostnadskalkyle!G$13)/100,
IF($F238=TiltakstyperKostnadskalkyle!$B$14,($J238*TiltakstyperKostnadskalkyle!G$14)/100,
IF($F238=TiltakstyperKostnadskalkyle!$B$15,($J238*TiltakstyperKostnadskalkyle!G$15)/100,
"0")))))))))))</f>
        <v>0</v>
      </c>
      <c r="O238" s="18" t="str">
        <f>IF($F238=TiltakstyperKostnadskalkyle!$B$5,($J238*TiltakstyperKostnadskalkyle!H$5)/100,
IF($F238=TiltakstyperKostnadskalkyle!$B$6,($J238*TiltakstyperKostnadskalkyle!H$6)/100,
IF($F238=TiltakstyperKostnadskalkyle!$B$7,($J238*TiltakstyperKostnadskalkyle!H$7)/100,
IF($F238=TiltakstyperKostnadskalkyle!$B$8,($J238*TiltakstyperKostnadskalkyle!H$8)/100,
IF($F238=TiltakstyperKostnadskalkyle!$B$9,($J238*TiltakstyperKostnadskalkyle!H$9)/100,
IF($F238=TiltakstyperKostnadskalkyle!$B$10,($J238*TiltakstyperKostnadskalkyle!H$10)/100,
IF($F238=TiltakstyperKostnadskalkyle!$B$11,($J238*TiltakstyperKostnadskalkyle!H$11)/100,
IF($F238=TiltakstyperKostnadskalkyle!$B$12,($J238*TiltakstyperKostnadskalkyle!H$12)/100,
IF($F238=TiltakstyperKostnadskalkyle!$B$13,($J238*TiltakstyperKostnadskalkyle!H$13)/100,
IF($F238=TiltakstyperKostnadskalkyle!$B$14,($J238*TiltakstyperKostnadskalkyle!H$14)/100,
IF($F238=TiltakstyperKostnadskalkyle!$B$15,($J238*TiltakstyperKostnadskalkyle!H$15)/100,
"0")))))))))))</f>
        <v>0</v>
      </c>
      <c r="P238" s="18" t="str">
        <f>IF($F238=TiltakstyperKostnadskalkyle!$B$5,($J238*TiltakstyperKostnadskalkyle!I$5)/100,
IF($F238=TiltakstyperKostnadskalkyle!$B$6,($J238*TiltakstyperKostnadskalkyle!I$6)/100,
IF($F238=TiltakstyperKostnadskalkyle!$B$7,($J238*TiltakstyperKostnadskalkyle!I$7)/100,
IF($F238=TiltakstyperKostnadskalkyle!$B$8,($J238*TiltakstyperKostnadskalkyle!I$8)/100,
IF($F238=TiltakstyperKostnadskalkyle!$B$9,($J238*TiltakstyperKostnadskalkyle!I$9)/100,
IF($F238=TiltakstyperKostnadskalkyle!$B$10,($J238*TiltakstyperKostnadskalkyle!I$10)/100,
IF($F238=TiltakstyperKostnadskalkyle!$B$11,($J238*TiltakstyperKostnadskalkyle!I$11)/100,
IF($F238=TiltakstyperKostnadskalkyle!$B$12,($J238*TiltakstyperKostnadskalkyle!I$12)/100,
IF($F238=TiltakstyperKostnadskalkyle!$B$13,($J238*TiltakstyperKostnadskalkyle!I$13)/100,
IF($F238=TiltakstyperKostnadskalkyle!$B$14,($J238*TiltakstyperKostnadskalkyle!I$14)/100,
IF($F238=TiltakstyperKostnadskalkyle!$B$15,($J238*TiltakstyperKostnadskalkyle!I$15)/100,
"0")))))))))))</f>
        <v>0</v>
      </c>
      <c r="Q238" s="18">
        <f t="shared" si="14"/>
        <v>0</v>
      </c>
      <c r="R238" s="18" t="str">
        <f>IF($F238=TiltakstyperKostnadskalkyle!$B$5,($J238*TiltakstyperKostnadskalkyle!K$5)/100,
IF($F238=TiltakstyperKostnadskalkyle!$B$6,($J238*TiltakstyperKostnadskalkyle!K$6)/100,
IF($F238=TiltakstyperKostnadskalkyle!$B$8,($J238*TiltakstyperKostnadskalkyle!K$8)/100,
IF($F238=TiltakstyperKostnadskalkyle!$B$9,($J238*TiltakstyperKostnadskalkyle!K$9)/100,
IF($F238=TiltakstyperKostnadskalkyle!$B$10,($J238*TiltakstyperKostnadskalkyle!K$10)/100,
IF($F238=TiltakstyperKostnadskalkyle!$B$11,($J238*TiltakstyperKostnadskalkyle!K$11)/100,
IF($F238=TiltakstyperKostnadskalkyle!$B$12,($J238*TiltakstyperKostnadskalkyle!K$12)/100,
IF($F238=TiltakstyperKostnadskalkyle!$B$13,($J238*TiltakstyperKostnadskalkyle!K$13)/100,
IF($F238=TiltakstyperKostnadskalkyle!$B$14,($J238*TiltakstyperKostnadskalkyle!K$14)/100,
"0")))))))))</f>
        <v>0</v>
      </c>
      <c r="S238" s="18">
        <f t="shared" si="15"/>
        <v>0</v>
      </c>
      <c r="T238" s="18" t="str">
        <f>IF($F238=TiltakstyperKostnadskalkyle!$B$5,($J238*TiltakstyperKostnadskalkyle!M$5)/100,
IF($F238=TiltakstyperKostnadskalkyle!$B$6,($J238*TiltakstyperKostnadskalkyle!M$6)/100,
IF($F238=TiltakstyperKostnadskalkyle!$B$7,($J238*TiltakstyperKostnadskalkyle!M$7)/100,
IF($F238=TiltakstyperKostnadskalkyle!$B$8,($J238*TiltakstyperKostnadskalkyle!M$8)/100,
IF($F238=TiltakstyperKostnadskalkyle!$B$9,($J238*TiltakstyperKostnadskalkyle!M$9)/100,
IF($F238=TiltakstyperKostnadskalkyle!$B$10,($J238*TiltakstyperKostnadskalkyle!M$10)/100,
IF($F238=TiltakstyperKostnadskalkyle!$B$11,($J238*TiltakstyperKostnadskalkyle!M$11)/100,
IF($F238=TiltakstyperKostnadskalkyle!$B$12,($J238*TiltakstyperKostnadskalkyle!M$12)/100,
IF($F238=TiltakstyperKostnadskalkyle!$B$13,($J238*TiltakstyperKostnadskalkyle!M$13)/100,
IF($F238=TiltakstyperKostnadskalkyle!$B$14,($J238*TiltakstyperKostnadskalkyle!M$14)/100,
IF($F238=TiltakstyperKostnadskalkyle!$B$15,($J238*TiltakstyperKostnadskalkyle!M$15)/100,
"0")))))))))))</f>
        <v>0</v>
      </c>
      <c r="U238" s="32"/>
      <c r="V238" s="32"/>
      <c r="W238" s="18" t="str">
        <f>IF($F238=TiltakstyperKostnadskalkyle!$B$5,($J238*TiltakstyperKostnadskalkyle!P$5)/100,
IF($F238=TiltakstyperKostnadskalkyle!$B$6,($J238*TiltakstyperKostnadskalkyle!P$6)/100,
IF($F238=TiltakstyperKostnadskalkyle!$B$7,($J238*TiltakstyperKostnadskalkyle!P$7)/100,
IF($F238=TiltakstyperKostnadskalkyle!$B$8,($J238*TiltakstyperKostnadskalkyle!P$8)/100,
IF($F238=TiltakstyperKostnadskalkyle!$B$9,($J238*TiltakstyperKostnadskalkyle!P$9)/100,
IF($F238=TiltakstyperKostnadskalkyle!$B$10,($J238*TiltakstyperKostnadskalkyle!P$10)/100,
IF($F238=TiltakstyperKostnadskalkyle!$B$11,($J238*TiltakstyperKostnadskalkyle!P$11)/100,
IF($F238=TiltakstyperKostnadskalkyle!$B$12,($J238*TiltakstyperKostnadskalkyle!P$12)/100,
IF($F238=TiltakstyperKostnadskalkyle!$B$13,($J238*TiltakstyperKostnadskalkyle!P$13)/100,
IF($F238=TiltakstyperKostnadskalkyle!$B$14,($J238*TiltakstyperKostnadskalkyle!P$14)/100,
IF($F238=TiltakstyperKostnadskalkyle!$B$15,($J238*TiltakstyperKostnadskalkyle!P$15)/100,
"0")))))))))))</f>
        <v>0</v>
      </c>
      <c r="Y238" s="151"/>
    </row>
    <row r="239" spans="2:25" ht="14.45" customHeight="1" x14ac:dyDescent="0.25">
      <c r="B239" s="20" t="s">
        <v>25</v>
      </c>
      <c r="C239" s="22"/>
      <c r="D239" s="22"/>
      <c r="E239" s="22"/>
      <c r="F239" s="39"/>
      <c r="G239" s="22"/>
      <c r="H239" s="23"/>
      <c r="I239" s="27"/>
      <c r="J239" s="18">
        <f>IF(F239=TiltakstyperKostnadskalkyle!$B$5,TiltakstyperKostnadskalkyle!$R$5*Handlingsplan!H245,
IF(F239=TiltakstyperKostnadskalkyle!$B$6,TiltakstyperKostnadskalkyle!$R$6*Handlingsplan!H245,
IF(F239=TiltakstyperKostnadskalkyle!$B$7,TiltakstyperKostnadskalkyle!$R$7*Handlingsplan!H245,
IF(F239=TiltakstyperKostnadskalkyle!$B$8,TiltakstyperKostnadskalkyle!$R$8*Handlingsplan!H245,
IF(F239=TiltakstyperKostnadskalkyle!$B$9,TiltakstyperKostnadskalkyle!$R$9*Handlingsplan!H245,
IF(F239=TiltakstyperKostnadskalkyle!$B$10,TiltakstyperKostnadskalkyle!$R$10*Handlingsplan!H245,
IF(F239=TiltakstyperKostnadskalkyle!$B$11,TiltakstyperKostnadskalkyle!$R$11*Handlingsplan!H245,
IF(F239=TiltakstyperKostnadskalkyle!$B$12,TiltakstyperKostnadskalkyle!$R$12*Handlingsplan!H245,
IF(F239=TiltakstyperKostnadskalkyle!$B$13,TiltakstyperKostnadskalkyle!$R$13*Handlingsplan!H245,
IF(F239=TiltakstyperKostnadskalkyle!$B$14,TiltakstyperKostnadskalkyle!$R$14*Handlingsplan!H245,
IF(F239=TiltakstyperKostnadskalkyle!$B$15,TiltakstyperKostnadskalkyle!$R$15*Handlingsplan!H245,
0)))))))))))</f>
        <v>0</v>
      </c>
      <c r="K239" s="18" t="str">
        <f>IF($F239=TiltakstyperKostnadskalkyle!$B$5,($J239*TiltakstyperKostnadskalkyle!D$5)/100,
IF($F239=TiltakstyperKostnadskalkyle!$B$6,($J239*TiltakstyperKostnadskalkyle!D$6)/100,
IF($F239=TiltakstyperKostnadskalkyle!$B$7,($J239*TiltakstyperKostnadskalkyle!D$7)/100,
IF($F239=TiltakstyperKostnadskalkyle!$B$8,($J239*TiltakstyperKostnadskalkyle!D$8)/100,
IF($F239=TiltakstyperKostnadskalkyle!$B$9,($J239*TiltakstyperKostnadskalkyle!D$9)/100,
IF($F239=TiltakstyperKostnadskalkyle!$B$10,($J239*TiltakstyperKostnadskalkyle!D$10)/100,
IF($F239=TiltakstyperKostnadskalkyle!$B$11,($J239*TiltakstyperKostnadskalkyle!D$11)/100,
IF($F239=TiltakstyperKostnadskalkyle!$B$12,($J239*TiltakstyperKostnadskalkyle!D$12)/100,
IF($F239=TiltakstyperKostnadskalkyle!$B$13,($J239*TiltakstyperKostnadskalkyle!D$13)/100,
IF($F239=TiltakstyperKostnadskalkyle!$B$14,($J239*TiltakstyperKostnadskalkyle!D$14)/100,
IF($F239=TiltakstyperKostnadskalkyle!$B$15,($J239*TiltakstyperKostnadskalkyle!D$15)/100,
"0")))))))))))</f>
        <v>0</v>
      </c>
      <c r="L239" s="18" t="str">
        <f>IF($F239=TiltakstyperKostnadskalkyle!$B$5,($J239*TiltakstyperKostnadskalkyle!E$5)/100,
IF($F239=TiltakstyperKostnadskalkyle!$B$6,($J239*TiltakstyperKostnadskalkyle!E$6)/100,
IF($F239=TiltakstyperKostnadskalkyle!$B$7,($J239*TiltakstyperKostnadskalkyle!E$7)/100,
IF($F239=TiltakstyperKostnadskalkyle!$B$8,($J239*TiltakstyperKostnadskalkyle!E$8)/100,
IF($F239=TiltakstyperKostnadskalkyle!$B$9,($J239*TiltakstyperKostnadskalkyle!E$9)/100,
IF($F239=TiltakstyperKostnadskalkyle!$B$10,($J239*TiltakstyperKostnadskalkyle!E$10)/100,
IF($F239=TiltakstyperKostnadskalkyle!$B$11,($J239*TiltakstyperKostnadskalkyle!E$11)/100,
IF($F239=TiltakstyperKostnadskalkyle!$B$12,($J239*TiltakstyperKostnadskalkyle!E$12)/100,
IF($F239=TiltakstyperKostnadskalkyle!$B$13,($J239*TiltakstyperKostnadskalkyle!E$13)/100,
IF($F239=TiltakstyperKostnadskalkyle!$B$14,($J239*TiltakstyperKostnadskalkyle!E$14)/100,
IF($F239=TiltakstyperKostnadskalkyle!$B$15,($J239*TiltakstyperKostnadskalkyle!E$15)/100,
"0")))))))))))</f>
        <v>0</v>
      </c>
      <c r="M239" s="18" t="str">
        <f>IF($F239=TiltakstyperKostnadskalkyle!$B$5,($J239*TiltakstyperKostnadskalkyle!F$5)/100,
IF($F239=TiltakstyperKostnadskalkyle!$B$6,($J239*TiltakstyperKostnadskalkyle!F$6)/100,
IF($F239=TiltakstyperKostnadskalkyle!$B$7,($J239*TiltakstyperKostnadskalkyle!F$7)/100,
IF($F239=TiltakstyperKostnadskalkyle!$B$8,($J239*TiltakstyperKostnadskalkyle!F$8)/100,
IF($F239=TiltakstyperKostnadskalkyle!$B$9,($J239*TiltakstyperKostnadskalkyle!F$9)/100,
IF($F239=TiltakstyperKostnadskalkyle!$B$10,($J239*TiltakstyperKostnadskalkyle!F$10)/100,
IF($F239=TiltakstyperKostnadskalkyle!$B$11,($J239*TiltakstyperKostnadskalkyle!F$11)/100,
IF($F239=TiltakstyperKostnadskalkyle!$B$12,($J239*TiltakstyperKostnadskalkyle!F$12)/100,
IF($F239=TiltakstyperKostnadskalkyle!$B$13,($J239*TiltakstyperKostnadskalkyle!F$13)/100,
IF($F239=TiltakstyperKostnadskalkyle!$B$14,($J239*TiltakstyperKostnadskalkyle!F$14)/100,
IF($F239=TiltakstyperKostnadskalkyle!$B$15,($J239*TiltakstyperKostnadskalkyle!F$15)/100,
"0")))))))))))</f>
        <v>0</v>
      </c>
      <c r="N239" s="18" t="str">
        <f>IF($F239=TiltakstyperKostnadskalkyle!$B$5,($J239*TiltakstyperKostnadskalkyle!G$5)/100,
IF($F239=TiltakstyperKostnadskalkyle!$B$6,($J239*TiltakstyperKostnadskalkyle!G$6)/100,
IF($F239=TiltakstyperKostnadskalkyle!$B$7,($J239*TiltakstyperKostnadskalkyle!G$7)/100,
IF($F239=TiltakstyperKostnadskalkyle!$B$8,($J239*TiltakstyperKostnadskalkyle!G$8)/100,
IF($F239=TiltakstyperKostnadskalkyle!$B$9,($J239*TiltakstyperKostnadskalkyle!G$9)/100,
IF($F239=TiltakstyperKostnadskalkyle!$B$10,($J239*TiltakstyperKostnadskalkyle!G$10)/100,
IF($F239=TiltakstyperKostnadskalkyle!$B$11,($J239*TiltakstyperKostnadskalkyle!G$11)/100,
IF($F239=TiltakstyperKostnadskalkyle!$B$12,($J239*TiltakstyperKostnadskalkyle!G$12)/100,
IF($F239=TiltakstyperKostnadskalkyle!$B$13,($J239*TiltakstyperKostnadskalkyle!G$13)/100,
IF($F239=TiltakstyperKostnadskalkyle!$B$14,($J239*TiltakstyperKostnadskalkyle!G$14)/100,
IF($F239=TiltakstyperKostnadskalkyle!$B$15,($J239*TiltakstyperKostnadskalkyle!G$15)/100,
"0")))))))))))</f>
        <v>0</v>
      </c>
      <c r="O239" s="18" t="str">
        <f>IF($F239=TiltakstyperKostnadskalkyle!$B$5,($J239*TiltakstyperKostnadskalkyle!H$5)/100,
IF($F239=TiltakstyperKostnadskalkyle!$B$6,($J239*TiltakstyperKostnadskalkyle!H$6)/100,
IF($F239=TiltakstyperKostnadskalkyle!$B$7,($J239*TiltakstyperKostnadskalkyle!H$7)/100,
IF($F239=TiltakstyperKostnadskalkyle!$B$8,($J239*TiltakstyperKostnadskalkyle!H$8)/100,
IF($F239=TiltakstyperKostnadskalkyle!$B$9,($J239*TiltakstyperKostnadskalkyle!H$9)/100,
IF($F239=TiltakstyperKostnadskalkyle!$B$10,($J239*TiltakstyperKostnadskalkyle!H$10)/100,
IF($F239=TiltakstyperKostnadskalkyle!$B$11,($J239*TiltakstyperKostnadskalkyle!H$11)/100,
IF($F239=TiltakstyperKostnadskalkyle!$B$12,($J239*TiltakstyperKostnadskalkyle!H$12)/100,
IF($F239=TiltakstyperKostnadskalkyle!$B$13,($J239*TiltakstyperKostnadskalkyle!H$13)/100,
IF($F239=TiltakstyperKostnadskalkyle!$B$14,($J239*TiltakstyperKostnadskalkyle!H$14)/100,
IF($F239=TiltakstyperKostnadskalkyle!$B$15,($J239*TiltakstyperKostnadskalkyle!H$15)/100,
"0")))))))))))</f>
        <v>0</v>
      </c>
      <c r="P239" s="18" t="str">
        <f>IF($F239=TiltakstyperKostnadskalkyle!$B$5,($J239*TiltakstyperKostnadskalkyle!I$5)/100,
IF($F239=TiltakstyperKostnadskalkyle!$B$6,($J239*TiltakstyperKostnadskalkyle!I$6)/100,
IF($F239=TiltakstyperKostnadskalkyle!$B$7,($J239*TiltakstyperKostnadskalkyle!I$7)/100,
IF($F239=TiltakstyperKostnadskalkyle!$B$8,($J239*TiltakstyperKostnadskalkyle!I$8)/100,
IF($F239=TiltakstyperKostnadskalkyle!$B$9,($J239*TiltakstyperKostnadskalkyle!I$9)/100,
IF($F239=TiltakstyperKostnadskalkyle!$B$10,($J239*TiltakstyperKostnadskalkyle!I$10)/100,
IF($F239=TiltakstyperKostnadskalkyle!$B$11,($J239*TiltakstyperKostnadskalkyle!I$11)/100,
IF($F239=TiltakstyperKostnadskalkyle!$B$12,($J239*TiltakstyperKostnadskalkyle!I$12)/100,
IF($F239=TiltakstyperKostnadskalkyle!$B$13,($J239*TiltakstyperKostnadskalkyle!I$13)/100,
IF($F239=TiltakstyperKostnadskalkyle!$B$14,($J239*TiltakstyperKostnadskalkyle!I$14)/100,
IF($F239=TiltakstyperKostnadskalkyle!$B$15,($J239*TiltakstyperKostnadskalkyle!I$15)/100,
"0")))))))))))</f>
        <v>0</v>
      </c>
      <c r="Q239" s="18">
        <f t="shared" si="14"/>
        <v>0</v>
      </c>
      <c r="R239" s="18" t="str">
        <f>IF($F239=TiltakstyperKostnadskalkyle!$B$5,($J239*TiltakstyperKostnadskalkyle!K$5)/100,
IF($F239=TiltakstyperKostnadskalkyle!$B$6,($J239*TiltakstyperKostnadskalkyle!K$6)/100,
IF($F239=TiltakstyperKostnadskalkyle!$B$8,($J239*TiltakstyperKostnadskalkyle!K$8)/100,
IF($F239=TiltakstyperKostnadskalkyle!$B$9,($J239*TiltakstyperKostnadskalkyle!K$9)/100,
IF($F239=TiltakstyperKostnadskalkyle!$B$10,($J239*TiltakstyperKostnadskalkyle!K$10)/100,
IF($F239=TiltakstyperKostnadskalkyle!$B$11,($J239*TiltakstyperKostnadskalkyle!K$11)/100,
IF($F239=TiltakstyperKostnadskalkyle!$B$12,($J239*TiltakstyperKostnadskalkyle!K$12)/100,
IF($F239=TiltakstyperKostnadskalkyle!$B$13,($J239*TiltakstyperKostnadskalkyle!K$13)/100,
IF($F239=TiltakstyperKostnadskalkyle!$B$14,($J239*TiltakstyperKostnadskalkyle!K$14)/100,
"0")))))))))</f>
        <v>0</v>
      </c>
      <c r="S239" s="18">
        <f t="shared" si="15"/>
        <v>0</v>
      </c>
      <c r="T239" s="18" t="str">
        <f>IF($F239=TiltakstyperKostnadskalkyle!$B$5,($J239*TiltakstyperKostnadskalkyle!M$5)/100,
IF($F239=TiltakstyperKostnadskalkyle!$B$6,($J239*TiltakstyperKostnadskalkyle!M$6)/100,
IF($F239=TiltakstyperKostnadskalkyle!$B$7,($J239*TiltakstyperKostnadskalkyle!M$7)/100,
IF($F239=TiltakstyperKostnadskalkyle!$B$8,($J239*TiltakstyperKostnadskalkyle!M$8)/100,
IF($F239=TiltakstyperKostnadskalkyle!$B$9,($J239*TiltakstyperKostnadskalkyle!M$9)/100,
IF($F239=TiltakstyperKostnadskalkyle!$B$10,($J239*TiltakstyperKostnadskalkyle!M$10)/100,
IF($F239=TiltakstyperKostnadskalkyle!$B$11,($J239*TiltakstyperKostnadskalkyle!M$11)/100,
IF($F239=TiltakstyperKostnadskalkyle!$B$12,($J239*TiltakstyperKostnadskalkyle!M$12)/100,
IF($F239=TiltakstyperKostnadskalkyle!$B$13,($J239*TiltakstyperKostnadskalkyle!M$13)/100,
IF($F239=TiltakstyperKostnadskalkyle!$B$14,($J239*TiltakstyperKostnadskalkyle!M$14)/100,
IF($F239=TiltakstyperKostnadskalkyle!$B$15,($J239*TiltakstyperKostnadskalkyle!M$15)/100,
"0")))))))))))</f>
        <v>0</v>
      </c>
      <c r="U239" s="18"/>
      <c r="V239" s="18"/>
      <c r="W239" s="18" t="str">
        <f>IF($F239=TiltakstyperKostnadskalkyle!$B$5,($J239*TiltakstyperKostnadskalkyle!P$5)/100,
IF($F239=TiltakstyperKostnadskalkyle!$B$6,($J239*TiltakstyperKostnadskalkyle!P$6)/100,
IF($F239=TiltakstyperKostnadskalkyle!$B$7,($J239*TiltakstyperKostnadskalkyle!P$7)/100,
IF($F239=TiltakstyperKostnadskalkyle!$B$8,($J239*TiltakstyperKostnadskalkyle!P$8)/100,
IF($F239=TiltakstyperKostnadskalkyle!$B$9,($J239*TiltakstyperKostnadskalkyle!P$9)/100,
IF($F239=TiltakstyperKostnadskalkyle!$B$10,($J239*TiltakstyperKostnadskalkyle!P$10)/100,
IF($F239=TiltakstyperKostnadskalkyle!$B$11,($J239*TiltakstyperKostnadskalkyle!P$11)/100,
IF($F239=TiltakstyperKostnadskalkyle!$B$12,($J239*TiltakstyperKostnadskalkyle!P$12)/100,
IF($F239=TiltakstyperKostnadskalkyle!$B$13,($J239*TiltakstyperKostnadskalkyle!P$13)/100,
IF($F239=TiltakstyperKostnadskalkyle!$B$14,($J239*TiltakstyperKostnadskalkyle!P$14)/100,
IF($F239=TiltakstyperKostnadskalkyle!$B$15,($J239*TiltakstyperKostnadskalkyle!P$15)/100,
"0")))))))))))</f>
        <v>0</v>
      </c>
      <c r="Y239" s="151"/>
    </row>
    <row r="240" spans="2:25" ht="14.45" customHeight="1" x14ac:dyDescent="0.25">
      <c r="B240" s="20" t="s">
        <v>25</v>
      </c>
      <c r="C240" s="22"/>
      <c r="D240" s="22"/>
      <c r="E240" s="22"/>
      <c r="F240" s="39"/>
      <c r="G240" s="22"/>
      <c r="H240" s="23"/>
      <c r="I240" s="27"/>
      <c r="J240" s="18">
        <f>IF(F240=TiltakstyperKostnadskalkyle!$B$5,TiltakstyperKostnadskalkyle!$R$5*Handlingsplan!H246,
IF(F240=TiltakstyperKostnadskalkyle!$B$6,TiltakstyperKostnadskalkyle!$R$6*Handlingsplan!H246,
IF(F240=TiltakstyperKostnadskalkyle!$B$7,TiltakstyperKostnadskalkyle!$R$7*Handlingsplan!H246,
IF(F240=TiltakstyperKostnadskalkyle!$B$8,TiltakstyperKostnadskalkyle!$R$8*Handlingsplan!H246,
IF(F240=TiltakstyperKostnadskalkyle!$B$9,TiltakstyperKostnadskalkyle!$R$9*Handlingsplan!H246,
IF(F240=TiltakstyperKostnadskalkyle!$B$10,TiltakstyperKostnadskalkyle!$R$10*Handlingsplan!H246,
IF(F240=TiltakstyperKostnadskalkyle!$B$11,TiltakstyperKostnadskalkyle!$R$11*Handlingsplan!H246,
IF(F240=TiltakstyperKostnadskalkyle!$B$12,TiltakstyperKostnadskalkyle!$R$12*Handlingsplan!H246,
IF(F240=TiltakstyperKostnadskalkyle!$B$13,TiltakstyperKostnadskalkyle!$R$13*Handlingsplan!H246,
IF(F240=TiltakstyperKostnadskalkyle!$B$14,TiltakstyperKostnadskalkyle!$R$14*Handlingsplan!H246,
IF(F240=TiltakstyperKostnadskalkyle!$B$15,TiltakstyperKostnadskalkyle!$R$15*Handlingsplan!H246,
0)))))))))))</f>
        <v>0</v>
      </c>
      <c r="K240" s="18" t="str">
        <f>IF($F240=TiltakstyperKostnadskalkyle!$B$5,($J240*TiltakstyperKostnadskalkyle!D$5)/100,
IF($F240=TiltakstyperKostnadskalkyle!$B$6,($J240*TiltakstyperKostnadskalkyle!D$6)/100,
IF($F240=TiltakstyperKostnadskalkyle!$B$7,($J240*TiltakstyperKostnadskalkyle!D$7)/100,
IF($F240=TiltakstyperKostnadskalkyle!$B$8,($J240*TiltakstyperKostnadskalkyle!D$8)/100,
IF($F240=TiltakstyperKostnadskalkyle!$B$9,($J240*TiltakstyperKostnadskalkyle!D$9)/100,
IF($F240=TiltakstyperKostnadskalkyle!$B$10,($J240*TiltakstyperKostnadskalkyle!D$10)/100,
IF($F240=TiltakstyperKostnadskalkyle!$B$11,($J240*TiltakstyperKostnadskalkyle!D$11)/100,
IF($F240=TiltakstyperKostnadskalkyle!$B$12,($J240*TiltakstyperKostnadskalkyle!D$12)/100,
IF($F240=TiltakstyperKostnadskalkyle!$B$13,($J240*TiltakstyperKostnadskalkyle!D$13)/100,
IF($F240=TiltakstyperKostnadskalkyle!$B$14,($J240*TiltakstyperKostnadskalkyle!D$14)/100,
IF($F240=TiltakstyperKostnadskalkyle!$B$15,($J240*TiltakstyperKostnadskalkyle!D$15)/100,
"0")))))))))))</f>
        <v>0</v>
      </c>
      <c r="L240" s="18" t="str">
        <f>IF($F240=TiltakstyperKostnadskalkyle!$B$5,($J240*TiltakstyperKostnadskalkyle!E$5)/100,
IF($F240=TiltakstyperKostnadskalkyle!$B$6,($J240*TiltakstyperKostnadskalkyle!E$6)/100,
IF($F240=TiltakstyperKostnadskalkyle!$B$7,($J240*TiltakstyperKostnadskalkyle!E$7)/100,
IF($F240=TiltakstyperKostnadskalkyle!$B$8,($J240*TiltakstyperKostnadskalkyle!E$8)/100,
IF($F240=TiltakstyperKostnadskalkyle!$B$9,($J240*TiltakstyperKostnadskalkyle!E$9)/100,
IF($F240=TiltakstyperKostnadskalkyle!$B$10,($J240*TiltakstyperKostnadskalkyle!E$10)/100,
IF($F240=TiltakstyperKostnadskalkyle!$B$11,($J240*TiltakstyperKostnadskalkyle!E$11)/100,
IF($F240=TiltakstyperKostnadskalkyle!$B$12,($J240*TiltakstyperKostnadskalkyle!E$12)/100,
IF($F240=TiltakstyperKostnadskalkyle!$B$13,($J240*TiltakstyperKostnadskalkyle!E$13)/100,
IF($F240=TiltakstyperKostnadskalkyle!$B$14,($J240*TiltakstyperKostnadskalkyle!E$14)/100,
IF($F240=TiltakstyperKostnadskalkyle!$B$15,($J240*TiltakstyperKostnadskalkyle!E$15)/100,
"0")))))))))))</f>
        <v>0</v>
      </c>
      <c r="M240" s="18" t="str">
        <f>IF($F240=TiltakstyperKostnadskalkyle!$B$5,($J240*TiltakstyperKostnadskalkyle!F$5)/100,
IF($F240=TiltakstyperKostnadskalkyle!$B$6,($J240*TiltakstyperKostnadskalkyle!F$6)/100,
IF($F240=TiltakstyperKostnadskalkyle!$B$7,($J240*TiltakstyperKostnadskalkyle!F$7)/100,
IF($F240=TiltakstyperKostnadskalkyle!$B$8,($J240*TiltakstyperKostnadskalkyle!F$8)/100,
IF($F240=TiltakstyperKostnadskalkyle!$B$9,($J240*TiltakstyperKostnadskalkyle!F$9)/100,
IF($F240=TiltakstyperKostnadskalkyle!$B$10,($J240*TiltakstyperKostnadskalkyle!F$10)/100,
IF($F240=TiltakstyperKostnadskalkyle!$B$11,($J240*TiltakstyperKostnadskalkyle!F$11)/100,
IF($F240=TiltakstyperKostnadskalkyle!$B$12,($J240*TiltakstyperKostnadskalkyle!F$12)/100,
IF($F240=TiltakstyperKostnadskalkyle!$B$13,($J240*TiltakstyperKostnadskalkyle!F$13)/100,
IF($F240=TiltakstyperKostnadskalkyle!$B$14,($J240*TiltakstyperKostnadskalkyle!F$14)/100,
IF($F240=TiltakstyperKostnadskalkyle!$B$15,($J240*TiltakstyperKostnadskalkyle!F$15)/100,
"0")))))))))))</f>
        <v>0</v>
      </c>
      <c r="N240" s="18" t="str">
        <f>IF($F240=TiltakstyperKostnadskalkyle!$B$5,($J240*TiltakstyperKostnadskalkyle!G$5)/100,
IF($F240=TiltakstyperKostnadskalkyle!$B$6,($J240*TiltakstyperKostnadskalkyle!G$6)/100,
IF($F240=TiltakstyperKostnadskalkyle!$B$7,($J240*TiltakstyperKostnadskalkyle!G$7)/100,
IF($F240=TiltakstyperKostnadskalkyle!$B$8,($J240*TiltakstyperKostnadskalkyle!G$8)/100,
IF($F240=TiltakstyperKostnadskalkyle!$B$9,($J240*TiltakstyperKostnadskalkyle!G$9)/100,
IF($F240=TiltakstyperKostnadskalkyle!$B$10,($J240*TiltakstyperKostnadskalkyle!G$10)/100,
IF($F240=TiltakstyperKostnadskalkyle!$B$11,($J240*TiltakstyperKostnadskalkyle!G$11)/100,
IF($F240=TiltakstyperKostnadskalkyle!$B$12,($J240*TiltakstyperKostnadskalkyle!G$12)/100,
IF($F240=TiltakstyperKostnadskalkyle!$B$13,($J240*TiltakstyperKostnadskalkyle!G$13)/100,
IF($F240=TiltakstyperKostnadskalkyle!$B$14,($J240*TiltakstyperKostnadskalkyle!G$14)/100,
IF($F240=TiltakstyperKostnadskalkyle!$B$15,($J240*TiltakstyperKostnadskalkyle!G$15)/100,
"0")))))))))))</f>
        <v>0</v>
      </c>
      <c r="O240" s="18" t="str">
        <f>IF($F240=TiltakstyperKostnadskalkyle!$B$5,($J240*TiltakstyperKostnadskalkyle!H$5)/100,
IF($F240=TiltakstyperKostnadskalkyle!$B$6,($J240*TiltakstyperKostnadskalkyle!H$6)/100,
IF($F240=TiltakstyperKostnadskalkyle!$B$7,($J240*TiltakstyperKostnadskalkyle!H$7)/100,
IF($F240=TiltakstyperKostnadskalkyle!$B$8,($J240*TiltakstyperKostnadskalkyle!H$8)/100,
IF($F240=TiltakstyperKostnadskalkyle!$B$9,($J240*TiltakstyperKostnadskalkyle!H$9)/100,
IF($F240=TiltakstyperKostnadskalkyle!$B$10,($J240*TiltakstyperKostnadskalkyle!H$10)/100,
IF($F240=TiltakstyperKostnadskalkyle!$B$11,($J240*TiltakstyperKostnadskalkyle!H$11)/100,
IF($F240=TiltakstyperKostnadskalkyle!$B$12,($J240*TiltakstyperKostnadskalkyle!H$12)/100,
IF($F240=TiltakstyperKostnadskalkyle!$B$13,($J240*TiltakstyperKostnadskalkyle!H$13)/100,
IF($F240=TiltakstyperKostnadskalkyle!$B$14,($J240*TiltakstyperKostnadskalkyle!H$14)/100,
IF($F240=TiltakstyperKostnadskalkyle!$B$15,($J240*TiltakstyperKostnadskalkyle!H$15)/100,
"0")))))))))))</f>
        <v>0</v>
      </c>
      <c r="P240" s="18" t="str">
        <f>IF($F240=TiltakstyperKostnadskalkyle!$B$5,($J240*TiltakstyperKostnadskalkyle!I$5)/100,
IF($F240=TiltakstyperKostnadskalkyle!$B$6,($J240*TiltakstyperKostnadskalkyle!I$6)/100,
IF($F240=TiltakstyperKostnadskalkyle!$B$7,($J240*TiltakstyperKostnadskalkyle!I$7)/100,
IF($F240=TiltakstyperKostnadskalkyle!$B$8,($J240*TiltakstyperKostnadskalkyle!I$8)/100,
IF($F240=TiltakstyperKostnadskalkyle!$B$9,($J240*TiltakstyperKostnadskalkyle!I$9)/100,
IF($F240=TiltakstyperKostnadskalkyle!$B$10,($J240*TiltakstyperKostnadskalkyle!I$10)/100,
IF($F240=TiltakstyperKostnadskalkyle!$B$11,($J240*TiltakstyperKostnadskalkyle!I$11)/100,
IF($F240=TiltakstyperKostnadskalkyle!$B$12,($J240*TiltakstyperKostnadskalkyle!I$12)/100,
IF($F240=TiltakstyperKostnadskalkyle!$B$13,($J240*TiltakstyperKostnadskalkyle!I$13)/100,
IF($F240=TiltakstyperKostnadskalkyle!$B$14,($J240*TiltakstyperKostnadskalkyle!I$14)/100,
IF($F240=TiltakstyperKostnadskalkyle!$B$15,($J240*TiltakstyperKostnadskalkyle!I$15)/100,
"0")))))))))))</f>
        <v>0</v>
      </c>
      <c r="Q240" s="18">
        <f t="shared" si="14"/>
        <v>0</v>
      </c>
      <c r="R240" s="18" t="str">
        <f>IF($F240=TiltakstyperKostnadskalkyle!$B$5,($J240*TiltakstyperKostnadskalkyle!K$5)/100,
IF($F240=TiltakstyperKostnadskalkyle!$B$6,($J240*TiltakstyperKostnadskalkyle!K$6)/100,
IF($F240=TiltakstyperKostnadskalkyle!$B$8,($J240*TiltakstyperKostnadskalkyle!K$8)/100,
IF($F240=TiltakstyperKostnadskalkyle!$B$9,($J240*TiltakstyperKostnadskalkyle!K$9)/100,
IF($F240=TiltakstyperKostnadskalkyle!$B$10,($J240*TiltakstyperKostnadskalkyle!K$10)/100,
IF($F240=TiltakstyperKostnadskalkyle!$B$11,($J240*TiltakstyperKostnadskalkyle!K$11)/100,
IF($F240=TiltakstyperKostnadskalkyle!$B$12,($J240*TiltakstyperKostnadskalkyle!K$12)/100,
IF($F240=TiltakstyperKostnadskalkyle!$B$13,($J240*TiltakstyperKostnadskalkyle!K$13)/100,
IF($F240=TiltakstyperKostnadskalkyle!$B$14,($J240*TiltakstyperKostnadskalkyle!K$14)/100,
"0")))))))))</f>
        <v>0</v>
      </c>
      <c r="S240" s="18">
        <f t="shared" si="15"/>
        <v>0</v>
      </c>
      <c r="T240" s="18" t="str">
        <f>IF($F240=TiltakstyperKostnadskalkyle!$B$5,($J240*TiltakstyperKostnadskalkyle!M$5)/100,
IF($F240=TiltakstyperKostnadskalkyle!$B$6,($J240*TiltakstyperKostnadskalkyle!M$6)/100,
IF($F240=TiltakstyperKostnadskalkyle!$B$7,($J240*TiltakstyperKostnadskalkyle!M$7)/100,
IF($F240=TiltakstyperKostnadskalkyle!$B$8,($J240*TiltakstyperKostnadskalkyle!M$8)/100,
IF($F240=TiltakstyperKostnadskalkyle!$B$9,($J240*TiltakstyperKostnadskalkyle!M$9)/100,
IF($F240=TiltakstyperKostnadskalkyle!$B$10,($J240*TiltakstyperKostnadskalkyle!M$10)/100,
IF($F240=TiltakstyperKostnadskalkyle!$B$11,($J240*TiltakstyperKostnadskalkyle!M$11)/100,
IF($F240=TiltakstyperKostnadskalkyle!$B$12,($J240*TiltakstyperKostnadskalkyle!M$12)/100,
IF($F240=TiltakstyperKostnadskalkyle!$B$13,($J240*TiltakstyperKostnadskalkyle!M$13)/100,
IF($F240=TiltakstyperKostnadskalkyle!$B$14,($J240*TiltakstyperKostnadskalkyle!M$14)/100,
IF($F240=TiltakstyperKostnadskalkyle!$B$15,($J240*TiltakstyperKostnadskalkyle!M$15)/100,
"0")))))))))))</f>
        <v>0</v>
      </c>
      <c r="U240" s="18"/>
      <c r="V240" s="18"/>
      <c r="W240" s="18" t="str">
        <f>IF($F240=TiltakstyperKostnadskalkyle!$B$5,($J240*TiltakstyperKostnadskalkyle!P$5)/100,
IF($F240=TiltakstyperKostnadskalkyle!$B$6,($J240*TiltakstyperKostnadskalkyle!P$6)/100,
IF($F240=TiltakstyperKostnadskalkyle!$B$7,($J240*TiltakstyperKostnadskalkyle!P$7)/100,
IF($F240=TiltakstyperKostnadskalkyle!$B$8,($J240*TiltakstyperKostnadskalkyle!P$8)/100,
IF($F240=TiltakstyperKostnadskalkyle!$B$9,($J240*TiltakstyperKostnadskalkyle!P$9)/100,
IF($F240=TiltakstyperKostnadskalkyle!$B$10,($J240*TiltakstyperKostnadskalkyle!P$10)/100,
IF($F240=TiltakstyperKostnadskalkyle!$B$11,($J240*TiltakstyperKostnadskalkyle!P$11)/100,
IF($F240=TiltakstyperKostnadskalkyle!$B$12,($J240*TiltakstyperKostnadskalkyle!P$12)/100,
IF($F240=TiltakstyperKostnadskalkyle!$B$13,($J240*TiltakstyperKostnadskalkyle!P$13)/100,
IF($F240=TiltakstyperKostnadskalkyle!$B$14,($J240*TiltakstyperKostnadskalkyle!P$14)/100,
IF($F240=TiltakstyperKostnadskalkyle!$B$15,($J240*TiltakstyperKostnadskalkyle!P$15)/100,
"0")))))))))))</f>
        <v>0</v>
      </c>
      <c r="Y240" s="151"/>
    </row>
    <row r="241" spans="2:25" ht="14.45" customHeight="1" x14ac:dyDescent="0.25">
      <c r="B241" s="20" t="s">
        <v>25</v>
      </c>
      <c r="C241" s="22"/>
      <c r="D241" s="22"/>
      <c r="E241" s="22"/>
      <c r="F241" s="39"/>
      <c r="G241" s="22"/>
      <c r="H241" s="23"/>
      <c r="I241" s="27"/>
      <c r="J241" s="18">
        <f>IF(F241=TiltakstyperKostnadskalkyle!$B$5,TiltakstyperKostnadskalkyle!$R$5*Handlingsplan!H247,
IF(F241=TiltakstyperKostnadskalkyle!$B$6,TiltakstyperKostnadskalkyle!$R$6*Handlingsplan!H247,
IF(F241=TiltakstyperKostnadskalkyle!$B$7,TiltakstyperKostnadskalkyle!$R$7*Handlingsplan!H247,
IF(F241=TiltakstyperKostnadskalkyle!$B$8,TiltakstyperKostnadskalkyle!$R$8*Handlingsplan!H247,
IF(F241=TiltakstyperKostnadskalkyle!$B$9,TiltakstyperKostnadskalkyle!$R$9*Handlingsplan!H247,
IF(F241=TiltakstyperKostnadskalkyle!$B$10,TiltakstyperKostnadskalkyle!$R$10*Handlingsplan!H247,
IF(F241=TiltakstyperKostnadskalkyle!$B$11,TiltakstyperKostnadskalkyle!$R$11*Handlingsplan!H247,
IF(F241=TiltakstyperKostnadskalkyle!$B$12,TiltakstyperKostnadskalkyle!$R$12*Handlingsplan!H247,
IF(F241=TiltakstyperKostnadskalkyle!$B$13,TiltakstyperKostnadskalkyle!$R$13*Handlingsplan!H247,
IF(F241=TiltakstyperKostnadskalkyle!$B$14,TiltakstyperKostnadskalkyle!$R$14*Handlingsplan!H247,
IF(F241=TiltakstyperKostnadskalkyle!$B$15,TiltakstyperKostnadskalkyle!$R$15*Handlingsplan!H247,
0)))))))))))</f>
        <v>0</v>
      </c>
      <c r="K241" s="18" t="str">
        <f>IF($F241=TiltakstyperKostnadskalkyle!$B$5,($J241*TiltakstyperKostnadskalkyle!D$5)/100,
IF($F241=TiltakstyperKostnadskalkyle!$B$6,($J241*TiltakstyperKostnadskalkyle!D$6)/100,
IF($F241=TiltakstyperKostnadskalkyle!$B$7,($J241*TiltakstyperKostnadskalkyle!D$7)/100,
IF($F241=TiltakstyperKostnadskalkyle!$B$8,($J241*TiltakstyperKostnadskalkyle!D$8)/100,
IF($F241=TiltakstyperKostnadskalkyle!$B$9,($J241*TiltakstyperKostnadskalkyle!D$9)/100,
IF($F241=TiltakstyperKostnadskalkyle!$B$10,($J241*TiltakstyperKostnadskalkyle!D$10)/100,
IF($F241=TiltakstyperKostnadskalkyle!$B$11,($J241*TiltakstyperKostnadskalkyle!D$11)/100,
IF($F241=TiltakstyperKostnadskalkyle!$B$12,($J241*TiltakstyperKostnadskalkyle!D$12)/100,
IF($F241=TiltakstyperKostnadskalkyle!$B$13,($J241*TiltakstyperKostnadskalkyle!D$13)/100,
IF($F241=TiltakstyperKostnadskalkyle!$B$14,($J241*TiltakstyperKostnadskalkyle!D$14)/100,
IF($F241=TiltakstyperKostnadskalkyle!$B$15,($J241*TiltakstyperKostnadskalkyle!D$15)/100,
"0")))))))))))</f>
        <v>0</v>
      </c>
      <c r="L241" s="18" t="str">
        <f>IF($F241=TiltakstyperKostnadskalkyle!$B$5,($J241*TiltakstyperKostnadskalkyle!E$5)/100,
IF($F241=TiltakstyperKostnadskalkyle!$B$6,($J241*TiltakstyperKostnadskalkyle!E$6)/100,
IF($F241=TiltakstyperKostnadskalkyle!$B$7,($J241*TiltakstyperKostnadskalkyle!E$7)/100,
IF($F241=TiltakstyperKostnadskalkyle!$B$8,($J241*TiltakstyperKostnadskalkyle!E$8)/100,
IF($F241=TiltakstyperKostnadskalkyle!$B$9,($J241*TiltakstyperKostnadskalkyle!E$9)/100,
IF($F241=TiltakstyperKostnadskalkyle!$B$10,($J241*TiltakstyperKostnadskalkyle!E$10)/100,
IF($F241=TiltakstyperKostnadskalkyle!$B$11,($J241*TiltakstyperKostnadskalkyle!E$11)/100,
IF($F241=TiltakstyperKostnadskalkyle!$B$12,($J241*TiltakstyperKostnadskalkyle!E$12)/100,
IF($F241=TiltakstyperKostnadskalkyle!$B$13,($J241*TiltakstyperKostnadskalkyle!E$13)/100,
IF($F241=TiltakstyperKostnadskalkyle!$B$14,($J241*TiltakstyperKostnadskalkyle!E$14)/100,
IF($F241=TiltakstyperKostnadskalkyle!$B$15,($J241*TiltakstyperKostnadskalkyle!E$15)/100,
"0")))))))))))</f>
        <v>0</v>
      </c>
      <c r="M241" s="18" t="str">
        <f>IF($F241=TiltakstyperKostnadskalkyle!$B$5,($J241*TiltakstyperKostnadskalkyle!F$5)/100,
IF($F241=TiltakstyperKostnadskalkyle!$B$6,($J241*TiltakstyperKostnadskalkyle!F$6)/100,
IF($F241=TiltakstyperKostnadskalkyle!$B$7,($J241*TiltakstyperKostnadskalkyle!F$7)/100,
IF($F241=TiltakstyperKostnadskalkyle!$B$8,($J241*TiltakstyperKostnadskalkyle!F$8)/100,
IF($F241=TiltakstyperKostnadskalkyle!$B$9,($J241*TiltakstyperKostnadskalkyle!F$9)/100,
IF($F241=TiltakstyperKostnadskalkyle!$B$10,($J241*TiltakstyperKostnadskalkyle!F$10)/100,
IF($F241=TiltakstyperKostnadskalkyle!$B$11,($J241*TiltakstyperKostnadskalkyle!F$11)/100,
IF($F241=TiltakstyperKostnadskalkyle!$B$12,($J241*TiltakstyperKostnadskalkyle!F$12)/100,
IF($F241=TiltakstyperKostnadskalkyle!$B$13,($J241*TiltakstyperKostnadskalkyle!F$13)/100,
IF($F241=TiltakstyperKostnadskalkyle!$B$14,($J241*TiltakstyperKostnadskalkyle!F$14)/100,
IF($F241=TiltakstyperKostnadskalkyle!$B$15,($J241*TiltakstyperKostnadskalkyle!F$15)/100,
"0")))))))))))</f>
        <v>0</v>
      </c>
      <c r="N241" s="18" t="str">
        <f>IF($F241=TiltakstyperKostnadskalkyle!$B$5,($J241*TiltakstyperKostnadskalkyle!G$5)/100,
IF($F241=TiltakstyperKostnadskalkyle!$B$6,($J241*TiltakstyperKostnadskalkyle!G$6)/100,
IF($F241=TiltakstyperKostnadskalkyle!$B$7,($J241*TiltakstyperKostnadskalkyle!G$7)/100,
IF($F241=TiltakstyperKostnadskalkyle!$B$8,($J241*TiltakstyperKostnadskalkyle!G$8)/100,
IF($F241=TiltakstyperKostnadskalkyle!$B$9,($J241*TiltakstyperKostnadskalkyle!G$9)/100,
IF($F241=TiltakstyperKostnadskalkyle!$B$10,($J241*TiltakstyperKostnadskalkyle!G$10)/100,
IF($F241=TiltakstyperKostnadskalkyle!$B$11,($J241*TiltakstyperKostnadskalkyle!G$11)/100,
IF($F241=TiltakstyperKostnadskalkyle!$B$12,($J241*TiltakstyperKostnadskalkyle!G$12)/100,
IF($F241=TiltakstyperKostnadskalkyle!$B$13,($J241*TiltakstyperKostnadskalkyle!G$13)/100,
IF($F241=TiltakstyperKostnadskalkyle!$B$14,($J241*TiltakstyperKostnadskalkyle!G$14)/100,
IF($F241=TiltakstyperKostnadskalkyle!$B$15,($J241*TiltakstyperKostnadskalkyle!G$15)/100,
"0")))))))))))</f>
        <v>0</v>
      </c>
      <c r="O241" s="18" t="str">
        <f>IF($F241=TiltakstyperKostnadskalkyle!$B$5,($J241*TiltakstyperKostnadskalkyle!H$5)/100,
IF($F241=TiltakstyperKostnadskalkyle!$B$6,($J241*TiltakstyperKostnadskalkyle!H$6)/100,
IF($F241=TiltakstyperKostnadskalkyle!$B$7,($J241*TiltakstyperKostnadskalkyle!H$7)/100,
IF($F241=TiltakstyperKostnadskalkyle!$B$8,($J241*TiltakstyperKostnadskalkyle!H$8)/100,
IF($F241=TiltakstyperKostnadskalkyle!$B$9,($J241*TiltakstyperKostnadskalkyle!H$9)/100,
IF($F241=TiltakstyperKostnadskalkyle!$B$10,($J241*TiltakstyperKostnadskalkyle!H$10)/100,
IF($F241=TiltakstyperKostnadskalkyle!$B$11,($J241*TiltakstyperKostnadskalkyle!H$11)/100,
IF($F241=TiltakstyperKostnadskalkyle!$B$12,($J241*TiltakstyperKostnadskalkyle!H$12)/100,
IF($F241=TiltakstyperKostnadskalkyle!$B$13,($J241*TiltakstyperKostnadskalkyle!H$13)/100,
IF($F241=TiltakstyperKostnadskalkyle!$B$14,($J241*TiltakstyperKostnadskalkyle!H$14)/100,
IF($F241=TiltakstyperKostnadskalkyle!$B$15,($J241*TiltakstyperKostnadskalkyle!H$15)/100,
"0")))))))))))</f>
        <v>0</v>
      </c>
      <c r="P241" s="18" t="str">
        <f>IF($F241=TiltakstyperKostnadskalkyle!$B$5,($J241*TiltakstyperKostnadskalkyle!I$5)/100,
IF($F241=TiltakstyperKostnadskalkyle!$B$6,($J241*TiltakstyperKostnadskalkyle!I$6)/100,
IF($F241=TiltakstyperKostnadskalkyle!$B$7,($J241*TiltakstyperKostnadskalkyle!I$7)/100,
IF($F241=TiltakstyperKostnadskalkyle!$B$8,($J241*TiltakstyperKostnadskalkyle!I$8)/100,
IF($F241=TiltakstyperKostnadskalkyle!$B$9,($J241*TiltakstyperKostnadskalkyle!I$9)/100,
IF($F241=TiltakstyperKostnadskalkyle!$B$10,($J241*TiltakstyperKostnadskalkyle!I$10)/100,
IF($F241=TiltakstyperKostnadskalkyle!$B$11,($J241*TiltakstyperKostnadskalkyle!I$11)/100,
IF($F241=TiltakstyperKostnadskalkyle!$B$12,($J241*TiltakstyperKostnadskalkyle!I$12)/100,
IF($F241=TiltakstyperKostnadskalkyle!$B$13,($J241*TiltakstyperKostnadskalkyle!I$13)/100,
IF($F241=TiltakstyperKostnadskalkyle!$B$14,($J241*TiltakstyperKostnadskalkyle!I$14)/100,
IF($F241=TiltakstyperKostnadskalkyle!$B$15,($J241*TiltakstyperKostnadskalkyle!I$15)/100,
"0")))))))))))</f>
        <v>0</v>
      </c>
      <c r="Q241" s="18">
        <f t="shared" si="14"/>
        <v>0</v>
      </c>
      <c r="R241" s="18" t="str">
        <f>IF($F241=TiltakstyperKostnadskalkyle!$B$5,($J241*TiltakstyperKostnadskalkyle!K$5)/100,
IF($F241=TiltakstyperKostnadskalkyle!$B$6,($J241*TiltakstyperKostnadskalkyle!K$6)/100,
IF($F241=TiltakstyperKostnadskalkyle!$B$8,($J241*TiltakstyperKostnadskalkyle!K$8)/100,
IF($F241=TiltakstyperKostnadskalkyle!$B$9,($J241*TiltakstyperKostnadskalkyle!K$9)/100,
IF($F241=TiltakstyperKostnadskalkyle!$B$10,($J241*TiltakstyperKostnadskalkyle!K$10)/100,
IF($F241=TiltakstyperKostnadskalkyle!$B$11,($J241*TiltakstyperKostnadskalkyle!K$11)/100,
IF($F241=TiltakstyperKostnadskalkyle!$B$12,($J241*TiltakstyperKostnadskalkyle!K$12)/100,
IF($F241=TiltakstyperKostnadskalkyle!$B$13,($J241*TiltakstyperKostnadskalkyle!K$13)/100,
IF($F241=TiltakstyperKostnadskalkyle!$B$14,($J241*TiltakstyperKostnadskalkyle!K$14)/100,
"0")))))))))</f>
        <v>0</v>
      </c>
      <c r="S241" s="18">
        <f t="shared" si="15"/>
        <v>0</v>
      </c>
      <c r="T241" s="18" t="str">
        <f>IF($F241=TiltakstyperKostnadskalkyle!$B$5,($J241*TiltakstyperKostnadskalkyle!M$5)/100,
IF($F241=TiltakstyperKostnadskalkyle!$B$6,($J241*TiltakstyperKostnadskalkyle!M$6)/100,
IF($F241=TiltakstyperKostnadskalkyle!$B$7,($J241*TiltakstyperKostnadskalkyle!M$7)/100,
IF($F241=TiltakstyperKostnadskalkyle!$B$8,($J241*TiltakstyperKostnadskalkyle!M$8)/100,
IF($F241=TiltakstyperKostnadskalkyle!$B$9,($J241*TiltakstyperKostnadskalkyle!M$9)/100,
IF($F241=TiltakstyperKostnadskalkyle!$B$10,($J241*TiltakstyperKostnadskalkyle!M$10)/100,
IF($F241=TiltakstyperKostnadskalkyle!$B$11,($J241*TiltakstyperKostnadskalkyle!M$11)/100,
IF($F241=TiltakstyperKostnadskalkyle!$B$12,($J241*TiltakstyperKostnadskalkyle!M$12)/100,
IF($F241=TiltakstyperKostnadskalkyle!$B$13,($J241*TiltakstyperKostnadskalkyle!M$13)/100,
IF($F241=TiltakstyperKostnadskalkyle!$B$14,($J241*TiltakstyperKostnadskalkyle!M$14)/100,
IF($F241=TiltakstyperKostnadskalkyle!$B$15,($J241*TiltakstyperKostnadskalkyle!M$15)/100,
"0")))))))))))</f>
        <v>0</v>
      </c>
      <c r="U241" s="18"/>
      <c r="V241" s="18"/>
      <c r="W241" s="18" t="str">
        <f>IF($F241=TiltakstyperKostnadskalkyle!$B$5,($J241*TiltakstyperKostnadskalkyle!P$5)/100,
IF($F241=TiltakstyperKostnadskalkyle!$B$6,($J241*TiltakstyperKostnadskalkyle!P$6)/100,
IF($F241=TiltakstyperKostnadskalkyle!$B$7,($J241*TiltakstyperKostnadskalkyle!P$7)/100,
IF($F241=TiltakstyperKostnadskalkyle!$B$8,($J241*TiltakstyperKostnadskalkyle!P$8)/100,
IF($F241=TiltakstyperKostnadskalkyle!$B$9,($J241*TiltakstyperKostnadskalkyle!P$9)/100,
IF($F241=TiltakstyperKostnadskalkyle!$B$10,($J241*TiltakstyperKostnadskalkyle!P$10)/100,
IF($F241=TiltakstyperKostnadskalkyle!$B$11,($J241*TiltakstyperKostnadskalkyle!P$11)/100,
IF($F241=TiltakstyperKostnadskalkyle!$B$12,($J241*TiltakstyperKostnadskalkyle!P$12)/100,
IF($F241=TiltakstyperKostnadskalkyle!$B$13,($J241*TiltakstyperKostnadskalkyle!P$13)/100,
IF($F241=TiltakstyperKostnadskalkyle!$B$14,($J241*TiltakstyperKostnadskalkyle!P$14)/100,
IF($F241=TiltakstyperKostnadskalkyle!$B$15,($J241*TiltakstyperKostnadskalkyle!P$15)/100,
"0")))))))))))</f>
        <v>0</v>
      </c>
      <c r="Y241" s="151"/>
    </row>
    <row r="242" spans="2:25" ht="14.45" customHeight="1" x14ac:dyDescent="0.25">
      <c r="B242" s="20" t="s">
        <v>25</v>
      </c>
      <c r="C242" s="22"/>
      <c r="D242" s="22"/>
      <c r="E242" s="22"/>
      <c r="F242" s="39"/>
      <c r="G242" s="22"/>
      <c r="H242" s="23"/>
      <c r="I242" s="27"/>
      <c r="J242" s="18">
        <f>IF(F242=TiltakstyperKostnadskalkyle!$B$5,TiltakstyperKostnadskalkyle!$R$5*Handlingsplan!H248,
IF(F242=TiltakstyperKostnadskalkyle!$B$6,TiltakstyperKostnadskalkyle!$R$6*Handlingsplan!H248,
IF(F242=TiltakstyperKostnadskalkyle!$B$7,TiltakstyperKostnadskalkyle!$R$7*Handlingsplan!H248,
IF(F242=TiltakstyperKostnadskalkyle!$B$8,TiltakstyperKostnadskalkyle!$R$8*Handlingsplan!H248,
IF(F242=TiltakstyperKostnadskalkyle!$B$9,TiltakstyperKostnadskalkyle!$R$9*Handlingsplan!H248,
IF(F242=TiltakstyperKostnadskalkyle!$B$10,TiltakstyperKostnadskalkyle!$R$10*Handlingsplan!H248,
IF(F242=TiltakstyperKostnadskalkyle!$B$11,TiltakstyperKostnadskalkyle!$R$11*Handlingsplan!H248,
IF(F242=TiltakstyperKostnadskalkyle!$B$12,TiltakstyperKostnadskalkyle!$R$12*Handlingsplan!H248,
IF(F242=TiltakstyperKostnadskalkyle!$B$13,TiltakstyperKostnadskalkyle!$R$13*Handlingsplan!H248,
IF(F242=TiltakstyperKostnadskalkyle!$B$14,TiltakstyperKostnadskalkyle!$R$14*Handlingsplan!H248,
IF(F242=TiltakstyperKostnadskalkyle!$B$15,TiltakstyperKostnadskalkyle!$R$15*Handlingsplan!H248,
0)))))))))))</f>
        <v>0</v>
      </c>
      <c r="K242" s="18" t="str">
        <f>IF($F242=TiltakstyperKostnadskalkyle!$B$5,($J242*TiltakstyperKostnadskalkyle!D$5)/100,
IF($F242=TiltakstyperKostnadskalkyle!$B$6,($J242*TiltakstyperKostnadskalkyle!D$6)/100,
IF($F242=TiltakstyperKostnadskalkyle!$B$7,($J242*TiltakstyperKostnadskalkyle!D$7)/100,
IF($F242=TiltakstyperKostnadskalkyle!$B$8,($J242*TiltakstyperKostnadskalkyle!D$8)/100,
IF($F242=TiltakstyperKostnadskalkyle!$B$9,($J242*TiltakstyperKostnadskalkyle!D$9)/100,
IF($F242=TiltakstyperKostnadskalkyle!$B$10,($J242*TiltakstyperKostnadskalkyle!D$10)/100,
IF($F242=TiltakstyperKostnadskalkyle!$B$11,($J242*TiltakstyperKostnadskalkyle!D$11)/100,
IF($F242=TiltakstyperKostnadskalkyle!$B$12,($J242*TiltakstyperKostnadskalkyle!D$12)/100,
IF($F242=TiltakstyperKostnadskalkyle!$B$13,($J242*TiltakstyperKostnadskalkyle!D$13)/100,
IF($F242=TiltakstyperKostnadskalkyle!$B$14,($J242*TiltakstyperKostnadskalkyle!D$14)/100,
IF($F242=TiltakstyperKostnadskalkyle!$B$15,($J242*TiltakstyperKostnadskalkyle!D$15)/100,
"0")))))))))))</f>
        <v>0</v>
      </c>
      <c r="L242" s="18" t="str">
        <f>IF($F242=TiltakstyperKostnadskalkyle!$B$5,($J242*TiltakstyperKostnadskalkyle!E$5)/100,
IF($F242=TiltakstyperKostnadskalkyle!$B$6,($J242*TiltakstyperKostnadskalkyle!E$6)/100,
IF($F242=TiltakstyperKostnadskalkyle!$B$7,($J242*TiltakstyperKostnadskalkyle!E$7)/100,
IF($F242=TiltakstyperKostnadskalkyle!$B$8,($J242*TiltakstyperKostnadskalkyle!E$8)/100,
IF($F242=TiltakstyperKostnadskalkyle!$B$9,($J242*TiltakstyperKostnadskalkyle!E$9)/100,
IF($F242=TiltakstyperKostnadskalkyle!$B$10,($J242*TiltakstyperKostnadskalkyle!E$10)/100,
IF($F242=TiltakstyperKostnadskalkyle!$B$11,($J242*TiltakstyperKostnadskalkyle!E$11)/100,
IF($F242=TiltakstyperKostnadskalkyle!$B$12,($J242*TiltakstyperKostnadskalkyle!E$12)/100,
IF($F242=TiltakstyperKostnadskalkyle!$B$13,($J242*TiltakstyperKostnadskalkyle!E$13)/100,
IF($F242=TiltakstyperKostnadskalkyle!$B$14,($J242*TiltakstyperKostnadskalkyle!E$14)/100,
IF($F242=TiltakstyperKostnadskalkyle!$B$15,($J242*TiltakstyperKostnadskalkyle!E$15)/100,
"0")))))))))))</f>
        <v>0</v>
      </c>
      <c r="M242" s="18" t="str">
        <f>IF($F242=TiltakstyperKostnadskalkyle!$B$5,($J242*TiltakstyperKostnadskalkyle!F$5)/100,
IF($F242=TiltakstyperKostnadskalkyle!$B$6,($J242*TiltakstyperKostnadskalkyle!F$6)/100,
IF($F242=TiltakstyperKostnadskalkyle!$B$7,($J242*TiltakstyperKostnadskalkyle!F$7)/100,
IF($F242=TiltakstyperKostnadskalkyle!$B$8,($J242*TiltakstyperKostnadskalkyle!F$8)/100,
IF($F242=TiltakstyperKostnadskalkyle!$B$9,($J242*TiltakstyperKostnadskalkyle!F$9)/100,
IF($F242=TiltakstyperKostnadskalkyle!$B$10,($J242*TiltakstyperKostnadskalkyle!F$10)/100,
IF($F242=TiltakstyperKostnadskalkyle!$B$11,($J242*TiltakstyperKostnadskalkyle!F$11)/100,
IF($F242=TiltakstyperKostnadskalkyle!$B$12,($J242*TiltakstyperKostnadskalkyle!F$12)/100,
IF($F242=TiltakstyperKostnadskalkyle!$B$13,($J242*TiltakstyperKostnadskalkyle!F$13)/100,
IF($F242=TiltakstyperKostnadskalkyle!$B$14,($J242*TiltakstyperKostnadskalkyle!F$14)/100,
IF($F242=TiltakstyperKostnadskalkyle!$B$15,($J242*TiltakstyperKostnadskalkyle!F$15)/100,
"0")))))))))))</f>
        <v>0</v>
      </c>
      <c r="N242" s="18" t="str">
        <f>IF($F242=TiltakstyperKostnadskalkyle!$B$5,($J242*TiltakstyperKostnadskalkyle!G$5)/100,
IF($F242=TiltakstyperKostnadskalkyle!$B$6,($J242*TiltakstyperKostnadskalkyle!G$6)/100,
IF($F242=TiltakstyperKostnadskalkyle!$B$7,($J242*TiltakstyperKostnadskalkyle!G$7)/100,
IF($F242=TiltakstyperKostnadskalkyle!$B$8,($J242*TiltakstyperKostnadskalkyle!G$8)/100,
IF($F242=TiltakstyperKostnadskalkyle!$B$9,($J242*TiltakstyperKostnadskalkyle!G$9)/100,
IF($F242=TiltakstyperKostnadskalkyle!$B$10,($J242*TiltakstyperKostnadskalkyle!G$10)/100,
IF($F242=TiltakstyperKostnadskalkyle!$B$11,($J242*TiltakstyperKostnadskalkyle!G$11)/100,
IF($F242=TiltakstyperKostnadskalkyle!$B$12,($J242*TiltakstyperKostnadskalkyle!G$12)/100,
IF($F242=TiltakstyperKostnadskalkyle!$B$13,($J242*TiltakstyperKostnadskalkyle!G$13)/100,
IF($F242=TiltakstyperKostnadskalkyle!$B$14,($J242*TiltakstyperKostnadskalkyle!G$14)/100,
IF($F242=TiltakstyperKostnadskalkyle!$B$15,($J242*TiltakstyperKostnadskalkyle!G$15)/100,
"0")))))))))))</f>
        <v>0</v>
      </c>
      <c r="O242" s="18" t="str">
        <f>IF($F242=TiltakstyperKostnadskalkyle!$B$5,($J242*TiltakstyperKostnadskalkyle!H$5)/100,
IF($F242=TiltakstyperKostnadskalkyle!$B$6,($J242*TiltakstyperKostnadskalkyle!H$6)/100,
IF($F242=TiltakstyperKostnadskalkyle!$B$7,($J242*TiltakstyperKostnadskalkyle!H$7)/100,
IF($F242=TiltakstyperKostnadskalkyle!$B$8,($J242*TiltakstyperKostnadskalkyle!H$8)/100,
IF($F242=TiltakstyperKostnadskalkyle!$B$9,($J242*TiltakstyperKostnadskalkyle!H$9)/100,
IF($F242=TiltakstyperKostnadskalkyle!$B$10,($J242*TiltakstyperKostnadskalkyle!H$10)/100,
IF($F242=TiltakstyperKostnadskalkyle!$B$11,($J242*TiltakstyperKostnadskalkyle!H$11)/100,
IF($F242=TiltakstyperKostnadskalkyle!$B$12,($J242*TiltakstyperKostnadskalkyle!H$12)/100,
IF($F242=TiltakstyperKostnadskalkyle!$B$13,($J242*TiltakstyperKostnadskalkyle!H$13)/100,
IF($F242=TiltakstyperKostnadskalkyle!$B$14,($J242*TiltakstyperKostnadskalkyle!H$14)/100,
IF($F242=TiltakstyperKostnadskalkyle!$B$15,($J242*TiltakstyperKostnadskalkyle!H$15)/100,
"0")))))))))))</f>
        <v>0</v>
      </c>
      <c r="P242" s="18" t="str">
        <f>IF($F242=TiltakstyperKostnadskalkyle!$B$5,($J242*TiltakstyperKostnadskalkyle!I$5)/100,
IF($F242=TiltakstyperKostnadskalkyle!$B$6,($J242*TiltakstyperKostnadskalkyle!I$6)/100,
IF($F242=TiltakstyperKostnadskalkyle!$B$7,($J242*TiltakstyperKostnadskalkyle!I$7)/100,
IF($F242=TiltakstyperKostnadskalkyle!$B$8,($J242*TiltakstyperKostnadskalkyle!I$8)/100,
IF($F242=TiltakstyperKostnadskalkyle!$B$9,($J242*TiltakstyperKostnadskalkyle!I$9)/100,
IF($F242=TiltakstyperKostnadskalkyle!$B$10,($J242*TiltakstyperKostnadskalkyle!I$10)/100,
IF($F242=TiltakstyperKostnadskalkyle!$B$11,($J242*TiltakstyperKostnadskalkyle!I$11)/100,
IF($F242=TiltakstyperKostnadskalkyle!$B$12,($J242*TiltakstyperKostnadskalkyle!I$12)/100,
IF($F242=TiltakstyperKostnadskalkyle!$B$13,($J242*TiltakstyperKostnadskalkyle!I$13)/100,
IF($F242=TiltakstyperKostnadskalkyle!$B$14,($J242*TiltakstyperKostnadskalkyle!I$14)/100,
IF($F242=TiltakstyperKostnadskalkyle!$B$15,($J242*TiltakstyperKostnadskalkyle!I$15)/100,
"0")))))))))))</f>
        <v>0</v>
      </c>
      <c r="Q242" s="18">
        <f t="shared" si="14"/>
        <v>0</v>
      </c>
      <c r="R242" s="18" t="str">
        <f>IF($F242=TiltakstyperKostnadskalkyle!$B$5,($J242*TiltakstyperKostnadskalkyle!K$5)/100,
IF($F242=TiltakstyperKostnadskalkyle!$B$6,($J242*TiltakstyperKostnadskalkyle!K$6)/100,
IF($F242=TiltakstyperKostnadskalkyle!$B$8,($J242*TiltakstyperKostnadskalkyle!K$8)/100,
IF($F242=TiltakstyperKostnadskalkyle!$B$9,($J242*TiltakstyperKostnadskalkyle!K$9)/100,
IF($F242=TiltakstyperKostnadskalkyle!$B$10,($J242*TiltakstyperKostnadskalkyle!K$10)/100,
IF($F242=TiltakstyperKostnadskalkyle!$B$11,($J242*TiltakstyperKostnadskalkyle!K$11)/100,
IF($F242=TiltakstyperKostnadskalkyle!$B$12,($J242*TiltakstyperKostnadskalkyle!K$12)/100,
IF($F242=TiltakstyperKostnadskalkyle!$B$13,($J242*TiltakstyperKostnadskalkyle!K$13)/100,
IF($F242=TiltakstyperKostnadskalkyle!$B$14,($J242*TiltakstyperKostnadskalkyle!K$14)/100,
"0")))))))))</f>
        <v>0</v>
      </c>
      <c r="S242" s="18">
        <f t="shared" si="15"/>
        <v>0</v>
      </c>
      <c r="T242" s="18" t="str">
        <f>IF($F242=TiltakstyperKostnadskalkyle!$B$5,($J242*TiltakstyperKostnadskalkyle!M$5)/100,
IF($F242=TiltakstyperKostnadskalkyle!$B$6,($J242*TiltakstyperKostnadskalkyle!M$6)/100,
IF($F242=TiltakstyperKostnadskalkyle!$B$7,($J242*TiltakstyperKostnadskalkyle!M$7)/100,
IF($F242=TiltakstyperKostnadskalkyle!$B$8,($J242*TiltakstyperKostnadskalkyle!M$8)/100,
IF($F242=TiltakstyperKostnadskalkyle!$B$9,($J242*TiltakstyperKostnadskalkyle!M$9)/100,
IF($F242=TiltakstyperKostnadskalkyle!$B$10,($J242*TiltakstyperKostnadskalkyle!M$10)/100,
IF($F242=TiltakstyperKostnadskalkyle!$B$11,($J242*TiltakstyperKostnadskalkyle!M$11)/100,
IF($F242=TiltakstyperKostnadskalkyle!$B$12,($J242*TiltakstyperKostnadskalkyle!M$12)/100,
IF($F242=TiltakstyperKostnadskalkyle!$B$13,($J242*TiltakstyperKostnadskalkyle!M$13)/100,
IF($F242=TiltakstyperKostnadskalkyle!$B$14,($J242*TiltakstyperKostnadskalkyle!M$14)/100,
IF($F242=TiltakstyperKostnadskalkyle!$B$15,($J242*TiltakstyperKostnadskalkyle!M$15)/100,
"0")))))))))))</f>
        <v>0</v>
      </c>
      <c r="U242" s="18"/>
      <c r="V242" s="18"/>
      <c r="W242" s="18" t="str">
        <f>IF($F242=TiltakstyperKostnadskalkyle!$B$5,($J242*TiltakstyperKostnadskalkyle!P$5)/100,
IF($F242=TiltakstyperKostnadskalkyle!$B$6,($J242*TiltakstyperKostnadskalkyle!P$6)/100,
IF($F242=TiltakstyperKostnadskalkyle!$B$7,($J242*TiltakstyperKostnadskalkyle!P$7)/100,
IF($F242=TiltakstyperKostnadskalkyle!$B$8,($J242*TiltakstyperKostnadskalkyle!P$8)/100,
IF($F242=TiltakstyperKostnadskalkyle!$B$9,($J242*TiltakstyperKostnadskalkyle!P$9)/100,
IF($F242=TiltakstyperKostnadskalkyle!$B$10,($J242*TiltakstyperKostnadskalkyle!P$10)/100,
IF($F242=TiltakstyperKostnadskalkyle!$B$11,($J242*TiltakstyperKostnadskalkyle!P$11)/100,
IF($F242=TiltakstyperKostnadskalkyle!$B$12,($J242*TiltakstyperKostnadskalkyle!P$12)/100,
IF($F242=TiltakstyperKostnadskalkyle!$B$13,($J242*TiltakstyperKostnadskalkyle!P$13)/100,
IF($F242=TiltakstyperKostnadskalkyle!$B$14,($J242*TiltakstyperKostnadskalkyle!P$14)/100,
IF($F242=TiltakstyperKostnadskalkyle!$B$15,($J242*TiltakstyperKostnadskalkyle!P$15)/100,
"0")))))))))))</f>
        <v>0</v>
      </c>
      <c r="Y242" s="151"/>
    </row>
    <row r="243" spans="2:25" ht="14.45" customHeight="1" x14ac:dyDescent="0.25">
      <c r="B243" s="20" t="s">
        <v>25</v>
      </c>
      <c r="C243" s="22"/>
      <c r="D243" s="22"/>
      <c r="E243" s="22"/>
      <c r="F243" s="39"/>
      <c r="G243" s="22"/>
      <c r="H243" s="23"/>
      <c r="I243" s="27"/>
      <c r="J243" s="18">
        <f>IF(F243=TiltakstyperKostnadskalkyle!$B$5,TiltakstyperKostnadskalkyle!$R$5*Handlingsplan!H249,
IF(F243=TiltakstyperKostnadskalkyle!$B$6,TiltakstyperKostnadskalkyle!$R$6*Handlingsplan!H249,
IF(F243=TiltakstyperKostnadskalkyle!$B$7,TiltakstyperKostnadskalkyle!$R$7*Handlingsplan!H249,
IF(F243=TiltakstyperKostnadskalkyle!$B$8,TiltakstyperKostnadskalkyle!$R$8*Handlingsplan!H249,
IF(F243=TiltakstyperKostnadskalkyle!$B$9,TiltakstyperKostnadskalkyle!$R$9*Handlingsplan!H249,
IF(F243=TiltakstyperKostnadskalkyle!$B$10,TiltakstyperKostnadskalkyle!$R$10*Handlingsplan!H249,
IF(F243=TiltakstyperKostnadskalkyle!$B$11,TiltakstyperKostnadskalkyle!$R$11*Handlingsplan!H249,
IF(F243=TiltakstyperKostnadskalkyle!$B$12,TiltakstyperKostnadskalkyle!$R$12*Handlingsplan!H249,
IF(F243=TiltakstyperKostnadskalkyle!$B$13,TiltakstyperKostnadskalkyle!$R$13*Handlingsplan!H249,
IF(F243=TiltakstyperKostnadskalkyle!$B$14,TiltakstyperKostnadskalkyle!$R$14*Handlingsplan!H249,
IF(F243=TiltakstyperKostnadskalkyle!$B$15,TiltakstyperKostnadskalkyle!$R$15*Handlingsplan!H249,
0)))))))))))</f>
        <v>0</v>
      </c>
      <c r="K243" s="18" t="str">
        <f>IF($F243=TiltakstyperKostnadskalkyle!$B$5,($J243*TiltakstyperKostnadskalkyle!D$5)/100,
IF($F243=TiltakstyperKostnadskalkyle!$B$6,($J243*TiltakstyperKostnadskalkyle!D$6)/100,
IF($F243=TiltakstyperKostnadskalkyle!$B$7,($J243*TiltakstyperKostnadskalkyle!D$7)/100,
IF($F243=TiltakstyperKostnadskalkyle!$B$8,($J243*TiltakstyperKostnadskalkyle!D$8)/100,
IF($F243=TiltakstyperKostnadskalkyle!$B$9,($J243*TiltakstyperKostnadskalkyle!D$9)/100,
IF($F243=TiltakstyperKostnadskalkyle!$B$10,($J243*TiltakstyperKostnadskalkyle!D$10)/100,
IF($F243=TiltakstyperKostnadskalkyle!$B$11,($J243*TiltakstyperKostnadskalkyle!D$11)/100,
IF($F243=TiltakstyperKostnadskalkyle!$B$12,($J243*TiltakstyperKostnadskalkyle!D$12)/100,
IF($F243=TiltakstyperKostnadskalkyle!$B$13,($J243*TiltakstyperKostnadskalkyle!D$13)/100,
IF($F243=TiltakstyperKostnadskalkyle!$B$14,($J243*TiltakstyperKostnadskalkyle!D$14)/100,
IF($F243=TiltakstyperKostnadskalkyle!$B$15,($J243*TiltakstyperKostnadskalkyle!D$15)/100,
"0")))))))))))</f>
        <v>0</v>
      </c>
      <c r="L243" s="18" t="str">
        <f>IF($F243=TiltakstyperKostnadskalkyle!$B$5,($J243*TiltakstyperKostnadskalkyle!E$5)/100,
IF($F243=TiltakstyperKostnadskalkyle!$B$6,($J243*TiltakstyperKostnadskalkyle!E$6)/100,
IF($F243=TiltakstyperKostnadskalkyle!$B$7,($J243*TiltakstyperKostnadskalkyle!E$7)/100,
IF($F243=TiltakstyperKostnadskalkyle!$B$8,($J243*TiltakstyperKostnadskalkyle!E$8)/100,
IF($F243=TiltakstyperKostnadskalkyle!$B$9,($J243*TiltakstyperKostnadskalkyle!E$9)/100,
IF($F243=TiltakstyperKostnadskalkyle!$B$10,($J243*TiltakstyperKostnadskalkyle!E$10)/100,
IF($F243=TiltakstyperKostnadskalkyle!$B$11,($J243*TiltakstyperKostnadskalkyle!E$11)/100,
IF($F243=TiltakstyperKostnadskalkyle!$B$12,($J243*TiltakstyperKostnadskalkyle!E$12)/100,
IF($F243=TiltakstyperKostnadskalkyle!$B$13,($J243*TiltakstyperKostnadskalkyle!E$13)/100,
IF($F243=TiltakstyperKostnadskalkyle!$B$14,($J243*TiltakstyperKostnadskalkyle!E$14)/100,
IF($F243=TiltakstyperKostnadskalkyle!$B$15,($J243*TiltakstyperKostnadskalkyle!E$15)/100,
"0")))))))))))</f>
        <v>0</v>
      </c>
      <c r="M243" s="18" t="str">
        <f>IF($F243=TiltakstyperKostnadskalkyle!$B$5,($J243*TiltakstyperKostnadskalkyle!F$5)/100,
IF($F243=TiltakstyperKostnadskalkyle!$B$6,($J243*TiltakstyperKostnadskalkyle!F$6)/100,
IF($F243=TiltakstyperKostnadskalkyle!$B$7,($J243*TiltakstyperKostnadskalkyle!F$7)/100,
IF($F243=TiltakstyperKostnadskalkyle!$B$8,($J243*TiltakstyperKostnadskalkyle!F$8)/100,
IF($F243=TiltakstyperKostnadskalkyle!$B$9,($J243*TiltakstyperKostnadskalkyle!F$9)/100,
IF($F243=TiltakstyperKostnadskalkyle!$B$10,($J243*TiltakstyperKostnadskalkyle!F$10)/100,
IF($F243=TiltakstyperKostnadskalkyle!$B$11,($J243*TiltakstyperKostnadskalkyle!F$11)/100,
IF($F243=TiltakstyperKostnadskalkyle!$B$12,($J243*TiltakstyperKostnadskalkyle!F$12)/100,
IF($F243=TiltakstyperKostnadskalkyle!$B$13,($J243*TiltakstyperKostnadskalkyle!F$13)/100,
IF($F243=TiltakstyperKostnadskalkyle!$B$14,($J243*TiltakstyperKostnadskalkyle!F$14)/100,
IF($F243=TiltakstyperKostnadskalkyle!$B$15,($J243*TiltakstyperKostnadskalkyle!F$15)/100,
"0")))))))))))</f>
        <v>0</v>
      </c>
      <c r="N243" s="18" t="str">
        <f>IF($F243=TiltakstyperKostnadskalkyle!$B$5,($J243*TiltakstyperKostnadskalkyle!G$5)/100,
IF($F243=TiltakstyperKostnadskalkyle!$B$6,($J243*TiltakstyperKostnadskalkyle!G$6)/100,
IF($F243=TiltakstyperKostnadskalkyle!$B$7,($J243*TiltakstyperKostnadskalkyle!G$7)/100,
IF($F243=TiltakstyperKostnadskalkyle!$B$8,($J243*TiltakstyperKostnadskalkyle!G$8)/100,
IF($F243=TiltakstyperKostnadskalkyle!$B$9,($J243*TiltakstyperKostnadskalkyle!G$9)/100,
IF($F243=TiltakstyperKostnadskalkyle!$B$10,($J243*TiltakstyperKostnadskalkyle!G$10)/100,
IF($F243=TiltakstyperKostnadskalkyle!$B$11,($J243*TiltakstyperKostnadskalkyle!G$11)/100,
IF($F243=TiltakstyperKostnadskalkyle!$B$12,($J243*TiltakstyperKostnadskalkyle!G$12)/100,
IF($F243=TiltakstyperKostnadskalkyle!$B$13,($J243*TiltakstyperKostnadskalkyle!G$13)/100,
IF($F243=TiltakstyperKostnadskalkyle!$B$14,($J243*TiltakstyperKostnadskalkyle!G$14)/100,
IF($F243=TiltakstyperKostnadskalkyle!$B$15,($J243*TiltakstyperKostnadskalkyle!G$15)/100,
"0")))))))))))</f>
        <v>0</v>
      </c>
      <c r="O243" s="18" t="str">
        <f>IF($F243=TiltakstyperKostnadskalkyle!$B$5,($J243*TiltakstyperKostnadskalkyle!H$5)/100,
IF($F243=TiltakstyperKostnadskalkyle!$B$6,($J243*TiltakstyperKostnadskalkyle!H$6)/100,
IF($F243=TiltakstyperKostnadskalkyle!$B$7,($J243*TiltakstyperKostnadskalkyle!H$7)/100,
IF($F243=TiltakstyperKostnadskalkyle!$B$8,($J243*TiltakstyperKostnadskalkyle!H$8)/100,
IF($F243=TiltakstyperKostnadskalkyle!$B$9,($J243*TiltakstyperKostnadskalkyle!H$9)/100,
IF($F243=TiltakstyperKostnadskalkyle!$B$10,($J243*TiltakstyperKostnadskalkyle!H$10)/100,
IF($F243=TiltakstyperKostnadskalkyle!$B$11,($J243*TiltakstyperKostnadskalkyle!H$11)/100,
IF($F243=TiltakstyperKostnadskalkyle!$B$12,($J243*TiltakstyperKostnadskalkyle!H$12)/100,
IF($F243=TiltakstyperKostnadskalkyle!$B$13,($J243*TiltakstyperKostnadskalkyle!H$13)/100,
IF($F243=TiltakstyperKostnadskalkyle!$B$14,($J243*TiltakstyperKostnadskalkyle!H$14)/100,
IF($F243=TiltakstyperKostnadskalkyle!$B$15,($J243*TiltakstyperKostnadskalkyle!H$15)/100,
"0")))))))))))</f>
        <v>0</v>
      </c>
      <c r="P243" s="18" t="str">
        <f>IF($F243=TiltakstyperKostnadskalkyle!$B$5,($J243*TiltakstyperKostnadskalkyle!I$5)/100,
IF($F243=TiltakstyperKostnadskalkyle!$B$6,($J243*TiltakstyperKostnadskalkyle!I$6)/100,
IF($F243=TiltakstyperKostnadskalkyle!$B$7,($J243*TiltakstyperKostnadskalkyle!I$7)/100,
IF($F243=TiltakstyperKostnadskalkyle!$B$8,($J243*TiltakstyperKostnadskalkyle!I$8)/100,
IF($F243=TiltakstyperKostnadskalkyle!$B$9,($J243*TiltakstyperKostnadskalkyle!I$9)/100,
IF($F243=TiltakstyperKostnadskalkyle!$B$10,($J243*TiltakstyperKostnadskalkyle!I$10)/100,
IF($F243=TiltakstyperKostnadskalkyle!$B$11,($J243*TiltakstyperKostnadskalkyle!I$11)/100,
IF($F243=TiltakstyperKostnadskalkyle!$B$12,($J243*TiltakstyperKostnadskalkyle!I$12)/100,
IF($F243=TiltakstyperKostnadskalkyle!$B$13,($J243*TiltakstyperKostnadskalkyle!I$13)/100,
IF($F243=TiltakstyperKostnadskalkyle!$B$14,($J243*TiltakstyperKostnadskalkyle!I$14)/100,
IF($F243=TiltakstyperKostnadskalkyle!$B$15,($J243*TiltakstyperKostnadskalkyle!I$15)/100,
"0")))))))))))</f>
        <v>0</v>
      </c>
      <c r="Q243" s="18">
        <f t="shared" si="14"/>
        <v>0</v>
      </c>
      <c r="R243" s="18" t="str">
        <f>IF($F243=TiltakstyperKostnadskalkyle!$B$5,($J243*TiltakstyperKostnadskalkyle!K$5)/100,
IF($F243=TiltakstyperKostnadskalkyle!$B$6,($J243*TiltakstyperKostnadskalkyle!K$6)/100,
IF($F243=TiltakstyperKostnadskalkyle!$B$8,($J243*TiltakstyperKostnadskalkyle!K$8)/100,
IF($F243=TiltakstyperKostnadskalkyle!$B$9,($J243*TiltakstyperKostnadskalkyle!K$9)/100,
IF($F243=TiltakstyperKostnadskalkyle!$B$10,($J243*TiltakstyperKostnadskalkyle!K$10)/100,
IF($F243=TiltakstyperKostnadskalkyle!$B$11,($J243*TiltakstyperKostnadskalkyle!K$11)/100,
IF($F243=TiltakstyperKostnadskalkyle!$B$12,($J243*TiltakstyperKostnadskalkyle!K$12)/100,
IF($F243=TiltakstyperKostnadskalkyle!$B$13,($J243*TiltakstyperKostnadskalkyle!K$13)/100,
IF($F243=TiltakstyperKostnadskalkyle!$B$14,($J243*TiltakstyperKostnadskalkyle!K$14)/100,
"0")))))))))</f>
        <v>0</v>
      </c>
      <c r="S243" s="18">
        <f t="shared" si="15"/>
        <v>0</v>
      </c>
      <c r="T243" s="18" t="str">
        <f>IF($F243=TiltakstyperKostnadskalkyle!$B$5,($J243*TiltakstyperKostnadskalkyle!M$5)/100,
IF($F243=TiltakstyperKostnadskalkyle!$B$6,($J243*TiltakstyperKostnadskalkyle!M$6)/100,
IF($F243=TiltakstyperKostnadskalkyle!$B$7,($J243*TiltakstyperKostnadskalkyle!M$7)/100,
IF($F243=TiltakstyperKostnadskalkyle!$B$8,($J243*TiltakstyperKostnadskalkyle!M$8)/100,
IF($F243=TiltakstyperKostnadskalkyle!$B$9,($J243*TiltakstyperKostnadskalkyle!M$9)/100,
IF($F243=TiltakstyperKostnadskalkyle!$B$10,($J243*TiltakstyperKostnadskalkyle!M$10)/100,
IF($F243=TiltakstyperKostnadskalkyle!$B$11,($J243*TiltakstyperKostnadskalkyle!M$11)/100,
IF($F243=TiltakstyperKostnadskalkyle!$B$12,($J243*TiltakstyperKostnadskalkyle!M$12)/100,
IF($F243=TiltakstyperKostnadskalkyle!$B$13,($J243*TiltakstyperKostnadskalkyle!M$13)/100,
IF($F243=TiltakstyperKostnadskalkyle!$B$14,($J243*TiltakstyperKostnadskalkyle!M$14)/100,
IF($F243=TiltakstyperKostnadskalkyle!$B$15,($J243*TiltakstyperKostnadskalkyle!M$15)/100,
"0")))))))))))</f>
        <v>0</v>
      </c>
      <c r="U243" s="18"/>
      <c r="V243" s="18"/>
      <c r="W243" s="18" t="str">
        <f>IF($F243=TiltakstyperKostnadskalkyle!$B$5,($J243*TiltakstyperKostnadskalkyle!P$5)/100,
IF($F243=TiltakstyperKostnadskalkyle!$B$6,($J243*TiltakstyperKostnadskalkyle!P$6)/100,
IF($F243=TiltakstyperKostnadskalkyle!$B$7,($J243*TiltakstyperKostnadskalkyle!P$7)/100,
IF($F243=TiltakstyperKostnadskalkyle!$B$8,($J243*TiltakstyperKostnadskalkyle!P$8)/100,
IF($F243=TiltakstyperKostnadskalkyle!$B$9,($J243*TiltakstyperKostnadskalkyle!P$9)/100,
IF($F243=TiltakstyperKostnadskalkyle!$B$10,($J243*TiltakstyperKostnadskalkyle!P$10)/100,
IF($F243=TiltakstyperKostnadskalkyle!$B$11,($J243*TiltakstyperKostnadskalkyle!P$11)/100,
IF($F243=TiltakstyperKostnadskalkyle!$B$12,($J243*TiltakstyperKostnadskalkyle!P$12)/100,
IF($F243=TiltakstyperKostnadskalkyle!$B$13,($J243*TiltakstyperKostnadskalkyle!P$13)/100,
IF($F243=TiltakstyperKostnadskalkyle!$B$14,($J243*TiltakstyperKostnadskalkyle!P$14)/100,
IF($F243=TiltakstyperKostnadskalkyle!$B$15,($J243*TiltakstyperKostnadskalkyle!P$15)/100,
"0")))))))))))</f>
        <v>0</v>
      </c>
      <c r="Y243" s="151"/>
    </row>
    <row r="244" spans="2:25" ht="14.45" customHeight="1" x14ac:dyDescent="0.25">
      <c r="B244" s="20" t="s">
        <v>25</v>
      </c>
      <c r="C244" s="22"/>
      <c r="D244" s="22"/>
      <c r="E244" s="22"/>
      <c r="F244" s="39"/>
      <c r="G244" s="22"/>
      <c r="H244" s="23"/>
      <c r="I244" s="27"/>
      <c r="J244" s="18">
        <f>IF(F244=TiltakstyperKostnadskalkyle!$B$5,TiltakstyperKostnadskalkyle!$R$5*Handlingsplan!H250,
IF(F244=TiltakstyperKostnadskalkyle!$B$6,TiltakstyperKostnadskalkyle!$R$6*Handlingsplan!H250,
IF(F244=TiltakstyperKostnadskalkyle!$B$7,TiltakstyperKostnadskalkyle!$R$7*Handlingsplan!H250,
IF(F244=TiltakstyperKostnadskalkyle!$B$8,TiltakstyperKostnadskalkyle!$R$8*Handlingsplan!H250,
IF(F244=TiltakstyperKostnadskalkyle!$B$9,TiltakstyperKostnadskalkyle!$R$9*Handlingsplan!H250,
IF(F244=TiltakstyperKostnadskalkyle!$B$10,TiltakstyperKostnadskalkyle!$R$10*Handlingsplan!H250,
IF(F244=TiltakstyperKostnadskalkyle!$B$11,TiltakstyperKostnadskalkyle!$R$11*Handlingsplan!H250,
IF(F244=TiltakstyperKostnadskalkyle!$B$12,TiltakstyperKostnadskalkyle!$R$12*Handlingsplan!H250,
IF(F244=TiltakstyperKostnadskalkyle!$B$13,TiltakstyperKostnadskalkyle!$R$13*Handlingsplan!H250,
IF(F244=TiltakstyperKostnadskalkyle!$B$14,TiltakstyperKostnadskalkyle!$R$14*Handlingsplan!H250,
IF(F244=TiltakstyperKostnadskalkyle!$B$15,TiltakstyperKostnadskalkyle!$R$15*Handlingsplan!H250,
0)))))))))))</f>
        <v>0</v>
      </c>
      <c r="K244" s="18" t="str">
        <f>IF($F244=TiltakstyperKostnadskalkyle!$B$5,($J244*TiltakstyperKostnadskalkyle!D$5)/100,
IF($F244=TiltakstyperKostnadskalkyle!$B$6,($J244*TiltakstyperKostnadskalkyle!D$6)/100,
IF($F244=TiltakstyperKostnadskalkyle!$B$7,($J244*TiltakstyperKostnadskalkyle!D$7)/100,
IF($F244=TiltakstyperKostnadskalkyle!$B$8,($J244*TiltakstyperKostnadskalkyle!D$8)/100,
IF($F244=TiltakstyperKostnadskalkyle!$B$9,($J244*TiltakstyperKostnadskalkyle!D$9)/100,
IF($F244=TiltakstyperKostnadskalkyle!$B$10,($J244*TiltakstyperKostnadskalkyle!D$10)/100,
IF($F244=TiltakstyperKostnadskalkyle!$B$11,($J244*TiltakstyperKostnadskalkyle!D$11)/100,
IF($F244=TiltakstyperKostnadskalkyle!$B$12,($J244*TiltakstyperKostnadskalkyle!D$12)/100,
IF($F244=TiltakstyperKostnadskalkyle!$B$13,($J244*TiltakstyperKostnadskalkyle!D$13)/100,
IF($F244=TiltakstyperKostnadskalkyle!$B$14,($J244*TiltakstyperKostnadskalkyle!D$14)/100,
IF($F244=TiltakstyperKostnadskalkyle!$B$15,($J244*TiltakstyperKostnadskalkyle!D$15)/100,
"0")))))))))))</f>
        <v>0</v>
      </c>
      <c r="L244" s="18" t="str">
        <f>IF($F244=TiltakstyperKostnadskalkyle!$B$5,($J244*TiltakstyperKostnadskalkyle!E$5)/100,
IF($F244=TiltakstyperKostnadskalkyle!$B$6,($J244*TiltakstyperKostnadskalkyle!E$6)/100,
IF($F244=TiltakstyperKostnadskalkyle!$B$7,($J244*TiltakstyperKostnadskalkyle!E$7)/100,
IF($F244=TiltakstyperKostnadskalkyle!$B$8,($J244*TiltakstyperKostnadskalkyle!E$8)/100,
IF($F244=TiltakstyperKostnadskalkyle!$B$9,($J244*TiltakstyperKostnadskalkyle!E$9)/100,
IF($F244=TiltakstyperKostnadskalkyle!$B$10,($J244*TiltakstyperKostnadskalkyle!E$10)/100,
IF($F244=TiltakstyperKostnadskalkyle!$B$11,($J244*TiltakstyperKostnadskalkyle!E$11)/100,
IF($F244=TiltakstyperKostnadskalkyle!$B$12,($J244*TiltakstyperKostnadskalkyle!E$12)/100,
IF($F244=TiltakstyperKostnadskalkyle!$B$13,($J244*TiltakstyperKostnadskalkyle!E$13)/100,
IF($F244=TiltakstyperKostnadskalkyle!$B$14,($J244*TiltakstyperKostnadskalkyle!E$14)/100,
IF($F244=TiltakstyperKostnadskalkyle!$B$15,($J244*TiltakstyperKostnadskalkyle!E$15)/100,
"0")))))))))))</f>
        <v>0</v>
      </c>
      <c r="M244" s="18" t="str">
        <f>IF($F244=TiltakstyperKostnadskalkyle!$B$5,($J244*TiltakstyperKostnadskalkyle!F$5)/100,
IF($F244=TiltakstyperKostnadskalkyle!$B$6,($J244*TiltakstyperKostnadskalkyle!F$6)/100,
IF($F244=TiltakstyperKostnadskalkyle!$B$7,($J244*TiltakstyperKostnadskalkyle!F$7)/100,
IF($F244=TiltakstyperKostnadskalkyle!$B$8,($J244*TiltakstyperKostnadskalkyle!F$8)/100,
IF($F244=TiltakstyperKostnadskalkyle!$B$9,($J244*TiltakstyperKostnadskalkyle!F$9)/100,
IF($F244=TiltakstyperKostnadskalkyle!$B$10,($J244*TiltakstyperKostnadskalkyle!F$10)/100,
IF($F244=TiltakstyperKostnadskalkyle!$B$11,($J244*TiltakstyperKostnadskalkyle!F$11)/100,
IF($F244=TiltakstyperKostnadskalkyle!$B$12,($J244*TiltakstyperKostnadskalkyle!F$12)/100,
IF($F244=TiltakstyperKostnadskalkyle!$B$13,($J244*TiltakstyperKostnadskalkyle!F$13)/100,
IF($F244=TiltakstyperKostnadskalkyle!$B$14,($J244*TiltakstyperKostnadskalkyle!F$14)/100,
IF($F244=TiltakstyperKostnadskalkyle!$B$15,($J244*TiltakstyperKostnadskalkyle!F$15)/100,
"0")))))))))))</f>
        <v>0</v>
      </c>
      <c r="N244" s="18" t="str">
        <f>IF($F244=TiltakstyperKostnadskalkyle!$B$5,($J244*TiltakstyperKostnadskalkyle!G$5)/100,
IF($F244=TiltakstyperKostnadskalkyle!$B$6,($J244*TiltakstyperKostnadskalkyle!G$6)/100,
IF($F244=TiltakstyperKostnadskalkyle!$B$7,($J244*TiltakstyperKostnadskalkyle!G$7)/100,
IF($F244=TiltakstyperKostnadskalkyle!$B$8,($J244*TiltakstyperKostnadskalkyle!G$8)/100,
IF($F244=TiltakstyperKostnadskalkyle!$B$9,($J244*TiltakstyperKostnadskalkyle!G$9)/100,
IF($F244=TiltakstyperKostnadskalkyle!$B$10,($J244*TiltakstyperKostnadskalkyle!G$10)/100,
IF($F244=TiltakstyperKostnadskalkyle!$B$11,($J244*TiltakstyperKostnadskalkyle!G$11)/100,
IF($F244=TiltakstyperKostnadskalkyle!$B$12,($J244*TiltakstyperKostnadskalkyle!G$12)/100,
IF($F244=TiltakstyperKostnadskalkyle!$B$13,($J244*TiltakstyperKostnadskalkyle!G$13)/100,
IF($F244=TiltakstyperKostnadskalkyle!$B$14,($J244*TiltakstyperKostnadskalkyle!G$14)/100,
IF($F244=TiltakstyperKostnadskalkyle!$B$15,($J244*TiltakstyperKostnadskalkyle!G$15)/100,
"0")))))))))))</f>
        <v>0</v>
      </c>
      <c r="O244" s="18" t="str">
        <f>IF($F244=TiltakstyperKostnadskalkyle!$B$5,($J244*TiltakstyperKostnadskalkyle!H$5)/100,
IF($F244=TiltakstyperKostnadskalkyle!$B$6,($J244*TiltakstyperKostnadskalkyle!H$6)/100,
IF($F244=TiltakstyperKostnadskalkyle!$B$7,($J244*TiltakstyperKostnadskalkyle!H$7)/100,
IF($F244=TiltakstyperKostnadskalkyle!$B$8,($J244*TiltakstyperKostnadskalkyle!H$8)/100,
IF($F244=TiltakstyperKostnadskalkyle!$B$9,($J244*TiltakstyperKostnadskalkyle!H$9)/100,
IF($F244=TiltakstyperKostnadskalkyle!$B$10,($J244*TiltakstyperKostnadskalkyle!H$10)/100,
IF($F244=TiltakstyperKostnadskalkyle!$B$11,($J244*TiltakstyperKostnadskalkyle!H$11)/100,
IF($F244=TiltakstyperKostnadskalkyle!$B$12,($J244*TiltakstyperKostnadskalkyle!H$12)/100,
IF($F244=TiltakstyperKostnadskalkyle!$B$13,($J244*TiltakstyperKostnadskalkyle!H$13)/100,
IF($F244=TiltakstyperKostnadskalkyle!$B$14,($J244*TiltakstyperKostnadskalkyle!H$14)/100,
IF($F244=TiltakstyperKostnadskalkyle!$B$15,($J244*TiltakstyperKostnadskalkyle!H$15)/100,
"0")))))))))))</f>
        <v>0</v>
      </c>
      <c r="P244" s="18" t="str">
        <f>IF($F244=TiltakstyperKostnadskalkyle!$B$5,($J244*TiltakstyperKostnadskalkyle!I$5)/100,
IF($F244=TiltakstyperKostnadskalkyle!$B$6,($J244*TiltakstyperKostnadskalkyle!I$6)/100,
IF($F244=TiltakstyperKostnadskalkyle!$B$7,($J244*TiltakstyperKostnadskalkyle!I$7)/100,
IF($F244=TiltakstyperKostnadskalkyle!$B$8,($J244*TiltakstyperKostnadskalkyle!I$8)/100,
IF($F244=TiltakstyperKostnadskalkyle!$B$9,($J244*TiltakstyperKostnadskalkyle!I$9)/100,
IF($F244=TiltakstyperKostnadskalkyle!$B$10,($J244*TiltakstyperKostnadskalkyle!I$10)/100,
IF($F244=TiltakstyperKostnadskalkyle!$B$11,($J244*TiltakstyperKostnadskalkyle!I$11)/100,
IF($F244=TiltakstyperKostnadskalkyle!$B$12,($J244*TiltakstyperKostnadskalkyle!I$12)/100,
IF($F244=TiltakstyperKostnadskalkyle!$B$13,($J244*TiltakstyperKostnadskalkyle!I$13)/100,
IF($F244=TiltakstyperKostnadskalkyle!$B$14,($J244*TiltakstyperKostnadskalkyle!I$14)/100,
IF($F244=TiltakstyperKostnadskalkyle!$B$15,($J244*TiltakstyperKostnadskalkyle!I$15)/100,
"0")))))))))))</f>
        <v>0</v>
      </c>
      <c r="Q244" s="18">
        <f t="shared" si="14"/>
        <v>0</v>
      </c>
      <c r="R244" s="18" t="str">
        <f>IF($F244=TiltakstyperKostnadskalkyle!$B$5,($J244*TiltakstyperKostnadskalkyle!K$5)/100,
IF($F244=TiltakstyperKostnadskalkyle!$B$6,($J244*TiltakstyperKostnadskalkyle!K$6)/100,
IF($F244=TiltakstyperKostnadskalkyle!$B$8,($J244*TiltakstyperKostnadskalkyle!K$8)/100,
IF($F244=TiltakstyperKostnadskalkyle!$B$9,($J244*TiltakstyperKostnadskalkyle!K$9)/100,
IF($F244=TiltakstyperKostnadskalkyle!$B$10,($J244*TiltakstyperKostnadskalkyle!K$10)/100,
IF($F244=TiltakstyperKostnadskalkyle!$B$11,($J244*TiltakstyperKostnadskalkyle!K$11)/100,
IF($F244=TiltakstyperKostnadskalkyle!$B$12,($J244*TiltakstyperKostnadskalkyle!K$12)/100,
IF($F244=TiltakstyperKostnadskalkyle!$B$13,($J244*TiltakstyperKostnadskalkyle!K$13)/100,
IF($F244=TiltakstyperKostnadskalkyle!$B$14,($J244*TiltakstyperKostnadskalkyle!K$14)/100,
"0")))))))))</f>
        <v>0</v>
      </c>
      <c r="S244" s="18">
        <f t="shared" si="15"/>
        <v>0</v>
      </c>
      <c r="T244" s="18" t="str">
        <f>IF($F244=TiltakstyperKostnadskalkyle!$B$5,($J244*TiltakstyperKostnadskalkyle!M$5)/100,
IF($F244=TiltakstyperKostnadskalkyle!$B$6,($J244*TiltakstyperKostnadskalkyle!M$6)/100,
IF($F244=TiltakstyperKostnadskalkyle!$B$7,($J244*TiltakstyperKostnadskalkyle!M$7)/100,
IF($F244=TiltakstyperKostnadskalkyle!$B$8,($J244*TiltakstyperKostnadskalkyle!M$8)/100,
IF($F244=TiltakstyperKostnadskalkyle!$B$9,($J244*TiltakstyperKostnadskalkyle!M$9)/100,
IF($F244=TiltakstyperKostnadskalkyle!$B$10,($J244*TiltakstyperKostnadskalkyle!M$10)/100,
IF($F244=TiltakstyperKostnadskalkyle!$B$11,($J244*TiltakstyperKostnadskalkyle!M$11)/100,
IF($F244=TiltakstyperKostnadskalkyle!$B$12,($J244*TiltakstyperKostnadskalkyle!M$12)/100,
IF($F244=TiltakstyperKostnadskalkyle!$B$13,($J244*TiltakstyperKostnadskalkyle!M$13)/100,
IF($F244=TiltakstyperKostnadskalkyle!$B$14,($J244*TiltakstyperKostnadskalkyle!M$14)/100,
IF($F244=TiltakstyperKostnadskalkyle!$B$15,($J244*TiltakstyperKostnadskalkyle!M$15)/100,
"0")))))))))))</f>
        <v>0</v>
      </c>
      <c r="U244" s="32"/>
      <c r="V244" s="32"/>
      <c r="W244" s="18" t="str">
        <f>IF($F244=TiltakstyperKostnadskalkyle!$B$5,($J244*TiltakstyperKostnadskalkyle!P$5)/100,
IF($F244=TiltakstyperKostnadskalkyle!$B$6,($J244*TiltakstyperKostnadskalkyle!P$6)/100,
IF($F244=TiltakstyperKostnadskalkyle!$B$7,($J244*TiltakstyperKostnadskalkyle!P$7)/100,
IF($F244=TiltakstyperKostnadskalkyle!$B$8,($J244*TiltakstyperKostnadskalkyle!P$8)/100,
IF($F244=TiltakstyperKostnadskalkyle!$B$9,($J244*TiltakstyperKostnadskalkyle!P$9)/100,
IF($F244=TiltakstyperKostnadskalkyle!$B$10,($J244*TiltakstyperKostnadskalkyle!P$10)/100,
IF($F244=TiltakstyperKostnadskalkyle!$B$11,($J244*TiltakstyperKostnadskalkyle!P$11)/100,
IF($F244=TiltakstyperKostnadskalkyle!$B$12,($J244*TiltakstyperKostnadskalkyle!P$12)/100,
IF($F244=TiltakstyperKostnadskalkyle!$B$13,($J244*TiltakstyperKostnadskalkyle!P$13)/100,
IF($F244=TiltakstyperKostnadskalkyle!$B$14,($J244*TiltakstyperKostnadskalkyle!P$14)/100,
IF($F244=TiltakstyperKostnadskalkyle!$B$15,($J244*TiltakstyperKostnadskalkyle!P$15)/100,
"0")))))))))))</f>
        <v>0</v>
      </c>
      <c r="Y244" s="151"/>
    </row>
    <row r="245" spans="2:25" ht="14.45" customHeight="1" x14ac:dyDescent="0.25">
      <c r="B245" s="20" t="s">
        <v>25</v>
      </c>
      <c r="C245" s="22"/>
      <c r="D245" s="22"/>
      <c r="E245" s="22"/>
      <c r="F245" s="39"/>
      <c r="G245" s="22"/>
      <c r="H245" s="23"/>
      <c r="I245" s="27"/>
      <c r="J245" s="18">
        <f>IF(F245=TiltakstyperKostnadskalkyle!$B$5,TiltakstyperKostnadskalkyle!$R$5*Handlingsplan!H251,
IF(F245=TiltakstyperKostnadskalkyle!$B$6,TiltakstyperKostnadskalkyle!$R$6*Handlingsplan!H251,
IF(F245=TiltakstyperKostnadskalkyle!$B$7,TiltakstyperKostnadskalkyle!$R$7*Handlingsplan!H251,
IF(F245=TiltakstyperKostnadskalkyle!$B$8,TiltakstyperKostnadskalkyle!$R$8*Handlingsplan!H251,
IF(F245=TiltakstyperKostnadskalkyle!$B$9,TiltakstyperKostnadskalkyle!$R$9*Handlingsplan!H251,
IF(F245=TiltakstyperKostnadskalkyle!$B$10,TiltakstyperKostnadskalkyle!$R$10*Handlingsplan!H251,
IF(F245=TiltakstyperKostnadskalkyle!$B$11,TiltakstyperKostnadskalkyle!$R$11*Handlingsplan!H251,
IF(F245=TiltakstyperKostnadskalkyle!$B$12,TiltakstyperKostnadskalkyle!$R$12*Handlingsplan!H251,
IF(F245=TiltakstyperKostnadskalkyle!$B$13,TiltakstyperKostnadskalkyle!$R$13*Handlingsplan!H251,
IF(F245=TiltakstyperKostnadskalkyle!$B$14,TiltakstyperKostnadskalkyle!$R$14*Handlingsplan!H251,
IF(F245=TiltakstyperKostnadskalkyle!$B$15,TiltakstyperKostnadskalkyle!$R$15*Handlingsplan!H251,
0)))))))))))</f>
        <v>0</v>
      </c>
      <c r="K245" s="18" t="str">
        <f>IF($F245=TiltakstyperKostnadskalkyle!$B$5,($J245*TiltakstyperKostnadskalkyle!D$5)/100,
IF($F245=TiltakstyperKostnadskalkyle!$B$6,($J245*TiltakstyperKostnadskalkyle!D$6)/100,
IF($F245=TiltakstyperKostnadskalkyle!$B$7,($J245*TiltakstyperKostnadskalkyle!D$7)/100,
IF($F245=TiltakstyperKostnadskalkyle!$B$8,($J245*TiltakstyperKostnadskalkyle!D$8)/100,
IF($F245=TiltakstyperKostnadskalkyle!$B$9,($J245*TiltakstyperKostnadskalkyle!D$9)/100,
IF($F245=TiltakstyperKostnadskalkyle!$B$10,($J245*TiltakstyperKostnadskalkyle!D$10)/100,
IF($F245=TiltakstyperKostnadskalkyle!$B$11,($J245*TiltakstyperKostnadskalkyle!D$11)/100,
IF($F245=TiltakstyperKostnadskalkyle!$B$12,($J245*TiltakstyperKostnadskalkyle!D$12)/100,
IF($F245=TiltakstyperKostnadskalkyle!$B$13,($J245*TiltakstyperKostnadskalkyle!D$13)/100,
IF($F245=TiltakstyperKostnadskalkyle!$B$14,($J245*TiltakstyperKostnadskalkyle!D$14)/100,
IF($F245=TiltakstyperKostnadskalkyle!$B$15,($J245*TiltakstyperKostnadskalkyle!D$15)/100,
"0")))))))))))</f>
        <v>0</v>
      </c>
      <c r="L245" s="18" t="str">
        <f>IF($F245=TiltakstyperKostnadskalkyle!$B$5,($J245*TiltakstyperKostnadskalkyle!E$5)/100,
IF($F245=TiltakstyperKostnadskalkyle!$B$6,($J245*TiltakstyperKostnadskalkyle!E$6)/100,
IF($F245=TiltakstyperKostnadskalkyle!$B$7,($J245*TiltakstyperKostnadskalkyle!E$7)/100,
IF($F245=TiltakstyperKostnadskalkyle!$B$8,($J245*TiltakstyperKostnadskalkyle!E$8)/100,
IF($F245=TiltakstyperKostnadskalkyle!$B$9,($J245*TiltakstyperKostnadskalkyle!E$9)/100,
IF($F245=TiltakstyperKostnadskalkyle!$B$10,($J245*TiltakstyperKostnadskalkyle!E$10)/100,
IF($F245=TiltakstyperKostnadskalkyle!$B$11,($J245*TiltakstyperKostnadskalkyle!E$11)/100,
IF($F245=TiltakstyperKostnadskalkyle!$B$12,($J245*TiltakstyperKostnadskalkyle!E$12)/100,
IF($F245=TiltakstyperKostnadskalkyle!$B$13,($J245*TiltakstyperKostnadskalkyle!E$13)/100,
IF($F245=TiltakstyperKostnadskalkyle!$B$14,($J245*TiltakstyperKostnadskalkyle!E$14)/100,
IF($F245=TiltakstyperKostnadskalkyle!$B$15,($J245*TiltakstyperKostnadskalkyle!E$15)/100,
"0")))))))))))</f>
        <v>0</v>
      </c>
      <c r="M245" s="18" t="str">
        <f>IF($F245=TiltakstyperKostnadskalkyle!$B$5,($J245*TiltakstyperKostnadskalkyle!F$5)/100,
IF($F245=TiltakstyperKostnadskalkyle!$B$6,($J245*TiltakstyperKostnadskalkyle!F$6)/100,
IF($F245=TiltakstyperKostnadskalkyle!$B$7,($J245*TiltakstyperKostnadskalkyle!F$7)/100,
IF($F245=TiltakstyperKostnadskalkyle!$B$8,($J245*TiltakstyperKostnadskalkyle!F$8)/100,
IF($F245=TiltakstyperKostnadskalkyle!$B$9,($J245*TiltakstyperKostnadskalkyle!F$9)/100,
IF($F245=TiltakstyperKostnadskalkyle!$B$10,($J245*TiltakstyperKostnadskalkyle!F$10)/100,
IF($F245=TiltakstyperKostnadskalkyle!$B$11,($J245*TiltakstyperKostnadskalkyle!F$11)/100,
IF($F245=TiltakstyperKostnadskalkyle!$B$12,($J245*TiltakstyperKostnadskalkyle!F$12)/100,
IF($F245=TiltakstyperKostnadskalkyle!$B$13,($J245*TiltakstyperKostnadskalkyle!F$13)/100,
IF($F245=TiltakstyperKostnadskalkyle!$B$14,($J245*TiltakstyperKostnadskalkyle!F$14)/100,
IF($F245=TiltakstyperKostnadskalkyle!$B$15,($J245*TiltakstyperKostnadskalkyle!F$15)/100,
"0")))))))))))</f>
        <v>0</v>
      </c>
      <c r="N245" s="18" t="str">
        <f>IF($F245=TiltakstyperKostnadskalkyle!$B$5,($J245*TiltakstyperKostnadskalkyle!G$5)/100,
IF($F245=TiltakstyperKostnadskalkyle!$B$6,($J245*TiltakstyperKostnadskalkyle!G$6)/100,
IF($F245=TiltakstyperKostnadskalkyle!$B$7,($J245*TiltakstyperKostnadskalkyle!G$7)/100,
IF($F245=TiltakstyperKostnadskalkyle!$B$8,($J245*TiltakstyperKostnadskalkyle!G$8)/100,
IF($F245=TiltakstyperKostnadskalkyle!$B$9,($J245*TiltakstyperKostnadskalkyle!G$9)/100,
IF($F245=TiltakstyperKostnadskalkyle!$B$10,($J245*TiltakstyperKostnadskalkyle!G$10)/100,
IF($F245=TiltakstyperKostnadskalkyle!$B$11,($J245*TiltakstyperKostnadskalkyle!G$11)/100,
IF($F245=TiltakstyperKostnadskalkyle!$B$12,($J245*TiltakstyperKostnadskalkyle!G$12)/100,
IF($F245=TiltakstyperKostnadskalkyle!$B$13,($J245*TiltakstyperKostnadskalkyle!G$13)/100,
IF($F245=TiltakstyperKostnadskalkyle!$B$14,($J245*TiltakstyperKostnadskalkyle!G$14)/100,
IF($F245=TiltakstyperKostnadskalkyle!$B$15,($J245*TiltakstyperKostnadskalkyle!G$15)/100,
"0")))))))))))</f>
        <v>0</v>
      </c>
      <c r="O245" s="18" t="str">
        <f>IF($F245=TiltakstyperKostnadskalkyle!$B$5,($J245*TiltakstyperKostnadskalkyle!H$5)/100,
IF($F245=TiltakstyperKostnadskalkyle!$B$6,($J245*TiltakstyperKostnadskalkyle!H$6)/100,
IF($F245=TiltakstyperKostnadskalkyle!$B$7,($J245*TiltakstyperKostnadskalkyle!H$7)/100,
IF($F245=TiltakstyperKostnadskalkyle!$B$8,($J245*TiltakstyperKostnadskalkyle!H$8)/100,
IF($F245=TiltakstyperKostnadskalkyle!$B$9,($J245*TiltakstyperKostnadskalkyle!H$9)/100,
IF($F245=TiltakstyperKostnadskalkyle!$B$10,($J245*TiltakstyperKostnadskalkyle!H$10)/100,
IF($F245=TiltakstyperKostnadskalkyle!$B$11,($J245*TiltakstyperKostnadskalkyle!H$11)/100,
IF($F245=TiltakstyperKostnadskalkyle!$B$12,($J245*TiltakstyperKostnadskalkyle!H$12)/100,
IF($F245=TiltakstyperKostnadskalkyle!$B$13,($J245*TiltakstyperKostnadskalkyle!H$13)/100,
IF($F245=TiltakstyperKostnadskalkyle!$B$14,($J245*TiltakstyperKostnadskalkyle!H$14)/100,
IF($F245=TiltakstyperKostnadskalkyle!$B$15,($J245*TiltakstyperKostnadskalkyle!H$15)/100,
"0")))))))))))</f>
        <v>0</v>
      </c>
      <c r="P245" s="18" t="str">
        <f>IF($F245=TiltakstyperKostnadskalkyle!$B$5,($J245*TiltakstyperKostnadskalkyle!I$5)/100,
IF($F245=TiltakstyperKostnadskalkyle!$B$6,($J245*TiltakstyperKostnadskalkyle!I$6)/100,
IF($F245=TiltakstyperKostnadskalkyle!$B$7,($J245*TiltakstyperKostnadskalkyle!I$7)/100,
IF($F245=TiltakstyperKostnadskalkyle!$B$8,($J245*TiltakstyperKostnadskalkyle!I$8)/100,
IF($F245=TiltakstyperKostnadskalkyle!$B$9,($J245*TiltakstyperKostnadskalkyle!I$9)/100,
IF($F245=TiltakstyperKostnadskalkyle!$B$10,($J245*TiltakstyperKostnadskalkyle!I$10)/100,
IF($F245=TiltakstyperKostnadskalkyle!$B$11,($J245*TiltakstyperKostnadskalkyle!I$11)/100,
IF($F245=TiltakstyperKostnadskalkyle!$B$12,($J245*TiltakstyperKostnadskalkyle!I$12)/100,
IF($F245=TiltakstyperKostnadskalkyle!$B$13,($J245*TiltakstyperKostnadskalkyle!I$13)/100,
IF($F245=TiltakstyperKostnadskalkyle!$B$14,($J245*TiltakstyperKostnadskalkyle!I$14)/100,
IF($F245=TiltakstyperKostnadskalkyle!$B$15,($J245*TiltakstyperKostnadskalkyle!I$15)/100,
"0")))))))))))</f>
        <v>0</v>
      </c>
      <c r="Q245" s="18">
        <f t="shared" si="14"/>
        <v>0</v>
      </c>
      <c r="R245" s="18" t="str">
        <f>IF($F245=TiltakstyperKostnadskalkyle!$B$5,($J245*TiltakstyperKostnadskalkyle!K$5)/100,
IF($F245=TiltakstyperKostnadskalkyle!$B$6,($J245*TiltakstyperKostnadskalkyle!K$6)/100,
IF($F245=TiltakstyperKostnadskalkyle!$B$8,($J245*TiltakstyperKostnadskalkyle!K$8)/100,
IF($F245=TiltakstyperKostnadskalkyle!$B$9,($J245*TiltakstyperKostnadskalkyle!K$9)/100,
IF($F245=TiltakstyperKostnadskalkyle!$B$10,($J245*TiltakstyperKostnadskalkyle!K$10)/100,
IF($F245=TiltakstyperKostnadskalkyle!$B$11,($J245*TiltakstyperKostnadskalkyle!K$11)/100,
IF($F245=TiltakstyperKostnadskalkyle!$B$12,($J245*TiltakstyperKostnadskalkyle!K$12)/100,
IF($F245=TiltakstyperKostnadskalkyle!$B$13,($J245*TiltakstyperKostnadskalkyle!K$13)/100,
IF($F245=TiltakstyperKostnadskalkyle!$B$14,($J245*TiltakstyperKostnadskalkyle!K$14)/100,
"0")))))))))</f>
        <v>0</v>
      </c>
      <c r="S245" s="18">
        <f t="shared" si="15"/>
        <v>0</v>
      </c>
      <c r="T245" s="18" t="str">
        <f>IF($F245=TiltakstyperKostnadskalkyle!$B$5,($J245*TiltakstyperKostnadskalkyle!M$5)/100,
IF($F245=TiltakstyperKostnadskalkyle!$B$6,($J245*TiltakstyperKostnadskalkyle!M$6)/100,
IF($F245=TiltakstyperKostnadskalkyle!$B$7,($J245*TiltakstyperKostnadskalkyle!M$7)/100,
IF($F245=TiltakstyperKostnadskalkyle!$B$8,($J245*TiltakstyperKostnadskalkyle!M$8)/100,
IF($F245=TiltakstyperKostnadskalkyle!$B$9,($J245*TiltakstyperKostnadskalkyle!M$9)/100,
IF($F245=TiltakstyperKostnadskalkyle!$B$10,($J245*TiltakstyperKostnadskalkyle!M$10)/100,
IF($F245=TiltakstyperKostnadskalkyle!$B$11,($J245*TiltakstyperKostnadskalkyle!M$11)/100,
IF($F245=TiltakstyperKostnadskalkyle!$B$12,($J245*TiltakstyperKostnadskalkyle!M$12)/100,
IF($F245=TiltakstyperKostnadskalkyle!$B$13,($J245*TiltakstyperKostnadskalkyle!M$13)/100,
IF($F245=TiltakstyperKostnadskalkyle!$B$14,($J245*TiltakstyperKostnadskalkyle!M$14)/100,
IF($F245=TiltakstyperKostnadskalkyle!$B$15,($J245*TiltakstyperKostnadskalkyle!M$15)/100,
"0")))))))))))</f>
        <v>0</v>
      </c>
      <c r="U245" s="32"/>
      <c r="V245" s="32"/>
      <c r="W245" s="18" t="str">
        <f>IF($F245=TiltakstyperKostnadskalkyle!$B$5,($J245*TiltakstyperKostnadskalkyle!P$5)/100,
IF($F245=TiltakstyperKostnadskalkyle!$B$6,($J245*TiltakstyperKostnadskalkyle!P$6)/100,
IF($F245=TiltakstyperKostnadskalkyle!$B$7,($J245*TiltakstyperKostnadskalkyle!P$7)/100,
IF($F245=TiltakstyperKostnadskalkyle!$B$8,($J245*TiltakstyperKostnadskalkyle!P$8)/100,
IF($F245=TiltakstyperKostnadskalkyle!$B$9,($J245*TiltakstyperKostnadskalkyle!P$9)/100,
IF($F245=TiltakstyperKostnadskalkyle!$B$10,($J245*TiltakstyperKostnadskalkyle!P$10)/100,
IF($F245=TiltakstyperKostnadskalkyle!$B$11,($J245*TiltakstyperKostnadskalkyle!P$11)/100,
IF($F245=TiltakstyperKostnadskalkyle!$B$12,($J245*TiltakstyperKostnadskalkyle!P$12)/100,
IF($F245=TiltakstyperKostnadskalkyle!$B$13,($J245*TiltakstyperKostnadskalkyle!P$13)/100,
IF($F245=TiltakstyperKostnadskalkyle!$B$14,($J245*TiltakstyperKostnadskalkyle!P$14)/100,
IF($F245=TiltakstyperKostnadskalkyle!$B$15,($J245*TiltakstyperKostnadskalkyle!P$15)/100,
"0")))))))))))</f>
        <v>0</v>
      </c>
      <c r="Y245" s="151"/>
    </row>
    <row r="246" spans="2:25" ht="14.45" customHeight="1" x14ac:dyDescent="0.25">
      <c r="B246" s="20" t="s">
        <v>25</v>
      </c>
      <c r="C246" s="22"/>
      <c r="D246" s="22"/>
      <c r="E246" s="22"/>
      <c r="F246" s="39"/>
      <c r="G246" s="22"/>
      <c r="H246" s="23"/>
      <c r="I246" s="27"/>
      <c r="J246" s="18">
        <f>IF(F246=TiltakstyperKostnadskalkyle!$B$5,TiltakstyperKostnadskalkyle!$R$5*Handlingsplan!H252,
IF(F246=TiltakstyperKostnadskalkyle!$B$6,TiltakstyperKostnadskalkyle!$R$6*Handlingsplan!H252,
IF(F246=TiltakstyperKostnadskalkyle!$B$7,TiltakstyperKostnadskalkyle!$R$7*Handlingsplan!H252,
IF(F246=TiltakstyperKostnadskalkyle!$B$8,TiltakstyperKostnadskalkyle!$R$8*Handlingsplan!H252,
IF(F246=TiltakstyperKostnadskalkyle!$B$9,TiltakstyperKostnadskalkyle!$R$9*Handlingsplan!H252,
IF(F246=TiltakstyperKostnadskalkyle!$B$10,TiltakstyperKostnadskalkyle!$R$10*Handlingsplan!H252,
IF(F246=TiltakstyperKostnadskalkyle!$B$11,TiltakstyperKostnadskalkyle!$R$11*Handlingsplan!H252,
IF(F246=TiltakstyperKostnadskalkyle!$B$12,TiltakstyperKostnadskalkyle!$R$12*Handlingsplan!H252,
IF(F246=TiltakstyperKostnadskalkyle!$B$13,TiltakstyperKostnadskalkyle!$R$13*Handlingsplan!H252,
IF(F246=TiltakstyperKostnadskalkyle!$B$14,TiltakstyperKostnadskalkyle!$R$14*Handlingsplan!H252,
IF(F246=TiltakstyperKostnadskalkyle!$B$15,TiltakstyperKostnadskalkyle!$R$15*Handlingsplan!H252,
0)))))))))))</f>
        <v>0</v>
      </c>
      <c r="K246" s="18" t="str">
        <f>IF($F246=TiltakstyperKostnadskalkyle!$B$5,($J246*TiltakstyperKostnadskalkyle!D$5)/100,
IF($F246=TiltakstyperKostnadskalkyle!$B$6,($J246*TiltakstyperKostnadskalkyle!D$6)/100,
IF($F246=TiltakstyperKostnadskalkyle!$B$7,($J246*TiltakstyperKostnadskalkyle!D$7)/100,
IF($F246=TiltakstyperKostnadskalkyle!$B$8,($J246*TiltakstyperKostnadskalkyle!D$8)/100,
IF($F246=TiltakstyperKostnadskalkyle!$B$9,($J246*TiltakstyperKostnadskalkyle!D$9)/100,
IF($F246=TiltakstyperKostnadskalkyle!$B$10,($J246*TiltakstyperKostnadskalkyle!D$10)/100,
IF($F246=TiltakstyperKostnadskalkyle!$B$11,($J246*TiltakstyperKostnadskalkyle!D$11)/100,
IF($F246=TiltakstyperKostnadskalkyle!$B$12,($J246*TiltakstyperKostnadskalkyle!D$12)/100,
IF($F246=TiltakstyperKostnadskalkyle!$B$13,($J246*TiltakstyperKostnadskalkyle!D$13)/100,
IF($F246=TiltakstyperKostnadskalkyle!$B$14,($J246*TiltakstyperKostnadskalkyle!D$14)/100,
IF($F246=TiltakstyperKostnadskalkyle!$B$15,($J246*TiltakstyperKostnadskalkyle!D$15)/100,
"0")))))))))))</f>
        <v>0</v>
      </c>
      <c r="L246" s="18" t="str">
        <f>IF($F246=TiltakstyperKostnadskalkyle!$B$5,($J246*TiltakstyperKostnadskalkyle!E$5)/100,
IF($F246=TiltakstyperKostnadskalkyle!$B$6,($J246*TiltakstyperKostnadskalkyle!E$6)/100,
IF($F246=TiltakstyperKostnadskalkyle!$B$7,($J246*TiltakstyperKostnadskalkyle!E$7)/100,
IF($F246=TiltakstyperKostnadskalkyle!$B$8,($J246*TiltakstyperKostnadskalkyle!E$8)/100,
IF($F246=TiltakstyperKostnadskalkyle!$B$9,($J246*TiltakstyperKostnadskalkyle!E$9)/100,
IF($F246=TiltakstyperKostnadskalkyle!$B$10,($J246*TiltakstyperKostnadskalkyle!E$10)/100,
IF($F246=TiltakstyperKostnadskalkyle!$B$11,($J246*TiltakstyperKostnadskalkyle!E$11)/100,
IF($F246=TiltakstyperKostnadskalkyle!$B$12,($J246*TiltakstyperKostnadskalkyle!E$12)/100,
IF($F246=TiltakstyperKostnadskalkyle!$B$13,($J246*TiltakstyperKostnadskalkyle!E$13)/100,
IF($F246=TiltakstyperKostnadskalkyle!$B$14,($J246*TiltakstyperKostnadskalkyle!E$14)/100,
IF($F246=TiltakstyperKostnadskalkyle!$B$15,($J246*TiltakstyperKostnadskalkyle!E$15)/100,
"0")))))))))))</f>
        <v>0</v>
      </c>
      <c r="M246" s="18" t="str">
        <f>IF($F246=TiltakstyperKostnadskalkyle!$B$5,($J246*TiltakstyperKostnadskalkyle!F$5)/100,
IF($F246=TiltakstyperKostnadskalkyle!$B$6,($J246*TiltakstyperKostnadskalkyle!F$6)/100,
IF($F246=TiltakstyperKostnadskalkyle!$B$7,($J246*TiltakstyperKostnadskalkyle!F$7)/100,
IF($F246=TiltakstyperKostnadskalkyle!$B$8,($J246*TiltakstyperKostnadskalkyle!F$8)/100,
IF($F246=TiltakstyperKostnadskalkyle!$B$9,($J246*TiltakstyperKostnadskalkyle!F$9)/100,
IF($F246=TiltakstyperKostnadskalkyle!$B$10,($J246*TiltakstyperKostnadskalkyle!F$10)/100,
IF($F246=TiltakstyperKostnadskalkyle!$B$11,($J246*TiltakstyperKostnadskalkyle!F$11)/100,
IF($F246=TiltakstyperKostnadskalkyle!$B$12,($J246*TiltakstyperKostnadskalkyle!F$12)/100,
IF($F246=TiltakstyperKostnadskalkyle!$B$13,($J246*TiltakstyperKostnadskalkyle!F$13)/100,
IF($F246=TiltakstyperKostnadskalkyle!$B$14,($J246*TiltakstyperKostnadskalkyle!F$14)/100,
IF($F246=TiltakstyperKostnadskalkyle!$B$15,($J246*TiltakstyperKostnadskalkyle!F$15)/100,
"0")))))))))))</f>
        <v>0</v>
      </c>
      <c r="N246" s="18" t="str">
        <f>IF($F246=TiltakstyperKostnadskalkyle!$B$5,($J246*TiltakstyperKostnadskalkyle!G$5)/100,
IF($F246=TiltakstyperKostnadskalkyle!$B$6,($J246*TiltakstyperKostnadskalkyle!G$6)/100,
IF($F246=TiltakstyperKostnadskalkyle!$B$7,($J246*TiltakstyperKostnadskalkyle!G$7)/100,
IF($F246=TiltakstyperKostnadskalkyle!$B$8,($J246*TiltakstyperKostnadskalkyle!G$8)/100,
IF($F246=TiltakstyperKostnadskalkyle!$B$9,($J246*TiltakstyperKostnadskalkyle!G$9)/100,
IF($F246=TiltakstyperKostnadskalkyle!$B$10,($J246*TiltakstyperKostnadskalkyle!G$10)/100,
IF($F246=TiltakstyperKostnadskalkyle!$B$11,($J246*TiltakstyperKostnadskalkyle!G$11)/100,
IF($F246=TiltakstyperKostnadskalkyle!$B$12,($J246*TiltakstyperKostnadskalkyle!G$12)/100,
IF($F246=TiltakstyperKostnadskalkyle!$B$13,($J246*TiltakstyperKostnadskalkyle!G$13)/100,
IF($F246=TiltakstyperKostnadskalkyle!$B$14,($J246*TiltakstyperKostnadskalkyle!G$14)/100,
IF($F246=TiltakstyperKostnadskalkyle!$B$15,($J246*TiltakstyperKostnadskalkyle!G$15)/100,
"0")))))))))))</f>
        <v>0</v>
      </c>
      <c r="O246" s="18" t="str">
        <f>IF($F246=TiltakstyperKostnadskalkyle!$B$5,($J246*TiltakstyperKostnadskalkyle!H$5)/100,
IF($F246=TiltakstyperKostnadskalkyle!$B$6,($J246*TiltakstyperKostnadskalkyle!H$6)/100,
IF($F246=TiltakstyperKostnadskalkyle!$B$7,($J246*TiltakstyperKostnadskalkyle!H$7)/100,
IF($F246=TiltakstyperKostnadskalkyle!$B$8,($J246*TiltakstyperKostnadskalkyle!H$8)/100,
IF($F246=TiltakstyperKostnadskalkyle!$B$9,($J246*TiltakstyperKostnadskalkyle!H$9)/100,
IF($F246=TiltakstyperKostnadskalkyle!$B$10,($J246*TiltakstyperKostnadskalkyle!H$10)/100,
IF($F246=TiltakstyperKostnadskalkyle!$B$11,($J246*TiltakstyperKostnadskalkyle!H$11)/100,
IF($F246=TiltakstyperKostnadskalkyle!$B$12,($J246*TiltakstyperKostnadskalkyle!H$12)/100,
IF($F246=TiltakstyperKostnadskalkyle!$B$13,($J246*TiltakstyperKostnadskalkyle!H$13)/100,
IF($F246=TiltakstyperKostnadskalkyle!$B$14,($J246*TiltakstyperKostnadskalkyle!H$14)/100,
IF($F246=TiltakstyperKostnadskalkyle!$B$15,($J246*TiltakstyperKostnadskalkyle!H$15)/100,
"0")))))))))))</f>
        <v>0</v>
      </c>
      <c r="P246" s="18" t="str">
        <f>IF($F246=TiltakstyperKostnadskalkyle!$B$5,($J246*TiltakstyperKostnadskalkyle!I$5)/100,
IF($F246=TiltakstyperKostnadskalkyle!$B$6,($J246*TiltakstyperKostnadskalkyle!I$6)/100,
IF($F246=TiltakstyperKostnadskalkyle!$B$7,($J246*TiltakstyperKostnadskalkyle!I$7)/100,
IF($F246=TiltakstyperKostnadskalkyle!$B$8,($J246*TiltakstyperKostnadskalkyle!I$8)/100,
IF($F246=TiltakstyperKostnadskalkyle!$B$9,($J246*TiltakstyperKostnadskalkyle!I$9)/100,
IF($F246=TiltakstyperKostnadskalkyle!$B$10,($J246*TiltakstyperKostnadskalkyle!I$10)/100,
IF($F246=TiltakstyperKostnadskalkyle!$B$11,($J246*TiltakstyperKostnadskalkyle!I$11)/100,
IF($F246=TiltakstyperKostnadskalkyle!$B$12,($J246*TiltakstyperKostnadskalkyle!I$12)/100,
IF($F246=TiltakstyperKostnadskalkyle!$B$13,($J246*TiltakstyperKostnadskalkyle!I$13)/100,
IF($F246=TiltakstyperKostnadskalkyle!$B$14,($J246*TiltakstyperKostnadskalkyle!I$14)/100,
IF($F246=TiltakstyperKostnadskalkyle!$B$15,($J246*TiltakstyperKostnadskalkyle!I$15)/100,
"0")))))))))))</f>
        <v>0</v>
      </c>
      <c r="Q246" s="18">
        <f t="shared" si="14"/>
        <v>0</v>
      </c>
      <c r="R246" s="18" t="str">
        <f>IF($F246=TiltakstyperKostnadskalkyle!$B$5,($J246*TiltakstyperKostnadskalkyle!K$5)/100,
IF($F246=TiltakstyperKostnadskalkyle!$B$6,($J246*TiltakstyperKostnadskalkyle!K$6)/100,
IF($F246=TiltakstyperKostnadskalkyle!$B$8,($J246*TiltakstyperKostnadskalkyle!K$8)/100,
IF($F246=TiltakstyperKostnadskalkyle!$B$9,($J246*TiltakstyperKostnadskalkyle!K$9)/100,
IF($F246=TiltakstyperKostnadskalkyle!$B$10,($J246*TiltakstyperKostnadskalkyle!K$10)/100,
IF($F246=TiltakstyperKostnadskalkyle!$B$11,($J246*TiltakstyperKostnadskalkyle!K$11)/100,
IF($F246=TiltakstyperKostnadskalkyle!$B$12,($J246*TiltakstyperKostnadskalkyle!K$12)/100,
IF($F246=TiltakstyperKostnadskalkyle!$B$13,($J246*TiltakstyperKostnadskalkyle!K$13)/100,
IF($F246=TiltakstyperKostnadskalkyle!$B$14,($J246*TiltakstyperKostnadskalkyle!K$14)/100,
"0")))))))))</f>
        <v>0</v>
      </c>
      <c r="S246" s="18">
        <f t="shared" si="15"/>
        <v>0</v>
      </c>
      <c r="T246" s="18" t="str">
        <f>IF($F246=TiltakstyperKostnadskalkyle!$B$5,($J246*TiltakstyperKostnadskalkyle!M$5)/100,
IF($F246=TiltakstyperKostnadskalkyle!$B$6,($J246*TiltakstyperKostnadskalkyle!M$6)/100,
IF($F246=TiltakstyperKostnadskalkyle!$B$7,($J246*TiltakstyperKostnadskalkyle!M$7)/100,
IF($F246=TiltakstyperKostnadskalkyle!$B$8,($J246*TiltakstyperKostnadskalkyle!M$8)/100,
IF($F246=TiltakstyperKostnadskalkyle!$B$9,($J246*TiltakstyperKostnadskalkyle!M$9)/100,
IF($F246=TiltakstyperKostnadskalkyle!$B$10,($J246*TiltakstyperKostnadskalkyle!M$10)/100,
IF($F246=TiltakstyperKostnadskalkyle!$B$11,($J246*TiltakstyperKostnadskalkyle!M$11)/100,
IF($F246=TiltakstyperKostnadskalkyle!$B$12,($J246*TiltakstyperKostnadskalkyle!M$12)/100,
IF($F246=TiltakstyperKostnadskalkyle!$B$13,($J246*TiltakstyperKostnadskalkyle!M$13)/100,
IF($F246=TiltakstyperKostnadskalkyle!$B$14,($J246*TiltakstyperKostnadskalkyle!M$14)/100,
IF($F246=TiltakstyperKostnadskalkyle!$B$15,($J246*TiltakstyperKostnadskalkyle!M$15)/100,
"0")))))))))))</f>
        <v>0</v>
      </c>
      <c r="U246" s="32"/>
      <c r="V246" s="32"/>
      <c r="W246" s="18" t="str">
        <f>IF($F246=TiltakstyperKostnadskalkyle!$B$5,($J246*TiltakstyperKostnadskalkyle!P$5)/100,
IF($F246=TiltakstyperKostnadskalkyle!$B$6,($J246*TiltakstyperKostnadskalkyle!P$6)/100,
IF($F246=TiltakstyperKostnadskalkyle!$B$7,($J246*TiltakstyperKostnadskalkyle!P$7)/100,
IF($F246=TiltakstyperKostnadskalkyle!$B$8,($J246*TiltakstyperKostnadskalkyle!P$8)/100,
IF($F246=TiltakstyperKostnadskalkyle!$B$9,($J246*TiltakstyperKostnadskalkyle!P$9)/100,
IF($F246=TiltakstyperKostnadskalkyle!$B$10,($J246*TiltakstyperKostnadskalkyle!P$10)/100,
IF($F246=TiltakstyperKostnadskalkyle!$B$11,($J246*TiltakstyperKostnadskalkyle!P$11)/100,
IF($F246=TiltakstyperKostnadskalkyle!$B$12,($J246*TiltakstyperKostnadskalkyle!P$12)/100,
IF($F246=TiltakstyperKostnadskalkyle!$B$13,($J246*TiltakstyperKostnadskalkyle!P$13)/100,
IF($F246=TiltakstyperKostnadskalkyle!$B$14,($J246*TiltakstyperKostnadskalkyle!P$14)/100,
IF($F246=TiltakstyperKostnadskalkyle!$B$15,($J246*TiltakstyperKostnadskalkyle!P$15)/100,
"0")))))))))))</f>
        <v>0</v>
      </c>
      <c r="Y246" s="151"/>
    </row>
    <row r="247" spans="2:25" ht="14.45" customHeight="1" x14ac:dyDescent="0.25">
      <c r="B247" s="20" t="s">
        <v>25</v>
      </c>
      <c r="C247" s="22"/>
      <c r="D247" s="22"/>
      <c r="E247" s="22"/>
      <c r="F247" s="39"/>
      <c r="G247" s="22"/>
      <c r="H247" s="23"/>
      <c r="I247" s="27"/>
      <c r="J247" s="18">
        <f>IF(F247=TiltakstyperKostnadskalkyle!$B$5,TiltakstyperKostnadskalkyle!$R$5*Handlingsplan!H253,
IF(F247=TiltakstyperKostnadskalkyle!$B$6,TiltakstyperKostnadskalkyle!$R$6*Handlingsplan!H253,
IF(F247=TiltakstyperKostnadskalkyle!$B$7,TiltakstyperKostnadskalkyle!$R$7*Handlingsplan!H253,
IF(F247=TiltakstyperKostnadskalkyle!$B$8,TiltakstyperKostnadskalkyle!$R$8*Handlingsplan!H253,
IF(F247=TiltakstyperKostnadskalkyle!$B$9,TiltakstyperKostnadskalkyle!$R$9*Handlingsplan!H253,
IF(F247=TiltakstyperKostnadskalkyle!$B$10,TiltakstyperKostnadskalkyle!$R$10*Handlingsplan!H253,
IF(F247=TiltakstyperKostnadskalkyle!$B$11,TiltakstyperKostnadskalkyle!$R$11*Handlingsplan!H253,
IF(F247=TiltakstyperKostnadskalkyle!$B$12,TiltakstyperKostnadskalkyle!$R$12*Handlingsplan!H253,
IF(F247=TiltakstyperKostnadskalkyle!$B$13,TiltakstyperKostnadskalkyle!$R$13*Handlingsplan!H253,
IF(F247=TiltakstyperKostnadskalkyle!$B$14,TiltakstyperKostnadskalkyle!$R$14*Handlingsplan!H253,
IF(F247=TiltakstyperKostnadskalkyle!$B$15,TiltakstyperKostnadskalkyle!$R$15*Handlingsplan!H253,
0)))))))))))</f>
        <v>0</v>
      </c>
      <c r="K247" s="18" t="str">
        <f>IF($F247=TiltakstyperKostnadskalkyle!$B$5,($J247*TiltakstyperKostnadskalkyle!D$5)/100,
IF($F247=TiltakstyperKostnadskalkyle!$B$6,($J247*TiltakstyperKostnadskalkyle!D$6)/100,
IF($F247=TiltakstyperKostnadskalkyle!$B$7,($J247*TiltakstyperKostnadskalkyle!D$7)/100,
IF($F247=TiltakstyperKostnadskalkyle!$B$8,($J247*TiltakstyperKostnadskalkyle!D$8)/100,
IF($F247=TiltakstyperKostnadskalkyle!$B$9,($J247*TiltakstyperKostnadskalkyle!D$9)/100,
IF($F247=TiltakstyperKostnadskalkyle!$B$10,($J247*TiltakstyperKostnadskalkyle!D$10)/100,
IF($F247=TiltakstyperKostnadskalkyle!$B$11,($J247*TiltakstyperKostnadskalkyle!D$11)/100,
IF($F247=TiltakstyperKostnadskalkyle!$B$12,($J247*TiltakstyperKostnadskalkyle!D$12)/100,
IF($F247=TiltakstyperKostnadskalkyle!$B$13,($J247*TiltakstyperKostnadskalkyle!D$13)/100,
IF($F247=TiltakstyperKostnadskalkyle!$B$14,($J247*TiltakstyperKostnadskalkyle!D$14)/100,
IF($F247=TiltakstyperKostnadskalkyle!$B$15,($J247*TiltakstyperKostnadskalkyle!D$15)/100,
"0")))))))))))</f>
        <v>0</v>
      </c>
      <c r="L247" s="18" t="str">
        <f>IF($F247=TiltakstyperKostnadskalkyle!$B$5,($J247*TiltakstyperKostnadskalkyle!E$5)/100,
IF($F247=TiltakstyperKostnadskalkyle!$B$6,($J247*TiltakstyperKostnadskalkyle!E$6)/100,
IF($F247=TiltakstyperKostnadskalkyle!$B$7,($J247*TiltakstyperKostnadskalkyle!E$7)/100,
IF($F247=TiltakstyperKostnadskalkyle!$B$8,($J247*TiltakstyperKostnadskalkyle!E$8)/100,
IF($F247=TiltakstyperKostnadskalkyle!$B$9,($J247*TiltakstyperKostnadskalkyle!E$9)/100,
IF($F247=TiltakstyperKostnadskalkyle!$B$10,($J247*TiltakstyperKostnadskalkyle!E$10)/100,
IF($F247=TiltakstyperKostnadskalkyle!$B$11,($J247*TiltakstyperKostnadskalkyle!E$11)/100,
IF($F247=TiltakstyperKostnadskalkyle!$B$12,($J247*TiltakstyperKostnadskalkyle!E$12)/100,
IF($F247=TiltakstyperKostnadskalkyle!$B$13,($J247*TiltakstyperKostnadskalkyle!E$13)/100,
IF($F247=TiltakstyperKostnadskalkyle!$B$14,($J247*TiltakstyperKostnadskalkyle!E$14)/100,
IF($F247=TiltakstyperKostnadskalkyle!$B$15,($J247*TiltakstyperKostnadskalkyle!E$15)/100,
"0")))))))))))</f>
        <v>0</v>
      </c>
      <c r="M247" s="18" t="str">
        <f>IF($F247=TiltakstyperKostnadskalkyle!$B$5,($J247*TiltakstyperKostnadskalkyle!F$5)/100,
IF($F247=TiltakstyperKostnadskalkyle!$B$6,($J247*TiltakstyperKostnadskalkyle!F$6)/100,
IF($F247=TiltakstyperKostnadskalkyle!$B$7,($J247*TiltakstyperKostnadskalkyle!F$7)/100,
IF($F247=TiltakstyperKostnadskalkyle!$B$8,($J247*TiltakstyperKostnadskalkyle!F$8)/100,
IF($F247=TiltakstyperKostnadskalkyle!$B$9,($J247*TiltakstyperKostnadskalkyle!F$9)/100,
IF($F247=TiltakstyperKostnadskalkyle!$B$10,($J247*TiltakstyperKostnadskalkyle!F$10)/100,
IF($F247=TiltakstyperKostnadskalkyle!$B$11,($J247*TiltakstyperKostnadskalkyle!F$11)/100,
IF($F247=TiltakstyperKostnadskalkyle!$B$12,($J247*TiltakstyperKostnadskalkyle!F$12)/100,
IF($F247=TiltakstyperKostnadskalkyle!$B$13,($J247*TiltakstyperKostnadskalkyle!F$13)/100,
IF($F247=TiltakstyperKostnadskalkyle!$B$14,($J247*TiltakstyperKostnadskalkyle!F$14)/100,
IF($F247=TiltakstyperKostnadskalkyle!$B$15,($J247*TiltakstyperKostnadskalkyle!F$15)/100,
"0")))))))))))</f>
        <v>0</v>
      </c>
      <c r="N247" s="18" t="str">
        <f>IF($F247=TiltakstyperKostnadskalkyle!$B$5,($J247*TiltakstyperKostnadskalkyle!G$5)/100,
IF($F247=TiltakstyperKostnadskalkyle!$B$6,($J247*TiltakstyperKostnadskalkyle!G$6)/100,
IF($F247=TiltakstyperKostnadskalkyle!$B$7,($J247*TiltakstyperKostnadskalkyle!G$7)/100,
IF($F247=TiltakstyperKostnadskalkyle!$B$8,($J247*TiltakstyperKostnadskalkyle!G$8)/100,
IF($F247=TiltakstyperKostnadskalkyle!$B$9,($J247*TiltakstyperKostnadskalkyle!G$9)/100,
IF($F247=TiltakstyperKostnadskalkyle!$B$10,($J247*TiltakstyperKostnadskalkyle!G$10)/100,
IF($F247=TiltakstyperKostnadskalkyle!$B$11,($J247*TiltakstyperKostnadskalkyle!G$11)/100,
IF($F247=TiltakstyperKostnadskalkyle!$B$12,($J247*TiltakstyperKostnadskalkyle!G$12)/100,
IF($F247=TiltakstyperKostnadskalkyle!$B$13,($J247*TiltakstyperKostnadskalkyle!G$13)/100,
IF($F247=TiltakstyperKostnadskalkyle!$B$14,($J247*TiltakstyperKostnadskalkyle!G$14)/100,
IF($F247=TiltakstyperKostnadskalkyle!$B$15,($J247*TiltakstyperKostnadskalkyle!G$15)/100,
"0")))))))))))</f>
        <v>0</v>
      </c>
      <c r="O247" s="18" t="str">
        <f>IF($F247=TiltakstyperKostnadskalkyle!$B$5,($J247*TiltakstyperKostnadskalkyle!H$5)/100,
IF($F247=TiltakstyperKostnadskalkyle!$B$6,($J247*TiltakstyperKostnadskalkyle!H$6)/100,
IF($F247=TiltakstyperKostnadskalkyle!$B$7,($J247*TiltakstyperKostnadskalkyle!H$7)/100,
IF($F247=TiltakstyperKostnadskalkyle!$B$8,($J247*TiltakstyperKostnadskalkyle!H$8)/100,
IF($F247=TiltakstyperKostnadskalkyle!$B$9,($J247*TiltakstyperKostnadskalkyle!H$9)/100,
IF($F247=TiltakstyperKostnadskalkyle!$B$10,($J247*TiltakstyperKostnadskalkyle!H$10)/100,
IF($F247=TiltakstyperKostnadskalkyle!$B$11,($J247*TiltakstyperKostnadskalkyle!H$11)/100,
IF($F247=TiltakstyperKostnadskalkyle!$B$12,($J247*TiltakstyperKostnadskalkyle!H$12)/100,
IF($F247=TiltakstyperKostnadskalkyle!$B$13,($J247*TiltakstyperKostnadskalkyle!H$13)/100,
IF($F247=TiltakstyperKostnadskalkyle!$B$14,($J247*TiltakstyperKostnadskalkyle!H$14)/100,
IF($F247=TiltakstyperKostnadskalkyle!$B$15,($J247*TiltakstyperKostnadskalkyle!H$15)/100,
"0")))))))))))</f>
        <v>0</v>
      </c>
      <c r="P247" s="18" t="str">
        <f>IF($F247=TiltakstyperKostnadskalkyle!$B$5,($J247*TiltakstyperKostnadskalkyle!I$5)/100,
IF($F247=TiltakstyperKostnadskalkyle!$B$6,($J247*TiltakstyperKostnadskalkyle!I$6)/100,
IF($F247=TiltakstyperKostnadskalkyle!$B$7,($J247*TiltakstyperKostnadskalkyle!I$7)/100,
IF($F247=TiltakstyperKostnadskalkyle!$B$8,($J247*TiltakstyperKostnadskalkyle!I$8)/100,
IF($F247=TiltakstyperKostnadskalkyle!$B$9,($J247*TiltakstyperKostnadskalkyle!I$9)/100,
IF($F247=TiltakstyperKostnadskalkyle!$B$10,($J247*TiltakstyperKostnadskalkyle!I$10)/100,
IF($F247=TiltakstyperKostnadskalkyle!$B$11,($J247*TiltakstyperKostnadskalkyle!I$11)/100,
IF($F247=TiltakstyperKostnadskalkyle!$B$12,($J247*TiltakstyperKostnadskalkyle!I$12)/100,
IF($F247=TiltakstyperKostnadskalkyle!$B$13,($J247*TiltakstyperKostnadskalkyle!I$13)/100,
IF($F247=TiltakstyperKostnadskalkyle!$B$14,($J247*TiltakstyperKostnadskalkyle!I$14)/100,
IF($F247=TiltakstyperKostnadskalkyle!$B$15,($J247*TiltakstyperKostnadskalkyle!I$15)/100,
"0")))))))))))</f>
        <v>0</v>
      </c>
      <c r="Q247" s="18">
        <f t="shared" si="14"/>
        <v>0</v>
      </c>
      <c r="R247" s="18" t="str">
        <f>IF($F247=TiltakstyperKostnadskalkyle!$B$5,($J247*TiltakstyperKostnadskalkyle!K$5)/100,
IF($F247=TiltakstyperKostnadskalkyle!$B$6,($J247*TiltakstyperKostnadskalkyle!K$6)/100,
IF($F247=TiltakstyperKostnadskalkyle!$B$8,($J247*TiltakstyperKostnadskalkyle!K$8)/100,
IF($F247=TiltakstyperKostnadskalkyle!$B$9,($J247*TiltakstyperKostnadskalkyle!K$9)/100,
IF($F247=TiltakstyperKostnadskalkyle!$B$10,($J247*TiltakstyperKostnadskalkyle!K$10)/100,
IF($F247=TiltakstyperKostnadskalkyle!$B$11,($J247*TiltakstyperKostnadskalkyle!K$11)/100,
IF($F247=TiltakstyperKostnadskalkyle!$B$12,($J247*TiltakstyperKostnadskalkyle!K$12)/100,
IF($F247=TiltakstyperKostnadskalkyle!$B$13,($J247*TiltakstyperKostnadskalkyle!K$13)/100,
IF($F247=TiltakstyperKostnadskalkyle!$B$14,($J247*TiltakstyperKostnadskalkyle!K$14)/100,
"0")))))))))</f>
        <v>0</v>
      </c>
      <c r="S247" s="18">
        <f t="shared" si="15"/>
        <v>0</v>
      </c>
      <c r="T247" s="18" t="str">
        <f>IF($F247=TiltakstyperKostnadskalkyle!$B$5,($J247*TiltakstyperKostnadskalkyle!M$5)/100,
IF($F247=TiltakstyperKostnadskalkyle!$B$6,($J247*TiltakstyperKostnadskalkyle!M$6)/100,
IF($F247=TiltakstyperKostnadskalkyle!$B$7,($J247*TiltakstyperKostnadskalkyle!M$7)/100,
IF($F247=TiltakstyperKostnadskalkyle!$B$8,($J247*TiltakstyperKostnadskalkyle!M$8)/100,
IF($F247=TiltakstyperKostnadskalkyle!$B$9,($J247*TiltakstyperKostnadskalkyle!M$9)/100,
IF($F247=TiltakstyperKostnadskalkyle!$B$10,($J247*TiltakstyperKostnadskalkyle!M$10)/100,
IF($F247=TiltakstyperKostnadskalkyle!$B$11,($J247*TiltakstyperKostnadskalkyle!M$11)/100,
IF($F247=TiltakstyperKostnadskalkyle!$B$12,($J247*TiltakstyperKostnadskalkyle!M$12)/100,
IF($F247=TiltakstyperKostnadskalkyle!$B$13,($J247*TiltakstyperKostnadskalkyle!M$13)/100,
IF($F247=TiltakstyperKostnadskalkyle!$B$14,($J247*TiltakstyperKostnadskalkyle!M$14)/100,
IF($F247=TiltakstyperKostnadskalkyle!$B$15,($J247*TiltakstyperKostnadskalkyle!M$15)/100,
"0")))))))))))</f>
        <v>0</v>
      </c>
      <c r="U247" s="32"/>
      <c r="V247" s="32"/>
      <c r="W247" s="18" t="str">
        <f>IF($F247=TiltakstyperKostnadskalkyle!$B$5,($J247*TiltakstyperKostnadskalkyle!P$5)/100,
IF($F247=TiltakstyperKostnadskalkyle!$B$6,($J247*TiltakstyperKostnadskalkyle!P$6)/100,
IF($F247=TiltakstyperKostnadskalkyle!$B$7,($J247*TiltakstyperKostnadskalkyle!P$7)/100,
IF($F247=TiltakstyperKostnadskalkyle!$B$8,($J247*TiltakstyperKostnadskalkyle!P$8)/100,
IF($F247=TiltakstyperKostnadskalkyle!$B$9,($J247*TiltakstyperKostnadskalkyle!P$9)/100,
IF($F247=TiltakstyperKostnadskalkyle!$B$10,($J247*TiltakstyperKostnadskalkyle!P$10)/100,
IF($F247=TiltakstyperKostnadskalkyle!$B$11,($J247*TiltakstyperKostnadskalkyle!P$11)/100,
IF($F247=TiltakstyperKostnadskalkyle!$B$12,($J247*TiltakstyperKostnadskalkyle!P$12)/100,
IF($F247=TiltakstyperKostnadskalkyle!$B$13,($J247*TiltakstyperKostnadskalkyle!P$13)/100,
IF($F247=TiltakstyperKostnadskalkyle!$B$14,($J247*TiltakstyperKostnadskalkyle!P$14)/100,
IF($F247=TiltakstyperKostnadskalkyle!$B$15,($J247*TiltakstyperKostnadskalkyle!P$15)/100,
"0")))))))))))</f>
        <v>0</v>
      </c>
      <c r="Y247" s="151"/>
    </row>
    <row r="248" spans="2:25" ht="14.45" customHeight="1" x14ac:dyDescent="0.25">
      <c r="B248" s="20" t="s">
        <v>25</v>
      </c>
      <c r="C248" s="22"/>
      <c r="D248" s="22"/>
      <c r="E248" s="22"/>
      <c r="F248" s="39"/>
      <c r="G248" s="22"/>
      <c r="H248" s="23"/>
      <c r="I248" s="27"/>
      <c r="J248" s="18">
        <f>IF(F248=TiltakstyperKostnadskalkyle!$B$5,TiltakstyperKostnadskalkyle!$R$5*Handlingsplan!H254,
IF(F248=TiltakstyperKostnadskalkyle!$B$6,TiltakstyperKostnadskalkyle!$R$6*Handlingsplan!H254,
IF(F248=TiltakstyperKostnadskalkyle!$B$7,TiltakstyperKostnadskalkyle!$R$7*Handlingsplan!H254,
IF(F248=TiltakstyperKostnadskalkyle!$B$8,TiltakstyperKostnadskalkyle!$R$8*Handlingsplan!H254,
IF(F248=TiltakstyperKostnadskalkyle!$B$9,TiltakstyperKostnadskalkyle!$R$9*Handlingsplan!H254,
IF(F248=TiltakstyperKostnadskalkyle!$B$10,TiltakstyperKostnadskalkyle!$R$10*Handlingsplan!H254,
IF(F248=TiltakstyperKostnadskalkyle!$B$11,TiltakstyperKostnadskalkyle!$R$11*Handlingsplan!H254,
IF(F248=TiltakstyperKostnadskalkyle!$B$12,TiltakstyperKostnadskalkyle!$R$12*Handlingsplan!H254,
IF(F248=TiltakstyperKostnadskalkyle!$B$13,TiltakstyperKostnadskalkyle!$R$13*Handlingsplan!H254,
IF(F248=TiltakstyperKostnadskalkyle!$B$14,TiltakstyperKostnadskalkyle!$R$14*Handlingsplan!H254,
IF(F248=TiltakstyperKostnadskalkyle!$B$15,TiltakstyperKostnadskalkyle!$R$15*Handlingsplan!H254,
0)))))))))))</f>
        <v>0</v>
      </c>
      <c r="K248" s="18" t="str">
        <f>IF($F248=TiltakstyperKostnadskalkyle!$B$5,($J248*TiltakstyperKostnadskalkyle!D$5)/100,
IF($F248=TiltakstyperKostnadskalkyle!$B$6,($J248*TiltakstyperKostnadskalkyle!D$6)/100,
IF($F248=TiltakstyperKostnadskalkyle!$B$7,($J248*TiltakstyperKostnadskalkyle!D$7)/100,
IF($F248=TiltakstyperKostnadskalkyle!$B$8,($J248*TiltakstyperKostnadskalkyle!D$8)/100,
IF($F248=TiltakstyperKostnadskalkyle!$B$9,($J248*TiltakstyperKostnadskalkyle!D$9)/100,
IF($F248=TiltakstyperKostnadskalkyle!$B$10,($J248*TiltakstyperKostnadskalkyle!D$10)/100,
IF($F248=TiltakstyperKostnadskalkyle!$B$11,($J248*TiltakstyperKostnadskalkyle!D$11)/100,
IF($F248=TiltakstyperKostnadskalkyle!$B$12,($J248*TiltakstyperKostnadskalkyle!D$12)/100,
IF($F248=TiltakstyperKostnadskalkyle!$B$13,($J248*TiltakstyperKostnadskalkyle!D$13)/100,
IF($F248=TiltakstyperKostnadskalkyle!$B$14,($J248*TiltakstyperKostnadskalkyle!D$14)/100,
IF($F248=TiltakstyperKostnadskalkyle!$B$15,($J248*TiltakstyperKostnadskalkyle!D$15)/100,
"0")))))))))))</f>
        <v>0</v>
      </c>
      <c r="L248" s="18" t="str">
        <f>IF($F248=TiltakstyperKostnadskalkyle!$B$5,($J248*TiltakstyperKostnadskalkyle!E$5)/100,
IF($F248=TiltakstyperKostnadskalkyle!$B$6,($J248*TiltakstyperKostnadskalkyle!E$6)/100,
IF($F248=TiltakstyperKostnadskalkyle!$B$7,($J248*TiltakstyperKostnadskalkyle!E$7)/100,
IF($F248=TiltakstyperKostnadskalkyle!$B$8,($J248*TiltakstyperKostnadskalkyle!E$8)/100,
IF($F248=TiltakstyperKostnadskalkyle!$B$9,($J248*TiltakstyperKostnadskalkyle!E$9)/100,
IF($F248=TiltakstyperKostnadskalkyle!$B$10,($J248*TiltakstyperKostnadskalkyle!E$10)/100,
IF($F248=TiltakstyperKostnadskalkyle!$B$11,($J248*TiltakstyperKostnadskalkyle!E$11)/100,
IF($F248=TiltakstyperKostnadskalkyle!$B$12,($J248*TiltakstyperKostnadskalkyle!E$12)/100,
IF($F248=TiltakstyperKostnadskalkyle!$B$13,($J248*TiltakstyperKostnadskalkyle!E$13)/100,
IF($F248=TiltakstyperKostnadskalkyle!$B$14,($J248*TiltakstyperKostnadskalkyle!E$14)/100,
IF($F248=TiltakstyperKostnadskalkyle!$B$15,($J248*TiltakstyperKostnadskalkyle!E$15)/100,
"0")))))))))))</f>
        <v>0</v>
      </c>
      <c r="M248" s="18" t="str">
        <f>IF($F248=TiltakstyperKostnadskalkyle!$B$5,($J248*TiltakstyperKostnadskalkyle!F$5)/100,
IF($F248=TiltakstyperKostnadskalkyle!$B$6,($J248*TiltakstyperKostnadskalkyle!F$6)/100,
IF($F248=TiltakstyperKostnadskalkyle!$B$7,($J248*TiltakstyperKostnadskalkyle!F$7)/100,
IF($F248=TiltakstyperKostnadskalkyle!$B$8,($J248*TiltakstyperKostnadskalkyle!F$8)/100,
IF($F248=TiltakstyperKostnadskalkyle!$B$9,($J248*TiltakstyperKostnadskalkyle!F$9)/100,
IF($F248=TiltakstyperKostnadskalkyle!$B$10,($J248*TiltakstyperKostnadskalkyle!F$10)/100,
IF($F248=TiltakstyperKostnadskalkyle!$B$11,($J248*TiltakstyperKostnadskalkyle!F$11)/100,
IF($F248=TiltakstyperKostnadskalkyle!$B$12,($J248*TiltakstyperKostnadskalkyle!F$12)/100,
IF($F248=TiltakstyperKostnadskalkyle!$B$13,($J248*TiltakstyperKostnadskalkyle!F$13)/100,
IF($F248=TiltakstyperKostnadskalkyle!$B$14,($J248*TiltakstyperKostnadskalkyle!F$14)/100,
IF($F248=TiltakstyperKostnadskalkyle!$B$15,($J248*TiltakstyperKostnadskalkyle!F$15)/100,
"0")))))))))))</f>
        <v>0</v>
      </c>
      <c r="N248" s="18" t="str">
        <f>IF($F248=TiltakstyperKostnadskalkyle!$B$5,($J248*TiltakstyperKostnadskalkyle!G$5)/100,
IF($F248=TiltakstyperKostnadskalkyle!$B$6,($J248*TiltakstyperKostnadskalkyle!G$6)/100,
IF($F248=TiltakstyperKostnadskalkyle!$B$7,($J248*TiltakstyperKostnadskalkyle!G$7)/100,
IF($F248=TiltakstyperKostnadskalkyle!$B$8,($J248*TiltakstyperKostnadskalkyle!G$8)/100,
IF($F248=TiltakstyperKostnadskalkyle!$B$9,($J248*TiltakstyperKostnadskalkyle!G$9)/100,
IF($F248=TiltakstyperKostnadskalkyle!$B$10,($J248*TiltakstyperKostnadskalkyle!G$10)/100,
IF($F248=TiltakstyperKostnadskalkyle!$B$11,($J248*TiltakstyperKostnadskalkyle!G$11)/100,
IF($F248=TiltakstyperKostnadskalkyle!$B$12,($J248*TiltakstyperKostnadskalkyle!G$12)/100,
IF($F248=TiltakstyperKostnadskalkyle!$B$13,($J248*TiltakstyperKostnadskalkyle!G$13)/100,
IF($F248=TiltakstyperKostnadskalkyle!$B$14,($J248*TiltakstyperKostnadskalkyle!G$14)/100,
IF($F248=TiltakstyperKostnadskalkyle!$B$15,($J248*TiltakstyperKostnadskalkyle!G$15)/100,
"0")))))))))))</f>
        <v>0</v>
      </c>
      <c r="O248" s="18" t="str">
        <f>IF($F248=TiltakstyperKostnadskalkyle!$B$5,($J248*TiltakstyperKostnadskalkyle!H$5)/100,
IF($F248=TiltakstyperKostnadskalkyle!$B$6,($J248*TiltakstyperKostnadskalkyle!H$6)/100,
IF($F248=TiltakstyperKostnadskalkyle!$B$7,($J248*TiltakstyperKostnadskalkyle!H$7)/100,
IF($F248=TiltakstyperKostnadskalkyle!$B$8,($J248*TiltakstyperKostnadskalkyle!H$8)/100,
IF($F248=TiltakstyperKostnadskalkyle!$B$9,($J248*TiltakstyperKostnadskalkyle!H$9)/100,
IF($F248=TiltakstyperKostnadskalkyle!$B$10,($J248*TiltakstyperKostnadskalkyle!H$10)/100,
IF($F248=TiltakstyperKostnadskalkyle!$B$11,($J248*TiltakstyperKostnadskalkyle!H$11)/100,
IF($F248=TiltakstyperKostnadskalkyle!$B$12,($J248*TiltakstyperKostnadskalkyle!H$12)/100,
IF($F248=TiltakstyperKostnadskalkyle!$B$13,($J248*TiltakstyperKostnadskalkyle!H$13)/100,
IF($F248=TiltakstyperKostnadskalkyle!$B$14,($J248*TiltakstyperKostnadskalkyle!H$14)/100,
IF($F248=TiltakstyperKostnadskalkyle!$B$15,($J248*TiltakstyperKostnadskalkyle!H$15)/100,
"0")))))))))))</f>
        <v>0</v>
      </c>
      <c r="P248" s="18" t="str">
        <f>IF($F248=TiltakstyperKostnadskalkyle!$B$5,($J248*TiltakstyperKostnadskalkyle!I$5)/100,
IF($F248=TiltakstyperKostnadskalkyle!$B$6,($J248*TiltakstyperKostnadskalkyle!I$6)/100,
IF($F248=TiltakstyperKostnadskalkyle!$B$7,($J248*TiltakstyperKostnadskalkyle!I$7)/100,
IF($F248=TiltakstyperKostnadskalkyle!$B$8,($J248*TiltakstyperKostnadskalkyle!I$8)/100,
IF($F248=TiltakstyperKostnadskalkyle!$B$9,($J248*TiltakstyperKostnadskalkyle!I$9)/100,
IF($F248=TiltakstyperKostnadskalkyle!$B$10,($J248*TiltakstyperKostnadskalkyle!I$10)/100,
IF($F248=TiltakstyperKostnadskalkyle!$B$11,($J248*TiltakstyperKostnadskalkyle!I$11)/100,
IF($F248=TiltakstyperKostnadskalkyle!$B$12,($J248*TiltakstyperKostnadskalkyle!I$12)/100,
IF($F248=TiltakstyperKostnadskalkyle!$B$13,($J248*TiltakstyperKostnadskalkyle!I$13)/100,
IF($F248=TiltakstyperKostnadskalkyle!$B$14,($J248*TiltakstyperKostnadskalkyle!I$14)/100,
IF($F248=TiltakstyperKostnadskalkyle!$B$15,($J248*TiltakstyperKostnadskalkyle!I$15)/100,
"0")))))))))))</f>
        <v>0</v>
      </c>
      <c r="Q248" s="18">
        <f t="shared" si="14"/>
        <v>0</v>
      </c>
      <c r="R248" s="18" t="str">
        <f>IF($F248=TiltakstyperKostnadskalkyle!$B$5,($J248*TiltakstyperKostnadskalkyle!K$5)/100,
IF($F248=TiltakstyperKostnadskalkyle!$B$6,($J248*TiltakstyperKostnadskalkyle!K$6)/100,
IF($F248=TiltakstyperKostnadskalkyle!$B$8,($J248*TiltakstyperKostnadskalkyle!K$8)/100,
IF($F248=TiltakstyperKostnadskalkyle!$B$9,($J248*TiltakstyperKostnadskalkyle!K$9)/100,
IF($F248=TiltakstyperKostnadskalkyle!$B$10,($J248*TiltakstyperKostnadskalkyle!K$10)/100,
IF($F248=TiltakstyperKostnadskalkyle!$B$11,($J248*TiltakstyperKostnadskalkyle!K$11)/100,
IF($F248=TiltakstyperKostnadskalkyle!$B$12,($J248*TiltakstyperKostnadskalkyle!K$12)/100,
IF($F248=TiltakstyperKostnadskalkyle!$B$13,($J248*TiltakstyperKostnadskalkyle!K$13)/100,
IF($F248=TiltakstyperKostnadskalkyle!$B$14,($J248*TiltakstyperKostnadskalkyle!K$14)/100,
"0")))))))))</f>
        <v>0</v>
      </c>
      <c r="S248" s="18">
        <f t="shared" si="15"/>
        <v>0</v>
      </c>
      <c r="T248" s="18" t="str">
        <f>IF($F248=TiltakstyperKostnadskalkyle!$B$5,($J248*TiltakstyperKostnadskalkyle!M$5)/100,
IF($F248=TiltakstyperKostnadskalkyle!$B$6,($J248*TiltakstyperKostnadskalkyle!M$6)/100,
IF($F248=TiltakstyperKostnadskalkyle!$B$7,($J248*TiltakstyperKostnadskalkyle!M$7)/100,
IF($F248=TiltakstyperKostnadskalkyle!$B$8,($J248*TiltakstyperKostnadskalkyle!M$8)/100,
IF($F248=TiltakstyperKostnadskalkyle!$B$9,($J248*TiltakstyperKostnadskalkyle!M$9)/100,
IF($F248=TiltakstyperKostnadskalkyle!$B$10,($J248*TiltakstyperKostnadskalkyle!M$10)/100,
IF($F248=TiltakstyperKostnadskalkyle!$B$11,($J248*TiltakstyperKostnadskalkyle!M$11)/100,
IF($F248=TiltakstyperKostnadskalkyle!$B$12,($J248*TiltakstyperKostnadskalkyle!M$12)/100,
IF($F248=TiltakstyperKostnadskalkyle!$B$13,($J248*TiltakstyperKostnadskalkyle!M$13)/100,
IF($F248=TiltakstyperKostnadskalkyle!$B$14,($J248*TiltakstyperKostnadskalkyle!M$14)/100,
IF($F248=TiltakstyperKostnadskalkyle!$B$15,($J248*TiltakstyperKostnadskalkyle!M$15)/100,
"0")))))))))))</f>
        <v>0</v>
      </c>
      <c r="U248" s="32"/>
      <c r="V248" s="32"/>
      <c r="W248" s="18" t="str">
        <f>IF($F248=TiltakstyperKostnadskalkyle!$B$5,($J248*TiltakstyperKostnadskalkyle!P$5)/100,
IF($F248=TiltakstyperKostnadskalkyle!$B$6,($J248*TiltakstyperKostnadskalkyle!P$6)/100,
IF($F248=TiltakstyperKostnadskalkyle!$B$7,($J248*TiltakstyperKostnadskalkyle!P$7)/100,
IF($F248=TiltakstyperKostnadskalkyle!$B$8,($J248*TiltakstyperKostnadskalkyle!P$8)/100,
IF($F248=TiltakstyperKostnadskalkyle!$B$9,($J248*TiltakstyperKostnadskalkyle!P$9)/100,
IF($F248=TiltakstyperKostnadskalkyle!$B$10,($J248*TiltakstyperKostnadskalkyle!P$10)/100,
IF($F248=TiltakstyperKostnadskalkyle!$B$11,($J248*TiltakstyperKostnadskalkyle!P$11)/100,
IF($F248=TiltakstyperKostnadskalkyle!$B$12,($J248*TiltakstyperKostnadskalkyle!P$12)/100,
IF($F248=TiltakstyperKostnadskalkyle!$B$13,($J248*TiltakstyperKostnadskalkyle!P$13)/100,
IF($F248=TiltakstyperKostnadskalkyle!$B$14,($J248*TiltakstyperKostnadskalkyle!P$14)/100,
IF($F248=TiltakstyperKostnadskalkyle!$B$15,($J248*TiltakstyperKostnadskalkyle!P$15)/100,
"0")))))))))))</f>
        <v>0</v>
      </c>
      <c r="Y248" s="151"/>
    </row>
    <row r="249" spans="2:25" ht="14.45" customHeight="1" x14ac:dyDescent="0.25">
      <c r="B249" s="20" t="s">
        <v>25</v>
      </c>
      <c r="C249" s="22"/>
      <c r="D249" s="22"/>
      <c r="E249" s="22"/>
      <c r="F249" s="39"/>
      <c r="G249" s="22"/>
      <c r="H249" s="23"/>
      <c r="I249" s="27"/>
      <c r="J249" s="18">
        <f>IF(F249=TiltakstyperKostnadskalkyle!$B$5,TiltakstyperKostnadskalkyle!$R$5*Handlingsplan!H255,
IF(F249=TiltakstyperKostnadskalkyle!$B$6,TiltakstyperKostnadskalkyle!$R$6*Handlingsplan!H255,
IF(F249=TiltakstyperKostnadskalkyle!$B$7,TiltakstyperKostnadskalkyle!$R$7*Handlingsplan!H255,
IF(F249=TiltakstyperKostnadskalkyle!$B$8,TiltakstyperKostnadskalkyle!$R$8*Handlingsplan!H255,
IF(F249=TiltakstyperKostnadskalkyle!$B$9,TiltakstyperKostnadskalkyle!$R$9*Handlingsplan!H255,
IF(F249=TiltakstyperKostnadskalkyle!$B$10,TiltakstyperKostnadskalkyle!$R$10*Handlingsplan!H255,
IF(F249=TiltakstyperKostnadskalkyle!$B$11,TiltakstyperKostnadskalkyle!$R$11*Handlingsplan!H255,
IF(F249=TiltakstyperKostnadskalkyle!$B$12,TiltakstyperKostnadskalkyle!$R$12*Handlingsplan!H255,
IF(F249=TiltakstyperKostnadskalkyle!$B$13,TiltakstyperKostnadskalkyle!$R$13*Handlingsplan!H255,
IF(F249=TiltakstyperKostnadskalkyle!$B$14,TiltakstyperKostnadskalkyle!$R$14*Handlingsplan!H255,
IF(F249=TiltakstyperKostnadskalkyle!$B$15,TiltakstyperKostnadskalkyle!$R$15*Handlingsplan!H255,
0)))))))))))</f>
        <v>0</v>
      </c>
      <c r="K249" s="18" t="str">
        <f>IF($F249=TiltakstyperKostnadskalkyle!$B$5,($J249*TiltakstyperKostnadskalkyle!D$5)/100,
IF($F249=TiltakstyperKostnadskalkyle!$B$6,($J249*TiltakstyperKostnadskalkyle!D$6)/100,
IF($F249=TiltakstyperKostnadskalkyle!$B$7,($J249*TiltakstyperKostnadskalkyle!D$7)/100,
IF($F249=TiltakstyperKostnadskalkyle!$B$8,($J249*TiltakstyperKostnadskalkyle!D$8)/100,
IF($F249=TiltakstyperKostnadskalkyle!$B$9,($J249*TiltakstyperKostnadskalkyle!D$9)/100,
IF($F249=TiltakstyperKostnadskalkyle!$B$10,($J249*TiltakstyperKostnadskalkyle!D$10)/100,
IF($F249=TiltakstyperKostnadskalkyle!$B$11,($J249*TiltakstyperKostnadskalkyle!D$11)/100,
IF($F249=TiltakstyperKostnadskalkyle!$B$12,($J249*TiltakstyperKostnadskalkyle!D$12)/100,
IF($F249=TiltakstyperKostnadskalkyle!$B$13,($J249*TiltakstyperKostnadskalkyle!D$13)/100,
IF($F249=TiltakstyperKostnadskalkyle!$B$14,($J249*TiltakstyperKostnadskalkyle!D$14)/100,
IF($F249=TiltakstyperKostnadskalkyle!$B$15,($J249*TiltakstyperKostnadskalkyle!D$15)/100,
"0")))))))))))</f>
        <v>0</v>
      </c>
      <c r="L249" s="18" t="str">
        <f>IF($F249=TiltakstyperKostnadskalkyle!$B$5,($J249*TiltakstyperKostnadskalkyle!E$5)/100,
IF($F249=TiltakstyperKostnadskalkyle!$B$6,($J249*TiltakstyperKostnadskalkyle!E$6)/100,
IF($F249=TiltakstyperKostnadskalkyle!$B$7,($J249*TiltakstyperKostnadskalkyle!E$7)/100,
IF($F249=TiltakstyperKostnadskalkyle!$B$8,($J249*TiltakstyperKostnadskalkyle!E$8)/100,
IF($F249=TiltakstyperKostnadskalkyle!$B$9,($J249*TiltakstyperKostnadskalkyle!E$9)/100,
IF($F249=TiltakstyperKostnadskalkyle!$B$10,($J249*TiltakstyperKostnadskalkyle!E$10)/100,
IF($F249=TiltakstyperKostnadskalkyle!$B$11,($J249*TiltakstyperKostnadskalkyle!E$11)/100,
IF($F249=TiltakstyperKostnadskalkyle!$B$12,($J249*TiltakstyperKostnadskalkyle!E$12)/100,
IF($F249=TiltakstyperKostnadskalkyle!$B$13,($J249*TiltakstyperKostnadskalkyle!E$13)/100,
IF($F249=TiltakstyperKostnadskalkyle!$B$14,($J249*TiltakstyperKostnadskalkyle!E$14)/100,
IF($F249=TiltakstyperKostnadskalkyle!$B$15,($J249*TiltakstyperKostnadskalkyle!E$15)/100,
"0")))))))))))</f>
        <v>0</v>
      </c>
      <c r="M249" s="18" t="str">
        <f>IF($F249=TiltakstyperKostnadskalkyle!$B$5,($J249*TiltakstyperKostnadskalkyle!F$5)/100,
IF($F249=TiltakstyperKostnadskalkyle!$B$6,($J249*TiltakstyperKostnadskalkyle!F$6)/100,
IF($F249=TiltakstyperKostnadskalkyle!$B$7,($J249*TiltakstyperKostnadskalkyle!F$7)/100,
IF($F249=TiltakstyperKostnadskalkyle!$B$8,($J249*TiltakstyperKostnadskalkyle!F$8)/100,
IF($F249=TiltakstyperKostnadskalkyle!$B$9,($J249*TiltakstyperKostnadskalkyle!F$9)/100,
IF($F249=TiltakstyperKostnadskalkyle!$B$10,($J249*TiltakstyperKostnadskalkyle!F$10)/100,
IF($F249=TiltakstyperKostnadskalkyle!$B$11,($J249*TiltakstyperKostnadskalkyle!F$11)/100,
IF($F249=TiltakstyperKostnadskalkyle!$B$12,($J249*TiltakstyperKostnadskalkyle!F$12)/100,
IF($F249=TiltakstyperKostnadskalkyle!$B$13,($J249*TiltakstyperKostnadskalkyle!F$13)/100,
IF($F249=TiltakstyperKostnadskalkyle!$B$14,($J249*TiltakstyperKostnadskalkyle!F$14)/100,
IF($F249=TiltakstyperKostnadskalkyle!$B$15,($J249*TiltakstyperKostnadskalkyle!F$15)/100,
"0")))))))))))</f>
        <v>0</v>
      </c>
      <c r="N249" s="18" t="str">
        <f>IF($F249=TiltakstyperKostnadskalkyle!$B$5,($J249*TiltakstyperKostnadskalkyle!G$5)/100,
IF($F249=TiltakstyperKostnadskalkyle!$B$6,($J249*TiltakstyperKostnadskalkyle!G$6)/100,
IF($F249=TiltakstyperKostnadskalkyle!$B$7,($J249*TiltakstyperKostnadskalkyle!G$7)/100,
IF($F249=TiltakstyperKostnadskalkyle!$B$8,($J249*TiltakstyperKostnadskalkyle!G$8)/100,
IF($F249=TiltakstyperKostnadskalkyle!$B$9,($J249*TiltakstyperKostnadskalkyle!G$9)/100,
IF($F249=TiltakstyperKostnadskalkyle!$B$10,($J249*TiltakstyperKostnadskalkyle!G$10)/100,
IF($F249=TiltakstyperKostnadskalkyle!$B$11,($J249*TiltakstyperKostnadskalkyle!G$11)/100,
IF($F249=TiltakstyperKostnadskalkyle!$B$12,($J249*TiltakstyperKostnadskalkyle!G$12)/100,
IF($F249=TiltakstyperKostnadskalkyle!$B$13,($J249*TiltakstyperKostnadskalkyle!G$13)/100,
IF($F249=TiltakstyperKostnadskalkyle!$B$14,($J249*TiltakstyperKostnadskalkyle!G$14)/100,
IF($F249=TiltakstyperKostnadskalkyle!$B$15,($J249*TiltakstyperKostnadskalkyle!G$15)/100,
"0")))))))))))</f>
        <v>0</v>
      </c>
      <c r="O249" s="18" t="str">
        <f>IF($F249=TiltakstyperKostnadskalkyle!$B$5,($J249*TiltakstyperKostnadskalkyle!H$5)/100,
IF($F249=TiltakstyperKostnadskalkyle!$B$6,($J249*TiltakstyperKostnadskalkyle!H$6)/100,
IF($F249=TiltakstyperKostnadskalkyle!$B$7,($J249*TiltakstyperKostnadskalkyle!H$7)/100,
IF($F249=TiltakstyperKostnadskalkyle!$B$8,($J249*TiltakstyperKostnadskalkyle!H$8)/100,
IF($F249=TiltakstyperKostnadskalkyle!$B$9,($J249*TiltakstyperKostnadskalkyle!H$9)/100,
IF($F249=TiltakstyperKostnadskalkyle!$B$10,($J249*TiltakstyperKostnadskalkyle!H$10)/100,
IF($F249=TiltakstyperKostnadskalkyle!$B$11,($J249*TiltakstyperKostnadskalkyle!H$11)/100,
IF($F249=TiltakstyperKostnadskalkyle!$B$12,($J249*TiltakstyperKostnadskalkyle!H$12)/100,
IF($F249=TiltakstyperKostnadskalkyle!$B$13,($J249*TiltakstyperKostnadskalkyle!H$13)/100,
IF($F249=TiltakstyperKostnadskalkyle!$B$14,($J249*TiltakstyperKostnadskalkyle!H$14)/100,
IF($F249=TiltakstyperKostnadskalkyle!$B$15,($J249*TiltakstyperKostnadskalkyle!H$15)/100,
"0")))))))))))</f>
        <v>0</v>
      </c>
      <c r="P249" s="18" t="str">
        <f>IF($F249=TiltakstyperKostnadskalkyle!$B$5,($J249*TiltakstyperKostnadskalkyle!I$5)/100,
IF($F249=TiltakstyperKostnadskalkyle!$B$6,($J249*TiltakstyperKostnadskalkyle!I$6)/100,
IF($F249=TiltakstyperKostnadskalkyle!$B$7,($J249*TiltakstyperKostnadskalkyle!I$7)/100,
IF($F249=TiltakstyperKostnadskalkyle!$B$8,($J249*TiltakstyperKostnadskalkyle!I$8)/100,
IF($F249=TiltakstyperKostnadskalkyle!$B$9,($J249*TiltakstyperKostnadskalkyle!I$9)/100,
IF($F249=TiltakstyperKostnadskalkyle!$B$10,($J249*TiltakstyperKostnadskalkyle!I$10)/100,
IF($F249=TiltakstyperKostnadskalkyle!$B$11,($J249*TiltakstyperKostnadskalkyle!I$11)/100,
IF($F249=TiltakstyperKostnadskalkyle!$B$12,($J249*TiltakstyperKostnadskalkyle!I$12)/100,
IF($F249=TiltakstyperKostnadskalkyle!$B$13,($J249*TiltakstyperKostnadskalkyle!I$13)/100,
IF($F249=TiltakstyperKostnadskalkyle!$B$14,($J249*TiltakstyperKostnadskalkyle!I$14)/100,
IF($F249=TiltakstyperKostnadskalkyle!$B$15,($J249*TiltakstyperKostnadskalkyle!I$15)/100,
"0")))))))))))</f>
        <v>0</v>
      </c>
      <c r="Q249" s="18">
        <f t="shared" si="14"/>
        <v>0</v>
      </c>
      <c r="R249" s="18" t="str">
        <f>IF($F249=TiltakstyperKostnadskalkyle!$B$5,($J249*TiltakstyperKostnadskalkyle!K$5)/100,
IF($F249=TiltakstyperKostnadskalkyle!$B$6,($J249*TiltakstyperKostnadskalkyle!K$6)/100,
IF($F249=TiltakstyperKostnadskalkyle!$B$8,($J249*TiltakstyperKostnadskalkyle!K$8)/100,
IF($F249=TiltakstyperKostnadskalkyle!$B$9,($J249*TiltakstyperKostnadskalkyle!K$9)/100,
IF($F249=TiltakstyperKostnadskalkyle!$B$10,($J249*TiltakstyperKostnadskalkyle!K$10)/100,
IF($F249=TiltakstyperKostnadskalkyle!$B$11,($J249*TiltakstyperKostnadskalkyle!K$11)/100,
IF($F249=TiltakstyperKostnadskalkyle!$B$12,($J249*TiltakstyperKostnadskalkyle!K$12)/100,
IF($F249=TiltakstyperKostnadskalkyle!$B$13,($J249*TiltakstyperKostnadskalkyle!K$13)/100,
IF($F249=TiltakstyperKostnadskalkyle!$B$14,($J249*TiltakstyperKostnadskalkyle!K$14)/100,
"0")))))))))</f>
        <v>0</v>
      </c>
      <c r="S249" s="18">
        <f t="shared" si="15"/>
        <v>0</v>
      </c>
      <c r="T249" s="18" t="str">
        <f>IF($F249=TiltakstyperKostnadskalkyle!$B$5,($J249*TiltakstyperKostnadskalkyle!M$5)/100,
IF($F249=TiltakstyperKostnadskalkyle!$B$6,($J249*TiltakstyperKostnadskalkyle!M$6)/100,
IF($F249=TiltakstyperKostnadskalkyle!$B$7,($J249*TiltakstyperKostnadskalkyle!M$7)/100,
IF($F249=TiltakstyperKostnadskalkyle!$B$8,($J249*TiltakstyperKostnadskalkyle!M$8)/100,
IF($F249=TiltakstyperKostnadskalkyle!$B$9,($J249*TiltakstyperKostnadskalkyle!M$9)/100,
IF($F249=TiltakstyperKostnadskalkyle!$B$10,($J249*TiltakstyperKostnadskalkyle!M$10)/100,
IF($F249=TiltakstyperKostnadskalkyle!$B$11,($J249*TiltakstyperKostnadskalkyle!M$11)/100,
IF($F249=TiltakstyperKostnadskalkyle!$B$12,($J249*TiltakstyperKostnadskalkyle!M$12)/100,
IF($F249=TiltakstyperKostnadskalkyle!$B$13,($J249*TiltakstyperKostnadskalkyle!M$13)/100,
IF($F249=TiltakstyperKostnadskalkyle!$B$14,($J249*TiltakstyperKostnadskalkyle!M$14)/100,
IF($F249=TiltakstyperKostnadskalkyle!$B$15,($J249*TiltakstyperKostnadskalkyle!M$15)/100,
"0")))))))))))</f>
        <v>0</v>
      </c>
      <c r="U249" s="32"/>
      <c r="V249" s="32"/>
      <c r="W249" s="18" t="str">
        <f>IF($F249=TiltakstyperKostnadskalkyle!$B$5,($J249*TiltakstyperKostnadskalkyle!P$5)/100,
IF($F249=TiltakstyperKostnadskalkyle!$B$6,($J249*TiltakstyperKostnadskalkyle!P$6)/100,
IF($F249=TiltakstyperKostnadskalkyle!$B$7,($J249*TiltakstyperKostnadskalkyle!P$7)/100,
IF($F249=TiltakstyperKostnadskalkyle!$B$8,($J249*TiltakstyperKostnadskalkyle!P$8)/100,
IF($F249=TiltakstyperKostnadskalkyle!$B$9,($J249*TiltakstyperKostnadskalkyle!P$9)/100,
IF($F249=TiltakstyperKostnadskalkyle!$B$10,($J249*TiltakstyperKostnadskalkyle!P$10)/100,
IF($F249=TiltakstyperKostnadskalkyle!$B$11,($J249*TiltakstyperKostnadskalkyle!P$11)/100,
IF($F249=TiltakstyperKostnadskalkyle!$B$12,($J249*TiltakstyperKostnadskalkyle!P$12)/100,
IF($F249=TiltakstyperKostnadskalkyle!$B$13,($J249*TiltakstyperKostnadskalkyle!P$13)/100,
IF($F249=TiltakstyperKostnadskalkyle!$B$14,($J249*TiltakstyperKostnadskalkyle!P$14)/100,
IF($F249=TiltakstyperKostnadskalkyle!$B$15,($J249*TiltakstyperKostnadskalkyle!P$15)/100,
"0")))))))))))</f>
        <v>0</v>
      </c>
      <c r="Y249" s="151"/>
    </row>
    <row r="250" spans="2:25" ht="14.45" customHeight="1" x14ac:dyDescent="0.25">
      <c r="B250" s="20" t="s">
        <v>25</v>
      </c>
      <c r="C250" s="22"/>
      <c r="D250" s="22"/>
      <c r="E250" s="22"/>
      <c r="F250" s="39"/>
      <c r="G250" s="22"/>
      <c r="H250" s="23"/>
      <c r="I250" s="27"/>
      <c r="J250" s="18">
        <f>IF(F250=TiltakstyperKostnadskalkyle!$B$5,TiltakstyperKostnadskalkyle!$R$5*Handlingsplan!H256,
IF(F250=TiltakstyperKostnadskalkyle!$B$6,TiltakstyperKostnadskalkyle!$R$6*Handlingsplan!H256,
IF(F250=TiltakstyperKostnadskalkyle!$B$7,TiltakstyperKostnadskalkyle!$R$7*Handlingsplan!H256,
IF(F250=TiltakstyperKostnadskalkyle!$B$8,TiltakstyperKostnadskalkyle!$R$8*Handlingsplan!H256,
IF(F250=TiltakstyperKostnadskalkyle!$B$9,TiltakstyperKostnadskalkyle!$R$9*Handlingsplan!H256,
IF(F250=TiltakstyperKostnadskalkyle!$B$10,TiltakstyperKostnadskalkyle!$R$10*Handlingsplan!H256,
IF(F250=TiltakstyperKostnadskalkyle!$B$11,TiltakstyperKostnadskalkyle!$R$11*Handlingsplan!H256,
IF(F250=TiltakstyperKostnadskalkyle!$B$12,TiltakstyperKostnadskalkyle!$R$12*Handlingsplan!H256,
IF(F250=TiltakstyperKostnadskalkyle!$B$13,TiltakstyperKostnadskalkyle!$R$13*Handlingsplan!H256,
IF(F250=TiltakstyperKostnadskalkyle!$B$14,TiltakstyperKostnadskalkyle!$R$14*Handlingsplan!H256,
IF(F250=TiltakstyperKostnadskalkyle!$B$15,TiltakstyperKostnadskalkyle!$R$15*Handlingsplan!H256,
0)))))))))))</f>
        <v>0</v>
      </c>
      <c r="K250" s="18" t="str">
        <f>IF($F250=TiltakstyperKostnadskalkyle!$B$5,($J250*TiltakstyperKostnadskalkyle!D$5)/100,
IF($F250=TiltakstyperKostnadskalkyle!$B$6,($J250*TiltakstyperKostnadskalkyle!D$6)/100,
IF($F250=TiltakstyperKostnadskalkyle!$B$7,($J250*TiltakstyperKostnadskalkyle!D$7)/100,
IF($F250=TiltakstyperKostnadskalkyle!$B$8,($J250*TiltakstyperKostnadskalkyle!D$8)/100,
IF($F250=TiltakstyperKostnadskalkyle!$B$9,($J250*TiltakstyperKostnadskalkyle!D$9)/100,
IF($F250=TiltakstyperKostnadskalkyle!$B$10,($J250*TiltakstyperKostnadskalkyle!D$10)/100,
IF($F250=TiltakstyperKostnadskalkyle!$B$11,($J250*TiltakstyperKostnadskalkyle!D$11)/100,
IF($F250=TiltakstyperKostnadskalkyle!$B$12,($J250*TiltakstyperKostnadskalkyle!D$12)/100,
IF($F250=TiltakstyperKostnadskalkyle!$B$13,($J250*TiltakstyperKostnadskalkyle!D$13)/100,
IF($F250=TiltakstyperKostnadskalkyle!$B$14,($J250*TiltakstyperKostnadskalkyle!D$14)/100,
IF($F250=TiltakstyperKostnadskalkyle!$B$15,($J250*TiltakstyperKostnadskalkyle!D$15)/100,
"0")))))))))))</f>
        <v>0</v>
      </c>
      <c r="L250" s="18" t="str">
        <f>IF($F250=TiltakstyperKostnadskalkyle!$B$5,($J250*TiltakstyperKostnadskalkyle!E$5)/100,
IF($F250=TiltakstyperKostnadskalkyle!$B$6,($J250*TiltakstyperKostnadskalkyle!E$6)/100,
IF($F250=TiltakstyperKostnadskalkyle!$B$7,($J250*TiltakstyperKostnadskalkyle!E$7)/100,
IF($F250=TiltakstyperKostnadskalkyle!$B$8,($J250*TiltakstyperKostnadskalkyle!E$8)/100,
IF($F250=TiltakstyperKostnadskalkyle!$B$9,($J250*TiltakstyperKostnadskalkyle!E$9)/100,
IF($F250=TiltakstyperKostnadskalkyle!$B$10,($J250*TiltakstyperKostnadskalkyle!E$10)/100,
IF($F250=TiltakstyperKostnadskalkyle!$B$11,($J250*TiltakstyperKostnadskalkyle!E$11)/100,
IF($F250=TiltakstyperKostnadskalkyle!$B$12,($J250*TiltakstyperKostnadskalkyle!E$12)/100,
IF($F250=TiltakstyperKostnadskalkyle!$B$13,($J250*TiltakstyperKostnadskalkyle!E$13)/100,
IF($F250=TiltakstyperKostnadskalkyle!$B$14,($J250*TiltakstyperKostnadskalkyle!E$14)/100,
IF($F250=TiltakstyperKostnadskalkyle!$B$15,($J250*TiltakstyperKostnadskalkyle!E$15)/100,
"0")))))))))))</f>
        <v>0</v>
      </c>
      <c r="M250" s="18" t="str">
        <f>IF($F250=TiltakstyperKostnadskalkyle!$B$5,($J250*TiltakstyperKostnadskalkyle!F$5)/100,
IF($F250=TiltakstyperKostnadskalkyle!$B$6,($J250*TiltakstyperKostnadskalkyle!F$6)/100,
IF($F250=TiltakstyperKostnadskalkyle!$B$7,($J250*TiltakstyperKostnadskalkyle!F$7)/100,
IF($F250=TiltakstyperKostnadskalkyle!$B$8,($J250*TiltakstyperKostnadskalkyle!F$8)/100,
IF($F250=TiltakstyperKostnadskalkyle!$B$9,($J250*TiltakstyperKostnadskalkyle!F$9)/100,
IF($F250=TiltakstyperKostnadskalkyle!$B$10,($J250*TiltakstyperKostnadskalkyle!F$10)/100,
IF($F250=TiltakstyperKostnadskalkyle!$B$11,($J250*TiltakstyperKostnadskalkyle!F$11)/100,
IF($F250=TiltakstyperKostnadskalkyle!$B$12,($J250*TiltakstyperKostnadskalkyle!F$12)/100,
IF($F250=TiltakstyperKostnadskalkyle!$B$13,($J250*TiltakstyperKostnadskalkyle!F$13)/100,
IF($F250=TiltakstyperKostnadskalkyle!$B$14,($J250*TiltakstyperKostnadskalkyle!F$14)/100,
IF($F250=TiltakstyperKostnadskalkyle!$B$15,($J250*TiltakstyperKostnadskalkyle!F$15)/100,
"0")))))))))))</f>
        <v>0</v>
      </c>
      <c r="N250" s="18" t="str">
        <f>IF($F250=TiltakstyperKostnadskalkyle!$B$5,($J250*TiltakstyperKostnadskalkyle!G$5)/100,
IF($F250=TiltakstyperKostnadskalkyle!$B$6,($J250*TiltakstyperKostnadskalkyle!G$6)/100,
IF($F250=TiltakstyperKostnadskalkyle!$B$7,($J250*TiltakstyperKostnadskalkyle!G$7)/100,
IF($F250=TiltakstyperKostnadskalkyle!$B$8,($J250*TiltakstyperKostnadskalkyle!G$8)/100,
IF($F250=TiltakstyperKostnadskalkyle!$B$9,($J250*TiltakstyperKostnadskalkyle!G$9)/100,
IF($F250=TiltakstyperKostnadskalkyle!$B$10,($J250*TiltakstyperKostnadskalkyle!G$10)/100,
IF($F250=TiltakstyperKostnadskalkyle!$B$11,($J250*TiltakstyperKostnadskalkyle!G$11)/100,
IF($F250=TiltakstyperKostnadskalkyle!$B$12,($J250*TiltakstyperKostnadskalkyle!G$12)/100,
IF($F250=TiltakstyperKostnadskalkyle!$B$13,($J250*TiltakstyperKostnadskalkyle!G$13)/100,
IF($F250=TiltakstyperKostnadskalkyle!$B$14,($J250*TiltakstyperKostnadskalkyle!G$14)/100,
IF($F250=TiltakstyperKostnadskalkyle!$B$15,($J250*TiltakstyperKostnadskalkyle!G$15)/100,
"0")))))))))))</f>
        <v>0</v>
      </c>
      <c r="O250" s="18" t="str">
        <f>IF($F250=TiltakstyperKostnadskalkyle!$B$5,($J250*TiltakstyperKostnadskalkyle!H$5)/100,
IF($F250=TiltakstyperKostnadskalkyle!$B$6,($J250*TiltakstyperKostnadskalkyle!H$6)/100,
IF($F250=TiltakstyperKostnadskalkyle!$B$7,($J250*TiltakstyperKostnadskalkyle!H$7)/100,
IF($F250=TiltakstyperKostnadskalkyle!$B$8,($J250*TiltakstyperKostnadskalkyle!H$8)/100,
IF($F250=TiltakstyperKostnadskalkyle!$B$9,($J250*TiltakstyperKostnadskalkyle!H$9)/100,
IF($F250=TiltakstyperKostnadskalkyle!$B$10,($J250*TiltakstyperKostnadskalkyle!H$10)/100,
IF($F250=TiltakstyperKostnadskalkyle!$B$11,($J250*TiltakstyperKostnadskalkyle!H$11)/100,
IF($F250=TiltakstyperKostnadskalkyle!$B$12,($J250*TiltakstyperKostnadskalkyle!H$12)/100,
IF($F250=TiltakstyperKostnadskalkyle!$B$13,($J250*TiltakstyperKostnadskalkyle!H$13)/100,
IF($F250=TiltakstyperKostnadskalkyle!$B$14,($J250*TiltakstyperKostnadskalkyle!H$14)/100,
IF($F250=TiltakstyperKostnadskalkyle!$B$15,($J250*TiltakstyperKostnadskalkyle!H$15)/100,
"0")))))))))))</f>
        <v>0</v>
      </c>
      <c r="P250" s="18" t="str">
        <f>IF($F250=TiltakstyperKostnadskalkyle!$B$5,($J250*TiltakstyperKostnadskalkyle!I$5)/100,
IF($F250=TiltakstyperKostnadskalkyle!$B$6,($J250*TiltakstyperKostnadskalkyle!I$6)/100,
IF($F250=TiltakstyperKostnadskalkyle!$B$7,($J250*TiltakstyperKostnadskalkyle!I$7)/100,
IF($F250=TiltakstyperKostnadskalkyle!$B$8,($J250*TiltakstyperKostnadskalkyle!I$8)/100,
IF($F250=TiltakstyperKostnadskalkyle!$B$9,($J250*TiltakstyperKostnadskalkyle!I$9)/100,
IF($F250=TiltakstyperKostnadskalkyle!$B$10,($J250*TiltakstyperKostnadskalkyle!I$10)/100,
IF($F250=TiltakstyperKostnadskalkyle!$B$11,($J250*TiltakstyperKostnadskalkyle!I$11)/100,
IF($F250=TiltakstyperKostnadskalkyle!$B$12,($J250*TiltakstyperKostnadskalkyle!I$12)/100,
IF($F250=TiltakstyperKostnadskalkyle!$B$13,($J250*TiltakstyperKostnadskalkyle!I$13)/100,
IF($F250=TiltakstyperKostnadskalkyle!$B$14,($J250*TiltakstyperKostnadskalkyle!I$14)/100,
IF($F250=TiltakstyperKostnadskalkyle!$B$15,($J250*TiltakstyperKostnadskalkyle!I$15)/100,
"0")))))))))))</f>
        <v>0</v>
      </c>
      <c r="Q250" s="18">
        <f t="shared" si="14"/>
        <v>0</v>
      </c>
      <c r="R250" s="18" t="str">
        <f>IF($F250=TiltakstyperKostnadskalkyle!$B$5,($J250*TiltakstyperKostnadskalkyle!K$5)/100,
IF($F250=TiltakstyperKostnadskalkyle!$B$6,($J250*TiltakstyperKostnadskalkyle!K$6)/100,
IF($F250=TiltakstyperKostnadskalkyle!$B$8,($J250*TiltakstyperKostnadskalkyle!K$8)/100,
IF($F250=TiltakstyperKostnadskalkyle!$B$9,($J250*TiltakstyperKostnadskalkyle!K$9)/100,
IF($F250=TiltakstyperKostnadskalkyle!$B$10,($J250*TiltakstyperKostnadskalkyle!K$10)/100,
IF($F250=TiltakstyperKostnadskalkyle!$B$11,($J250*TiltakstyperKostnadskalkyle!K$11)/100,
IF($F250=TiltakstyperKostnadskalkyle!$B$12,($J250*TiltakstyperKostnadskalkyle!K$12)/100,
IF($F250=TiltakstyperKostnadskalkyle!$B$13,($J250*TiltakstyperKostnadskalkyle!K$13)/100,
IF($F250=TiltakstyperKostnadskalkyle!$B$14,($J250*TiltakstyperKostnadskalkyle!K$14)/100,
"0")))))))))</f>
        <v>0</v>
      </c>
      <c r="S250" s="18">
        <f t="shared" si="15"/>
        <v>0</v>
      </c>
      <c r="T250" s="18" t="str">
        <f>IF($F250=TiltakstyperKostnadskalkyle!$B$5,($J250*TiltakstyperKostnadskalkyle!M$5)/100,
IF($F250=TiltakstyperKostnadskalkyle!$B$6,($J250*TiltakstyperKostnadskalkyle!M$6)/100,
IF($F250=TiltakstyperKostnadskalkyle!$B$7,($J250*TiltakstyperKostnadskalkyle!M$7)/100,
IF($F250=TiltakstyperKostnadskalkyle!$B$8,($J250*TiltakstyperKostnadskalkyle!M$8)/100,
IF($F250=TiltakstyperKostnadskalkyle!$B$9,($J250*TiltakstyperKostnadskalkyle!M$9)/100,
IF($F250=TiltakstyperKostnadskalkyle!$B$10,($J250*TiltakstyperKostnadskalkyle!M$10)/100,
IF($F250=TiltakstyperKostnadskalkyle!$B$11,($J250*TiltakstyperKostnadskalkyle!M$11)/100,
IF($F250=TiltakstyperKostnadskalkyle!$B$12,($J250*TiltakstyperKostnadskalkyle!M$12)/100,
IF($F250=TiltakstyperKostnadskalkyle!$B$13,($J250*TiltakstyperKostnadskalkyle!M$13)/100,
IF($F250=TiltakstyperKostnadskalkyle!$B$14,($J250*TiltakstyperKostnadskalkyle!M$14)/100,
IF($F250=TiltakstyperKostnadskalkyle!$B$15,($J250*TiltakstyperKostnadskalkyle!M$15)/100,
"0")))))))))))</f>
        <v>0</v>
      </c>
      <c r="U250" s="32"/>
      <c r="V250" s="32"/>
      <c r="W250" s="18" t="str">
        <f>IF($F250=TiltakstyperKostnadskalkyle!$B$5,($J250*TiltakstyperKostnadskalkyle!P$5)/100,
IF($F250=TiltakstyperKostnadskalkyle!$B$6,($J250*TiltakstyperKostnadskalkyle!P$6)/100,
IF($F250=TiltakstyperKostnadskalkyle!$B$7,($J250*TiltakstyperKostnadskalkyle!P$7)/100,
IF($F250=TiltakstyperKostnadskalkyle!$B$8,($J250*TiltakstyperKostnadskalkyle!P$8)/100,
IF($F250=TiltakstyperKostnadskalkyle!$B$9,($J250*TiltakstyperKostnadskalkyle!P$9)/100,
IF($F250=TiltakstyperKostnadskalkyle!$B$10,($J250*TiltakstyperKostnadskalkyle!P$10)/100,
IF($F250=TiltakstyperKostnadskalkyle!$B$11,($J250*TiltakstyperKostnadskalkyle!P$11)/100,
IF($F250=TiltakstyperKostnadskalkyle!$B$12,($J250*TiltakstyperKostnadskalkyle!P$12)/100,
IF($F250=TiltakstyperKostnadskalkyle!$B$13,($J250*TiltakstyperKostnadskalkyle!P$13)/100,
IF($F250=TiltakstyperKostnadskalkyle!$B$14,($J250*TiltakstyperKostnadskalkyle!P$14)/100,
IF($F250=TiltakstyperKostnadskalkyle!$B$15,($J250*TiltakstyperKostnadskalkyle!P$15)/100,
"0")))))))))))</f>
        <v>0</v>
      </c>
      <c r="Y250" s="151"/>
    </row>
    <row r="251" spans="2:25" ht="14.45" customHeight="1" x14ac:dyDescent="0.25">
      <c r="B251" s="20" t="s">
        <v>25</v>
      </c>
      <c r="C251" s="22"/>
      <c r="D251" s="22"/>
      <c r="E251" s="22"/>
      <c r="F251" s="39"/>
      <c r="G251" s="22"/>
      <c r="H251" s="23"/>
      <c r="I251" s="27"/>
      <c r="J251" s="18">
        <f>IF(F251=TiltakstyperKostnadskalkyle!$B$5,TiltakstyperKostnadskalkyle!$R$5*Handlingsplan!H257,
IF(F251=TiltakstyperKostnadskalkyle!$B$6,TiltakstyperKostnadskalkyle!$R$6*Handlingsplan!H257,
IF(F251=TiltakstyperKostnadskalkyle!$B$7,TiltakstyperKostnadskalkyle!$R$7*Handlingsplan!H257,
IF(F251=TiltakstyperKostnadskalkyle!$B$8,TiltakstyperKostnadskalkyle!$R$8*Handlingsplan!H257,
IF(F251=TiltakstyperKostnadskalkyle!$B$9,TiltakstyperKostnadskalkyle!$R$9*Handlingsplan!H257,
IF(F251=TiltakstyperKostnadskalkyle!$B$10,TiltakstyperKostnadskalkyle!$R$10*Handlingsplan!H257,
IF(F251=TiltakstyperKostnadskalkyle!$B$11,TiltakstyperKostnadskalkyle!$R$11*Handlingsplan!H257,
IF(F251=TiltakstyperKostnadskalkyle!$B$12,TiltakstyperKostnadskalkyle!$R$12*Handlingsplan!H257,
IF(F251=TiltakstyperKostnadskalkyle!$B$13,TiltakstyperKostnadskalkyle!$R$13*Handlingsplan!H257,
IF(F251=TiltakstyperKostnadskalkyle!$B$14,TiltakstyperKostnadskalkyle!$R$14*Handlingsplan!H257,
IF(F251=TiltakstyperKostnadskalkyle!$B$15,TiltakstyperKostnadskalkyle!$R$15*Handlingsplan!H257,
0)))))))))))</f>
        <v>0</v>
      </c>
      <c r="K251" s="18" t="str">
        <f>IF($F251=TiltakstyperKostnadskalkyle!$B$5,($J251*TiltakstyperKostnadskalkyle!D$5)/100,
IF($F251=TiltakstyperKostnadskalkyle!$B$6,($J251*TiltakstyperKostnadskalkyle!D$6)/100,
IF($F251=TiltakstyperKostnadskalkyle!$B$7,($J251*TiltakstyperKostnadskalkyle!D$7)/100,
IF($F251=TiltakstyperKostnadskalkyle!$B$8,($J251*TiltakstyperKostnadskalkyle!D$8)/100,
IF($F251=TiltakstyperKostnadskalkyle!$B$9,($J251*TiltakstyperKostnadskalkyle!D$9)/100,
IF($F251=TiltakstyperKostnadskalkyle!$B$10,($J251*TiltakstyperKostnadskalkyle!D$10)/100,
IF($F251=TiltakstyperKostnadskalkyle!$B$11,($J251*TiltakstyperKostnadskalkyle!D$11)/100,
IF($F251=TiltakstyperKostnadskalkyle!$B$12,($J251*TiltakstyperKostnadskalkyle!D$12)/100,
IF($F251=TiltakstyperKostnadskalkyle!$B$13,($J251*TiltakstyperKostnadskalkyle!D$13)/100,
IF($F251=TiltakstyperKostnadskalkyle!$B$14,($J251*TiltakstyperKostnadskalkyle!D$14)/100,
IF($F251=TiltakstyperKostnadskalkyle!$B$15,($J251*TiltakstyperKostnadskalkyle!D$15)/100,
"0")))))))))))</f>
        <v>0</v>
      </c>
      <c r="L251" s="18" t="str">
        <f>IF($F251=TiltakstyperKostnadskalkyle!$B$5,($J251*TiltakstyperKostnadskalkyle!E$5)/100,
IF($F251=TiltakstyperKostnadskalkyle!$B$6,($J251*TiltakstyperKostnadskalkyle!E$6)/100,
IF($F251=TiltakstyperKostnadskalkyle!$B$7,($J251*TiltakstyperKostnadskalkyle!E$7)/100,
IF($F251=TiltakstyperKostnadskalkyle!$B$8,($J251*TiltakstyperKostnadskalkyle!E$8)/100,
IF($F251=TiltakstyperKostnadskalkyle!$B$9,($J251*TiltakstyperKostnadskalkyle!E$9)/100,
IF($F251=TiltakstyperKostnadskalkyle!$B$10,($J251*TiltakstyperKostnadskalkyle!E$10)/100,
IF($F251=TiltakstyperKostnadskalkyle!$B$11,($J251*TiltakstyperKostnadskalkyle!E$11)/100,
IF($F251=TiltakstyperKostnadskalkyle!$B$12,($J251*TiltakstyperKostnadskalkyle!E$12)/100,
IF($F251=TiltakstyperKostnadskalkyle!$B$13,($J251*TiltakstyperKostnadskalkyle!E$13)/100,
IF($F251=TiltakstyperKostnadskalkyle!$B$14,($J251*TiltakstyperKostnadskalkyle!E$14)/100,
IF($F251=TiltakstyperKostnadskalkyle!$B$15,($J251*TiltakstyperKostnadskalkyle!E$15)/100,
"0")))))))))))</f>
        <v>0</v>
      </c>
      <c r="M251" s="18" t="str">
        <f>IF($F251=TiltakstyperKostnadskalkyle!$B$5,($J251*TiltakstyperKostnadskalkyle!F$5)/100,
IF($F251=TiltakstyperKostnadskalkyle!$B$6,($J251*TiltakstyperKostnadskalkyle!F$6)/100,
IF($F251=TiltakstyperKostnadskalkyle!$B$7,($J251*TiltakstyperKostnadskalkyle!F$7)/100,
IF($F251=TiltakstyperKostnadskalkyle!$B$8,($J251*TiltakstyperKostnadskalkyle!F$8)/100,
IF($F251=TiltakstyperKostnadskalkyle!$B$9,($J251*TiltakstyperKostnadskalkyle!F$9)/100,
IF($F251=TiltakstyperKostnadskalkyle!$B$10,($J251*TiltakstyperKostnadskalkyle!F$10)/100,
IF($F251=TiltakstyperKostnadskalkyle!$B$11,($J251*TiltakstyperKostnadskalkyle!F$11)/100,
IF($F251=TiltakstyperKostnadskalkyle!$B$12,($J251*TiltakstyperKostnadskalkyle!F$12)/100,
IF($F251=TiltakstyperKostnadskalkyle!$B$13,($J251*TiltakstyperKostnadskalkyle!F$13)/100,
IF($F251=TiltakstyperKostnadskalkyle!$B$14,($J251*TiltakstyperKostnadskalkyle!F$14)/100,
IF($F251=TiltakstyperKostnadskalkyle!$B$15,($J251*TiltakstyperKostnadskalkyle!F$15)/100,
"0")))))))))))</f>
        <v>0</v>
      </c>
      <c r="N251" s="18" t="str">
        <f>IF($F251=TiltakstyperKostnadskalkyle!$B$5,($J251*TiltakstyperKostnadskalkyle!G$5)/100,
IF($F251=TiltakstyperKostnadskalkyle!$B$6,($J251*TiltakstyperKostnadskalkyle!G$6)/100,
IF($F251=TiltakstyperKostnadskalkyle!$B$7,($J251*TiltakstyperKostnadskalkyle!G$7)/100,
IF($F251=TiltakstyperKostnadskalkyle!$B$8,($J251*TiltakstyperKostnadskalkyle!G$8)/100,
IF($F251=TiltakstyperKostnadskalkyle!$B$9,($J251*TiltakstyperKostnadskalkyle!G$9)/100,
IF($F251=TiltakstyperKostnadskalkyle!$B$10,($J251*TiltakstyperKostnadskalkyle!G$10)/100,
IF($F251=TiltakstyperKostnadskalkyle!$B$11,($J251*TiltakstyperKostnadskalkyle!G$11)/100,
IF($F251=TiltakstyperKostnadskalkyle!$B$12,($J251*TiltakstyperKostnadskalkyle!G$12)/100,
IF($F251=TiltakstyperKostnadskalkyle!$B$13,($J251*TiltakstyperKostnadskalkyle!G$13)/100,
IF($F251=TiltakstyperKostnadskalkyle!$B$14,($J251*TiltakstyperKostnadskalkyle!G$14)/100,
IF($F251=TiltakstyperKostnadskalkyle!$B$15,($J251*TiltakstyperKostnadskalkyle!G$15)/100,
"0")))))))))))</f>
        <v>0</v>
      </c>
      <c r="O251" s="18" t="str">
        <f>IF($F251=TiltakstyperKostnadskalkyle!$B$5,($J251*TiltakstyperKostnadskalkyle!H$5)/100,
IF($F251=TiltakstyperKostnadskalkyle!$B$6,($J251*TiltakstyperKostnadskalkyle!H$6)/100,
IF($F251=TiltakstyperKostnadskalkyle!$B$7,($J251*TiltakstyperKostnadskalkyle!H$7)/100,
IF($F251=TiltakstyperKostnadskalkyle!$B$8,($J251*TiltakstyperKostnadskalkyle!H$8)/100,
IF($F251=TiltakstyperKostnadskalkyle!$B$9,($J251*TiltakstyperKostnadskalkyle!H$9)/100,
IF($F251=TiltakstyperKostnadskalkyle!$B$10,($J251*TiltakstyperKostnadskalkyle!H$10)/100,
IF($F251=TiltakstyperKostnadskalkyle!$B$11,($J251*TiltakstyperKostnadskalkyle!H$11)/100,
IF($F251=TiltakstyperKostnadskalkyle!$B$12,($J251*TiltakstyperKostnadskalkyle!H$12)/100,
IF($F251=TiltakstyperKostnadskalkyle!$B$13,($J251*TiltakstyperKostnadskalkyle!H$13)/100,
IF($F251=TiltakstyperKostnadskalkyle!$B$14,($J251*TiltakstyperKostnadskalkyle!H$14)/100,
IF($F251=TiltakstyperKostnadskalkyle!$B$15,($J251*TiltakstyperKostnadskalkyle!H$15)/100,
"0")))))))))))</f>
        <v>0</v>
      </c>
      <c r="P251" s="18" t="str">
        <f>IF($F251=TiltakstyperKostnadskalkyle!$B$5,($J251*TiltakstyperKostnadskalkyle!I$5)/100,
IF($F251=TiltakstyperKostnadskalkyle!$B$6,($J251*TiltakstyperKostnadskalkyle!I$6)/100,
IF($F251=TiltakstyperKostnadskalkyle!$B$7,($J251*TiltakstyperKostnadskalkyle!I$7)/100,
IF($F251=TiltakstyperKostnadskalkyle!$B$8,($J251*TiltakstyperKostnadskalkyle!I$8)/100,
IF($F251=TiltakstyperKostnadskalkyle!$B$9,($J251*TiltakstyperKostnadskalkyle!I$9)/100,
IF($F251=TiltakstyperKostnadskalkyle!$B$10,($J251*TiltakstyperKostnadskalkyle!I$10)/100,
IF($F251=TiltakstyperKostnadskalkyle!$B$11,($J251*TiltakstyperKostnadskalkyle!I$11)/100,
IF($F251=TiltakstyperKostnadskalkyle!$B$12,($J251*TiltakstyperKostnadskalkyle!I$12)/100,
IF($F251=TiltakstyperKostnadskalkyle!$B$13,($J251*TiltakstyperKostnadskalkyle!I$13)/100,
IF($F251=TiltakstyperKostnadskalkyle!$B$14,($J251*TiltakstyperKostnadskalkyle!I$14)/100,
IF($F251=TiltakstyperKostnadskalkyle!$B$15,($J251*TiltakstyperKostnadskalkyle!I$15)/100,
"0")))))))))))</f>
        <v>0</v>
      </c>
      <c r="Q251" s="18">
        <f t="shared" si="14"/>
        <v>0</v>
      </c>
      <c r="R251" s="18" t="str">
        <f>IF($F251=TiltakstyperKostnadskalkyle!$B$5,($J251*TiltakstyperKostnadskalkyle!K$5)/100,
IF($F251=TiltakstyperKostnadskalkyle!$B$6,($J251*TiltakstyperKostnadskalkyle!K$6)/100,
IF($F251=TiltakstyperKostnadskalkyle!$B$8,($J251*TiltakstyperKostnadskalkyle!K$8)/100,
IF($F251=TiltakstyperKostnadskalkyle!$B$9,($J251*TiltakstyperKostnadskalkyle!K$9)/100,
IF($F251=TiltakstyperKostnadskalkyle!$B$10,($J251*TiltakstyperKostnadskalkyle!K$10)/100,
IF($F251=TiltakstyperKostnadskalkyle!$B$11,($J251*TiltakstyperKostnadskalkyle!K$11)/100,
IF($F251=TiltakstyperKostnadskalkyle!$B$12,($J251*TiltakstyperKostnadskalkyle!K$12)/100,
IF($F251=TiltakstyperKostnadskalkyle!$B$13,($J251*TiltakstyperKostnadskalkyle!K$13)/100,
IF($F251=TiltakstyperKostnadskalkyle!$B$14,($J251*TiltakstyperKostnadskalkyle!K$14)/100,
"0")))))))))</f>
        <v>0</v>
      </c>
      <c r="S251" s="18">
        <f t="shared" si="15"/>
        <v>0</v>
      </c>
      <c r="T251" s="18" t="str">
        <f>IF($F251=TiltakstyperKostnadskalkyle!$B$5,($J251*TiltakstyperKostnadskalkyle!M$5)/100,
IF($F251=TiltakstyperKostnadskalkyle!$B$6,($J251*TiltakstyperKostnadskalkyle!M$6)/100,
IF($F251=TiltakstyperKostnadskalkyle!$B$7,($J251*TiltakstyperKostnadskalkyle!M$7)/100,
IF($F251=TiltakstyperKostnadskalkyle!$B$8,($J251*TiltakstyperKostnadskalkyle!M$8)/100,
IF($F251=TiltakstyperKostnadskalkyle!$B$9,($J251*TiltakstyperKostnadskalkyle!M$9)/100,
IF($F251=TiltakstyperKostnadskalkyle!$B$10,($J251*TiltakstyperKostnadskalkyle!M$10)/100,
IF($F251=TiltakstyperKostnadskalkyle!$B$11,($J251*TiltakstyperKostnadskalkyle!M$11)/100,
IF($F251=TiltakstyperKostnadskalkyle!$B$12,($J251*TiltakstyperKostnadskalkyle!M$12)/100,
IF($F251=TiltakstyperKostnadskalkyle!$B$13,($J251*TiltakstyperKostnadskalkyle!M$13)/100,
IF($F251=TiltakstyperKostnadskalkyle!$B$14,($J251*TiltakstyperKostnadskalkyle!M$14)/100,
IF($F251=TiltakstyperKostnadskalkyle!$B$15,($J251*TiltakstyperKostnadskalkyle!M$15)/100,
"0")))))))))))</f>
        <v>0</v>
      </c>
      <c r="U251" s="32"/>
      <c r="V251" s="32"/>
      <c r="W251" s="18" t="str">
        <f>IF($F251=TiltakstyperKostnadskalkyle!$B$5,($J251*TiltakstyperKostnadskalkyle!P$5)/100,
IF($F251=TiltakstyperKostnadskalkyle!$B$6,($J251*TiltakstyperKostnadskalkyle!P$6)/100,
IF($F251=TiltakstyperKostnadskalkyle!$B$7,($J251*TiltakstyperKostnadskalkyle!P$7)/100,
IF($F251=TiltakstyperKostnadskalkyle!$B$8,($J251*TiltakstyperKostnadskalkyle!P$8)/100,
IF($F251=TiltakstyperKostnadskalkyle!$B$9,($J251*TiltakstyperKostnadskalkyle!P$9)/100,
IF($F251=TiltakstyperKostnadskalkyle!$B$10,($J251*TiltakstyperKostnadskalkyle!P$10)/100,
IF($F251=TiltakstyperKostnadskalkyle!$B$11,($J251*TiltakstyperKostnadskalkyle!P$11)/100,
IF($F251=TiltakstyperKostnadskalkyle!$B$12,($J251*TiltakstyperKostnadskalkyle!P$12)/100,
IF($F251=TiltakstyperKostnadskalkyle!$B$13,($J251*TiltakstyperKostnadskalkyle!P$13)/100,
IF($F251=TiltakstyperKostnadskalkyle!$B$14,($J251*TiltakstyperKostnadskalkyle!P$14)/100,
IF($F251=TiltakstyperKostnadskalkyle!$B$15,($J251*TiltakstyperKostnadskalkyle!P$15)/100,
"0")))))))))))</f>
        <v>0</v>
      </c>
      <c r="Y251" s="151"/>
    </row>
    <row r="252" spans="2:25" ht="14.45" customHeight="1" x14ac:dyDescent="0.25">
      <c r="B252" s="20" t="s">
        <v>25</v>
      </c>
      <c r="C252" s="22"/>
      <c r="D252" s="22"/>
      <c r="E252" s="22"/>
      <c r="F252" s="39"/>
      <c r="G252" s="22"/>
      <c r="H252" s="23"/>
      <c r="I252" s="27"/>
      <c r="J252" s="18">
        <f>IF(F252=TiltakstyperKostnadskalkyle!$B$5,TiltakstyperKostnadskalkyle!$R$5*Handlingsplan!H258,
IF(F252=TiltakstyperKostnadskalkyle!$B$6,TiltakstyperKostnadskalkyle!$R$6*Handlingsplan!H258,
IF(F252=TiltakstyperKostnadskalkyle!$B$7,TiltakstyperKostnadskalkyle!$R$7*Handlingsplan!H258,
IF(F252=TiltakstyperKostnadskalkyle!$B$8,TiltakstyperKostnadskalkyle!$R$8*Handlingsplan!H258,
IF(F252=TiltakstyperKostnadskalkyle!$B$9,TiltakstyperKostnadskalkyle!$R$9*Handlingsplan!H258,
IF(F252=TiltakstyperKostnadskalkyle!$B$10,TiltakstyperKostnadskalkyle!$R$10*Handlingsplan!H258,
IF(F252=TiltakstyperKostnadskalkyle!$B$11,TiltakstyperKostnadskalkyle!$R$11*Handlingsplan!H258,
IF(F252=TiltakstyperKostnadskalkyle!$B$12,TiltakstyperKostnadskalkyle!$R$12*Handlingsplan!H258,
IF(F252=TiltakstyperKostnadskalkyle!$B$13,TiltakstyperKostnadskalkyle!$R$13*Handlingsplan!H258,
IF(F252=TiltakstyperKostnadskalkyle!$B$14,TiltakstyperKostnadskalkyle!$R$14*Handlingsplan!H258,
IF(F252=TiltakstyperKostnadskalkyle!$B$15,TiltakstyperKostnadskalkyle!$R$15*Handlingsplan!H258,
0)))))))))))</f>
        <v>0</v>
      </c>
      <c r="K252" s="18" t="str">
        <f>IF($F252=TiltakstyperKostnadskalkyle!$B$5,($J252*TiltakstyperKostnadskalkyle!D$5)/100,
IF($F252=TiltakstyperKostnadskalkyle!$B$6,($J252*TiltakstyperKostnadskalkyle!D$6)/100,
IF($F252=TiltakstyperKostnadskalkyle!$B$7,($J252*TiltakstyperKostnadskalkyle!D$7)/100,
IF($F252=TiltakstyperKostnadskalkyle!$B$8,($J252*TiltakstyperKostnadskalkyle!D$8)/100,
IF($F252=TiltakstyperKostnadskalkyle!$B$9,($J252*TiltakstyperKostnadskalkyle!D$9)/100,
IF($F252=TiltakstyperKostnadskalkyle!$B$10,($J252*TiltakstyperKostnadskalkyle!D$10)/100,
IF($F252=TiltakstyperKostnadskalkyle!$B$11,($J252*TiltakstyperKostnadskalkyle!D$11)/100,
IF($F252=TiltakstyperKostnadskalkyle!$B$12,($J252*TiltakstyperKostnadskalkyle!D$12)/100,
IF($F252=TiltakstyperKostnadskalkyle!$B$13,($J252*TiltakstyperKostnadskalkyle!D$13)/100,
IF($F252=TiltakstyperKostnadskalkyle!$B$14,($J252*TiltakstyperKostnadskalkyle!D$14)/100,
IF($F252=TiltakstyperKostnadskalkyle!$B$15,($J252*TiltakstyperKostnadskalkyle!D$15)/100,
"0")))))))))))</f>
        <v>0</v>
      </c>
      <c r="L252" s="18" t="str">
        <f>IF($F252=TiltakstyperKostnadskalkyle!$B$5,($J252*TiltakstyperKostnadskalkyle!E$5)/100,
IF($F252=TiltakstyperKostnadskalkyle!$B$6,($J252*TiltakstyperKostnadskalkyle!E$6)/100,
IF($F252=TiltakstyperKostnadskalkyle!$B$7,($J252*TiltakstyperKostnadskalkyle!E$7)/100,
IF($F252=TiltakstyperKostnadskalkyle!$B$8,($J252*TiltakstyperKostnadskalkyle!E$8)/100,
IF($F252=TiltakstyperKostnadskalkyle!$B$9,($J252*TiltakstyperKostnadskalkyle!E$9)/100,
IF($F252=TiltakstyperKostnadskalkyle!$B$10,($J252*TiltakstyperKostnadskalkyle!E$10)/100,
IF($F252=TiltakstyperKostnadskalkyle!$B$11,($J252*TiltakstyperKostnadskalkyle!E$11)/100,
IF($F252=TiltakstyperKostnadskalkyle!$B$12,($J252*TiltakstyperKostnadskalkyle!E$12)/100,
IF($F252=TiltakstyperKostnadskalkyle!$B$13,($J252*TiltakstyperKostnadskalkyle!E$13)/100,
IF($F252=TiltakstyperKostnadskalkyle!$B$14,($J252*TiltakstyperKostnadskalkyle!E$14)/100,
IF($F252=TiltakstyperKostnadskalkyle!$B$15,($J252*TiltakstyperKostnadskalkyle!E$15)/100,
"0")))))))))))</f>
        <v>0</v>
      </c>
      <c r="M252" s="18" t="str">
        <f>IF($F252=TiltakstyperKostnadskalkyle!$B$5,($J252*TiltakstyperKostnadskalkyle!F$5)/100,
IF($F252=TiltakstyperKostnadskalkyle!$B$6,($J252*TiltakstyperKostnadskalkyle!F$6)/100,
IF($F252=TiltakstyperKostnadskalkyle!$B$7,($J252*TiltakstyperKostnadskalkyle!F$7)/100,
IF($F252=TiltakstyperKostnadskalkyle!$B$8,($J252*TiltakstyperKostnadskalkyle!F$8)/100,
IF($F252=TiltakstyperKostnadskalkyle!$B$9,($J252*TiltakstyperKostnadskalkyle!F$9)/100,
IF($F252=TiltakstyperKostnadskalkyle!$B$10,($J252*TiltakstyperKostnadskalkyle!F$10)/100,
IF($F252=TiltakstyperKostnadskalkyle!$B$11,($J252*TiltakstyperKostnadskalkyle!F$11)/100,
IF($F252=TiltakstyperKostnadskalkyle!$B$12,($J252*TiltakstyperKostnadskalkyle!F$12)/100,
IF($F252=TiltakstyperKostnadskalkyle!$B$13,($J252*TiltakstyperKostnadskalkyle!F$13)/100,
IF($F252=TiltakstyperKostnadskalkyle!$B$14,($J252*TiltakstyperKostnadskalkyle!F$14)/100,
IF($F252=TiltakstyperKostnadskalkyle!$B$15,($J252*TiltakstyperKostnadskalkyle!F$15)/100,
"0")))))))))))</f>
        <v>0</v>
      </c>
      <c r="N252" s="18" t="str">
        <f>IF($F252=TiltakstyperKostnadskalkyle!$B$5,($J252*TiltakstyperKostnadskalkyle!G$5)/100,
IF($F252=TiltakstyperKostnadskalkyle!$B$6,($J252*TiltakstyperKostnadskalkyle!G$6)/100,
IF($F252=TiltakstyperKostnadskalkyle!$B$7,($J252*TiltakstyperKostnadskalkyle!G$7)/100,
IF($F252=TiltakstyperKostnadskalkyle!$B$8,($J252*TiltakstyperKostnadskalkyle!G$8)/100,
IF($F252=TiltakstyperKostnadskalkyle!$B$9,($J252*TiltakstyperKostnadskalkyle!G$9)/100,
IF($F252=TiltakstyperKostnadskalkyle!$B$10,($J252*TiltakstyperKostnadskalkyle!G$10)/100,
IF($F252=TiltakstyperKostnadskalkyle!$B$11,($J252*TiltakstyperKostnadskalkyle!G$11)/100,
IF($F252=TiltakstyperKostnadskalkyle!$B$12,($J252*TiltakstyperKostnadskalkyle!G$12)/100,
IF($F252=TiltakstyperKostnadskalkyle!$B$13,($J252*TiltakstyperKostnadskalkyle!G$13)/100,
IF($F252=TiltakstyperKostnadskalkyle!$B$14,($J252*TiltakstyperKostnadskalkyle!G$14)/100,
IF($F252=TiltakstyperKostnadskalkyle!$B$15,($J252*TiltakstyperKostnadskalkyle!G$15)/100,
"0")))))))))))</f>
        <v>0</v>
      </c>
      <c r="O252" s="18" t="str">
        <f>IF($F252=TiltakstyperKostnadskalkyle!$B$5,($J252*TiltakstyperKostnadskalkyle!H$5)/100,
IF($F252=TiltakstyperKostnadskalkyle!$B$6,($J252*TiltakstyperKostnadskalkyle!H$6)/100,
IF($F252=TiltakstyperKostnadskalkyle!$B$7,($J252*TiltakstyperKostnadskalkyle!H$7)/100,
IF($F252=TiltakstyperKostnadskalkyle!$B$8,($J252*TiltakstyperKostnadskalkyle!H$8)/100,
IF($F252=TiltakstyperKostnadskalkyle!$B$9,($J252*TiltakstyperKostnadskalkyle!H$9)/100,
IF($F252=TiltakstyperKostnadskalkyle!$B$10,($J252*TiltakstyperKostnadskalkyle!H$10)/100,
IF($F252=TiltakstyperKostnadskalkyle!$B$11,($J252*TiltakstyperKostnadskalkyle!H$11)/100,
IF($F252=TiltakstyperKostnadskalkyle!$B$12,($J252*TiltakstyperKostnadskalkyle!H$12)/100,
IF($F252=TiltakstyperKostnadskalkyle!$B$13,($J252*TiltakstyperKostnadskalkyle!H$13)/100,
IF($F252=TiltakstyperKostnadskalkyle!$B$14,($J252*TiltakstyperKostnadskalkyle!H$14)/100,
IF($F252=TiltakstyperKostnadskalkyle!$B$15,($J252*TiltakstyperKostnadskalkyle!H$15)/100,
"0")))))))))))</f>
        <v>0</v>
      </c>
      <c r="P252" s="18" t="str">
        <f>IF($F252=TiltakstyperKostnadskalkyle!$B$5,($J252*TiltakstyperKostnadskalkyle!I$5)/100,
IF($F252=TiltakstyperKostnadskalkyle!$B$6,($J252*TiltakstyperKostnadskalkyle!I$6)/100,
IF($F252=TiltakstyperKostnadskalkyle!$B$7,($J252*TiltakstyperKostnadskalkyle!I$7)/100,
IF($F252=TiltakstyperKostnadskalkyle!$B$8,($J252*TiltakstyperKostnadskalkyle!I$8)/100,
IF($F252=TiltakstyperKostnadskalkyle!$B$9,($J252*TiltakstyperKostnadskalkyle!I$9)/100,
IF($F252=TiltakstyperKostnadskalkyle!$B$10,($J252*TiltakstyperKostnadskalkyle!I$10)/100,
IF($F252=TiltakstyperKostnadskalkyle!$B$11,($J252*TiltakstyperKostnadskalkyle!I$11)/100,
IF($F252=TiltakstyperKostnadskalkyle!$B$12,($J252*TiltakstyperKostnadskalkyle!I$12)/100,
IF($F252=TiltakstyperKostnadskalkyle!$B$13,($J252*TiltakstyperKostnadskalkyle!I$13)/100,
IF($F252=TiltakstyperKostnadskalkyle!$B$14,($J252*TiltakstyperKostnadskalkyle!I$14)/100,
IF($F252=TiltakstyperKostnadskalkyle!$B$15,($J252*TiltakstyperKostnadskalkyle!I$15)/100,
"0")))))))))))</f>
        <v>0</v>
      </c>
      <c r="Q252" s="18">
        <f t="shared" si="14"/>
        <v>0</v>
      </c>
      <c r="R252" s="18" t="str">
        <f>IF($F252=TiltakstyperKostnadskalkyle!$B$5,($J252*TiltakstyperKostnadskalkyle!K$5)/100,
IF($F252=TiltakstyperKostnadskalkyle!$B$6,($J252*TiltakstyperKostnadskalkyle!K$6)/100,
IF($F252=TiltakstyperKostnadskalkyle!$B$8,($J252*TiltakstyperKostnadskalkyle!K$8)/100,
IF($F252=TiltakstyperKostnadskalkyle!$B$9,($J252*TiltakstyperKostnadskalkyle!K$9)/100,
IF($F252=TiltakstyperKostnadskalkyle!$B$10,($J252*TiltakstyperKostnadskalkyle!K$10)/100,
IF($F252=TiltakstyperKostnadskalkyle!$B$11,($J252*TiltakstyperKostnadskalkyle!K$11)/100,
IF($F252=TiltakstyperKostnadskalkyle!$B$12,($J252*TiltakstyperKostnadskalkyle!K$12)/100,
IF($F252=TiltakstyperKostnadskalkyle!$B$13,($J252*TiltakstyperKostnadskalkyle!K$13)/100,
IF($F252=TiltakstyperKostnadskalkyle!$B$14,($J252*TiltakstyperKostnadskalkyle!K$14)/100,
"0")))))))))</f>
        <v>0</v>
      </c>
      <c r="S252" s="18">
        <f t="shared" si="15"/>
        <v>0</v>
      </c>
      <c r="T252" s="18" t="str">
        <f>IF($F252=TiltakstyperKostnadskalkyle!$B$5,($J252*TiltakstyperKostnadskalkyle!M$5)/100,
IF($F252=TiltakstyperKostnadskalkyle!$B$6,($J252*TiltakstyperKostnadskalkyle!M$6)/100,
IF($F252=TiltakstyperKostnadskalkyle!$B$7,($J252*TiltakstyperKostnadskalkyle!M$7)/100,
IF($F252=TiltakstyperKostnadskalkyle!$B$8,($J252*TiltakstyperKostnadskalkyle!M$8)/100,
IF($F252=TiltakstyperKostnadskalkyle!$B$9,($J252*TiltakstyperKostnadskalkyle!M$9)/100,
IF($F252=TiltakstyperKostnadskalkyle!$B$10,($J252*TiltakstyperKostnadskalkyle!M$10)/100,
IF($F252=TiltakstyperKostnadskalkyle!$B$11,($J252*TiltakstyperKostnadskalkyle!M$11)/100,
IF($F252=TiltakstyperKostnadskalkyle!$B$12,($J252*TiltakstyperKostnadskalkyle!M$12)/100,
IF($F252=TiltakstyperKostnadskalkyle!$B$13,($J252*TiltakstyperKostnadskalkyle!M$13)/100,
IF($F252=TiltakstyperKostnadskalkyle!$B$14,($J252*TiltakstyperKostnadskalkyle!M$14)/100,
IF($F252=TiltakstyperKostnadskalkyle!$B$15,($J252*TiltakstyperKostnadskalkyle!M$15)/100,
"0")))))))))))</f>
        <v>0</v>
      </c>
      <c r="U252" s="32"/>
      <c r="V252" s="32"/>
      <c r="W252" s="18" t="str">
        <f>IF($F252=TiltakstyperKostnadskalkyle!$B$5,($J252*TiltakstyperKostnadskalkyle!P$5)/100,
IF($F252=TiltakstyperKostnadskalkyle!$B$6,($J252*TiltakstyperKostnadskalkyle!P$6)/100,
IF($F252=TiltakstyperKostnadskalkyle!$B$7,($J252*TiltakstyperKostnadskalkyle!P$7)/100,
IF($F252=TiltakstyperKostnadskalkyle!$B$8,($J252*TiltakstyperKostnadskalkyle!P$8)/100,
IF($F252=TiltakstyperKostnadskalkyle!$B$9,($J252*TiltakstyperKostnadskalkyle!P$9)/100,
IF($F252=TiltakstyperKostnadskalkyle!$B$10,($J252*TiltakstyperKostnadskalkyle!P$10)/100,
IF($F252=TiltakstyperKostnadskalkyle!$B$11,($J252*TiltakstyperKostnadskalkyle!P$11)/100,
IF($F252=TiltakstyperKostnadskalkyle!$B$12,($J252*TiltakstyperKostnadskalkyle!P$12)/100,
IF($F252=TiltakstyperKostnadskalkyle!$B$13,($J252*TiltakstyperKostnadskalkyle!P$13)/100,
IF($F252=TiltakstyperKostnadskalkyle!$B$14,($J252*TiltakstyperKostnadskalkyle!P$14)/100,
IF($F252=TiltakstyperKostnadskalkyle!$B$15,($J252*TiltakstyperKostnadskalkyle!P$15)/100,
"0")))))))))))</f>
        <v>0</v>
      </c>
      <c r="Y252" s="151"/>
    </row>
    <row r="253" spans="2:25" ht="14.45" customHeight="1" x14ac:dyDescent="0.25">
      <c r="B253" s="20" t="s">
        <v>25</v>
      </c>
      <c r="C253" s="22"/>
      <c r="D253" s="22"/>
      <c r="E253" s="22"/>
      <c r="F253" s="39"/>
      <c r="G253" s="22"/>
      <c r="H253" s="23"/>
      <c r="I253" s="27"/>
      <c r="J253" s="18">
        <f>IF(F253=TiltakstyperKostnadskalkyle!$B$5,TiltakstyperKostnadskalkyle!$R$5*Handlingsplan!H259,
IF(F253=TiltakstyperKostnadskalkyle!$B$6,TiltakstyperKostnadskalkyle!$R$6*Handlingsplan!H259,
IF(F253=TiltakstyperKostnadskalkyle!$B$7,TiltakstyperKostnadskalkyle!$R$7*Handlingsplan!H259,
IF(F253=TiltakstyperKostnadskalkyle!$B$8,TiltakstyperKostnadskalkyle!$R$8*Handlingsplan!H259,
IF(F253=TiltakstyperKostnadskalkyle!$B$9,TiltakstyperKostnadskalkyle!$R$9*Handlingsplan!H259,
IF(F253=TiltakstyperKostnadskalkyle!$B$10,TiltakstyperKostnadskalkyle!$R$10*Handlingsplan!H259,
IF(F253=TiltakstyperKostnadskalkyle!$B$11,TiltakstyperKostnadskalkyle!$R$11*Handlingsplan!H259,
IF(F253=TiltakstyperKostnadskalkyle!$B$12,TiltakstyperKostnadskalkyle!$R$12*Handlingsplan!H259,
IF(F253=TiltakstyperKostnadskalkyle!$B$13,TiltakstyperKostnadskalkyle!$R$13*Handlingsplan!H259,
IF(F253=TiltakstyperKostnadskalkyle!$B$14,TiltakstyperKostnadskalkyle!$R$14*Handlingsplan!H259,
IF(F253=TiltakstyperKostnadskalkyle!$B$15,TiltakstyperKostnadskalkyle!$R$15*Handlingsplan!H259,
0)))))))))))</f>
        <v>0</v>
      </c>
      <c r="K253" s="18" t="str">
        <f>IF($F253=TiltakstyperKostnadskalkyle!$B$5,($J253*TiltakstyperKostnadskalkyle!D$5)/100,
IF($F253=TiltakstyperKostnadskalkyle!$B$6,($J253*TiltakstyperKostnadskalkyle!D$6)/100,
IF($F253=TiltakstyperKostnadskalkyle!$B$7,($J253*TiltakstyperKostnadskalkyle!D$7)/100,
IF($F253=TiltakstyperKostnadskalkyle!$B$8,($J253*TiltakstyperKostnadskalkyle!D$8)/100,
IF($F253=TiltakstyperKostnadskalkyle!$B$9,($J253*TiltakstyperKostnadskalkyle!D$9)/100,
IF($F253=TiltakstyperKostnadskalkyle!$B$10,($J253*TiltakstyperKostnadskalkyle!D$10)/100,
IF($F253=TiltakstyperKostnadskalkyle!$B$11,($J253*TiltakstyperKostnadskalkyle!D$11)/100,
IF($F253=TiltakstyperKostnadskalkyle!$B$12,($J253*TiltakstyperKostnadskalkyle!D$12)/100,
IF($F253=TiltakstyperKostnadskalkyle!$B$13,($J253*TiltakstyperKostnadskalkyle!D$13)/100,
IF($F253=TiltakstyperKostnadskalkyle!$B$14,($J253*TiltakstyperKostnadskalkyle!D$14)/100,
IF($F253=TiltakstyperKostnadskalkyle!$B$15,($J253*TiltakstyperKostnadskalkyle!D$15)/100,
"0")))))))))))</f>
        <v>0</v>
      </c>
      <c r="L253" s="18" t="str">
        <f>IF($F253=TiltakstyperKostnadskalkyle!$B$5,($J253*TiltakstyperKostnadskalkyle!E$5)/100,
IF($F253=TiltakstyperKostnadskalkyle!$B$6,($J253*TiltakstyperKostnadskalkyle!E$6)/100,
IF($F253=TiltakstyperKostnadskalkyle!$B$7,($J253*TiltakstyperKostnadskalkyle!E$7)/100,
IF($F253=TiltakstyperKostnadskalkyle!$B$8,($J253*TiltakstyperKostnadskalkyle!E$8)/100,
IF($F253=TiltakstyperKostnadskalkyle!$B$9,($J253*TiltakstyperKostnadskalkyle!E$9)/100,
IF($F253=TiltakstyperKostnadskalkyle!$B$10,($J253*TiltakstyperKostnadskalkyle!E$10)/100,
IF($F253=TiltakstyperKostnadskalkyle!$B$11,($J253*TiltakstyperKostnadskalkyle!E$11)/100,
IF($F253=TiltakstyperKostnadskalkyle!$B$12,($J253*TiltakstyperKostnadskalkyle!E$12)/100,
IF($F253=TiltakstyperKostnadskalkyle!$B$13,($J253*TiltakstyperKostnadskalkyle!E$13)/100,
IF($F253=TiltakstyperKostnadskalkyle!$B$14,($J253*TiltakstyperKostnadskalkyle!E$14)/100,
IF($F253=TiltakstyperKostnadskalkyle!$B$15,($J253*TiltakstyperKostnadskalkyle!E$15)/100,
"0")))))))))))</f>
        <v>0</v>
      </c>
      <c r="M253" s="18" t="str">
        <f>IF($F253=TiltakstyperKostnadskalkyle!$B$5,($J253*TiltakstyperKostnadskalkyle!F$5)/100,
IF($F253=TiltakstyperKostnadskalkyle!$B$6,($J253*TiltakstyperKostnadskalkyle!F$6)/100,
IF($F253=TiltakstyperKostnadskalkyle!$B$7,($J253*TiltakstyperKostnadskalkyle!F$7)/100,
IF($F253=TiltakstyperKostnadskalkyle!$B$8,($J253*TiltakstyperKostnadskalkyle!F$8)/100,
IF($F253=TiltakstyperKostnadskalkyle!$B$9,($J253*TiltakstyperKostnadskalkyle!F$9)/100,
IF($F253=TiltakstyperKostnadskalkyle!$B$10,($J253*TiltakstyperKostnadskalkyle!F$10)/100,
IF($F253=TiltakstyperKostnadskalkyle!$B$11,($J253*TiltakstyperKostnadskalkyle!F$11)/100,
IF($F253=TiltakstyperKostnadskalkyle!$B$12,($J253*TiltakstyperKostnadskalkyle!F$12)/100,
IF($F253=TiltakstyperKostnadskalkyle!$B$13,($J253*TiltakstyperKostnadskalkyle!F$13)/100,
IF($F253=TiltakstyperKostnadskalkyle!$B$14,($J253*TiltakstyperKostnadskalkyle!F$14)/100,
IF($F253=TiltakstyperKostnadskalkyle!$B$15,($J253*TiltakstyperKostnadskalkyle!F$15)/100,
"0")))))))))))</f>
        <v>0</v>
      </c>
      <c r="N253" s="18" t="str">
        <f>IF($F253=TiltakstyperKostnadskalkyle!$B$5,($J253*TiltakstyperKostnadskalkyle!G$5)/100,
IF($F253=TiltakstyperKostnadskalkyle!$B$6,($J253*TiltakstyperKostnadskalkyle!G$6)/100,
IF($F253=TiltakstyperKostnadskalkyle!$B$7,($J253*TiltakstyperKostnadskalkyle!G$7)/100,
IF($F253=TiltakstyperKostnadskalkyle!$B$8,($J253*TiltakstyperKostnadskalkyle!G$8)/100,
IF($F253=TiltakstyperKostnadskalkyle!$B$9,($J253*TiltakstyperKostnadskalkyle!G$9)/100,
IF($F253=TiltakstyperKostnadskalkyle!$B$10,($J253*TiltakstyperKostnadskalkyle!G$10)/100,
IF($F253=TiltakstyperKostnadskalkyle!$B$11,($J253*TiltakstyperKostnadskalkyle!G$11)/100,
IF($F253=TiltakstyperKostnadskalkyle!$B$12,($J253*TiltakstyperKostnadskalkyle!G$12)/100,
IF($F253=TiltakstyperKostnadskalkyle!$B$13,($J253*TiltakstyperKostnadskalkyle!G$13)/100,
IF($F253=TiltakstyperKostnadskalkyle!$B$14,($J253*TiltakstyperKostnadskalkyle!G$14)/100,
IF($F253=TiltakstyperKostnadskalkyle!$B$15,($J253*TiltakstyperKostnadskalkyle!G$15)/100,
"0")))))))))))</f>
        <v>0</v>
      </c>
      <c r="O253" s="18" t="str">
        <f>IF($F253=TiltakstyperKostnadskalkyle!$B$5,($J253*TiltakstyperKostnadskalkyle!H$5)/100,
IF($F253=TiltakstyperKostnadskalkyle!$B$6,($J253*TiltakstyperKostnadskalkyle!H$6)/100,
IF($F253=TiltakstyperKostnadskalkyle!$B$7,($J253*TiltakstyperKostnadskalkyle!H$7)/100,
IF($F253=TiltakstyperKostnadskalkyle!$B$8,($J253*TiltakstyperKostnadskalkyle!H$8)/100,
IF($F253=TiltakstyperKostnadskalkyle!$B$9,($J253*TiltakstyperKostnadskalkyle!H$9)/100,
IF($F253=TiltakstyperKostnadskalkyle!$B$10,($J253*TiltakstyperKostnadskalkyle!H$10)/100,
IF($F253=TiltakstyperKostnadskalkyle!$B$11,($J253*TiltakstyperKostnadskalkyle!H$11)/100,
IF($F253=TiltakstyperKostnadskalkyle!$B$12,($J253*TiltakstyperKostnadskalkyle!H$12)/100,
IF($F253=TiltakstyperKostnadskalkyle!$B$13,($J253*TiltakstyperKostnadskalkyle!H$13)/100,
IF($F253=TiltakstyperKostnadskalkyle!$B$14,($J253*TiltakstyperKostnadskalkyle!H$14)/100,
IF($F253=TiltakstyperKostnadskalkyle!$B$15,($J253*TiltakstyperKostnadskalkyle!H$15)/100,
"0")))))))))))</f>
        <v>0</v>
      </c>
      <c r="P253" s="18" t="str">
        <f>IF($F253=TiltakstyperKostnadskalkyle!$B$5,($J253*TiltakstyperKostnadskalkyle!I$5)/100,
IF($F253=TiltakstyperKostnadskalkyle!$B$6,($J253*TiltakstyperKostnadskalkyle!I$6)/100,
IF($F253=TiltakstyperKostnadskalkyle!$B$7,($J253*TiltakstyperKostnadskalkyle!I$7)/100,
IF($F253=TiltakstyperKostnadskalkyle!$B$8,($J253*TiltakstyperKostnadskalkyle!I$8)/100,
IF($F253=TiltakstyperKostnadskalkyle!$B$9,($J253*TiltakstyperKostnadskalkyle!I$9)/100,
IF($F253=TiltakstyperKostnadskalkyle!$B$10,($J253*TiltakstyperKostnadskalkyle!I$10)/100,
IF($F253=TiltakstyperKostnadskalkyle!$B$11,($J253*TiltakstyperKostnadskalkyle!I$11)/100,
IF($F253=TiltakstyperKostnadskalkyle!$B$12,($J253*TiltakstyperKostnadskalkyle!I$12)/100,
IF($F253=TiltakstyperKostnadskalkyle!$B$13,($J253*TiltakstyperKostnadskalkyle!I$13)/100,
IF($F253=TiltakstyperKostnadskalkyle!$B$14,($J253*TiltakstyperKostnadskalkyle!I$14)/100,
IF($F253=TiltakstyperKostnadskalkyle!$B$15,($J253*TiltakstyperKostnadskalkyle!I$15)/100,
"0")))))))))))</f>
        <v>0</v>
      </c>
      <c r="Q253" s="18">
        <f t="shared" si="14"/>
        <v>0</v>
      </c>
      <c r="R253" s="18" t="str">
        <f>IF($F253=TiltakstyperKostnadskalkyle!$B$5,($J253*TiltakstyperKostnadskalkyle!K$5)/100,
IF($F253=TiltakstyperKostnadskalkyle!$B$6,($J253*TiltakstyperKostnadskalkyle!K$6)/100,
IF($F253=TiltakstyperKostnadskalkyle!$B$8,($J253*TiltakstyperKostnadskalkyle!K$8)/100,
IF($F253=TiltakstyperKostnadskalkyle!$B$9,($J253*TiltakstyperKostnadskalkyle!K$9)/100,
IF($F253=TiltakstyperKostnadskalkyle!$B$10,($J253*TiltakstyperKostnadskalkyle!K$10)/100,
IF($F253=TiltakstyperKostnadskalkyle!$B$11,($J253*TiltakstyperKostnadskalkyle!K$11)/100,
IF($F253=TiltakstyperKostnadskalkyle!$B$12,($J253*TiltakstyperKostnadskalkyle!K$12)/100,
IF($F253=TiltakstyperKostnadskalkyle!$B$13,($J253*TiltakstyperKostnadskalkyle!K$13)/100,
IF($F253=TiltakstyperKostnadskalkyle!$B$14,($J253*TiltakstyperKostnadskalkyle!K$14)/100,
"0")))))))))</f>
        <v>0</v>
      </c>
      <c r="S253" s="18">
        <f t="shared" si="15"/>
        <v>0</v>
      </c>
      <c r="T253" s="18" t="str">
        <f>IF($F253=TiltakstyperKostnadskalkyle!$B$5,($J253*TiltakstyperKostnadskalkyle!M$5)/100,
IF($F253=TiltakstyperKostnadskalkyle!$B$6,($J253*TiltakstyperKostnadskalkyle!M$6)/100,
IF($F253=TiltakstyperKostnadskalkyle!$B$7,($J253*TiltakstyperKostnadskalkyle!M$7)/100,
IF($F253=TiltakstyperKostnadskalkyle!$B$8,($J253*TiltakstyperKostnadskalkyle!M$8)/100,
IF($F253=TiltakstyperKostnadskalkyle!$B$9,($J253*TiltakstyperKostnadskalkyle!M$9)/100,
IF($F253=TiltakstyperKostnadskalkyle!$B$10,($J253*TiltakstyperKostnadskalkyle!M$10)/100,
IF($F253=TiltakstyperKostnadskalkyle!$B$11,($J253*TiltakstyperKostnadskalkyle!M$11)/100,
IF($F253=TiltakstyperKostnadskalkyle!$B$12,($J253*TiltakstyperKostnadskalkyle!M$12)/100,
IF($F253=TiltakstyperKostnadskalkyle!$B$13,($J253*TiltakstyperKostnadskalkyle!M$13)/100,
IF($F253=TiltakstyperKostnadskalkyle!$B$14,($J253*TiltakstyperKostnadskalkyle!M$14)/100,
IF($F253=TiltakstyperKostnadskalkyle!$B$15,($J253*TiltakstyperKostnadskalkyle!M$15)/100,
"0")))))))))))</f>
        <v>0</v>
      </c>
      <c r="U253" s="32"/>
      <c r="V253" s="32"/>
      <c r="W253" s="18" t="str">
        <f>IF($F253=TiltakstyperKostnadskalkyle!$B$5,($J253*TiltakstyperKostnadskalkyle!P$5)/100,
IF($F253=TiltakstyperKostnadskalkyle!$B$6,($J253*TiltakstyperKostnadskalkyle!P$6)/100,
IF($F253=TiltakstyperKostnadskalkyle!$B$7,($J253*TiltakstyperKostnadskalkyle!P$7)/100,
IF($F253=TiltakstyperKostnadskalkyle!$B$8,($J253*TiltakstyperKostnadskalkyle!P$8)/100,
IF($F253=TiltakstyperKostnadskalkyle!$B$9,($J253*TiltakstyperKostnadskalkyle!P$9)/100,
IF($F253=TiltakstyperKostnadskalkyle!$B$10,($J253*TiltakstyperKostnadskalkyle!P$10)/100,
IF($F253=TiltakstyperKostnadskalkyle!$B$11,($J253*TiltakstyperKostnadskalkyle!P$11)/100,
IF($F253=TiltakstyperKostnadskalkyle!$B$12,($J253*TiltakstyperKostnadskalkyle!P$12)/100,
IF($F253=TiltakstyperKostnadskalkyle!$B$13,($J253*TiltakstyperKostnadskalkyle!P$13)/100,
IF($F253=TiltakstyperKostnadskalkyle!$B$14,($J253*TiltakstyperKostnadskalkyle!P$14)/100,
IF($F253=TiltakstyperKostnadskalkyle!$B$15,($J253*TiltakstyperKostnadskalkyle!P$15)/100,
"0")))))))))))</f>
        <v>0</v>
      </c>
      <c r="Y253" s="151"/>
    </row>
    <row r="254" spans="2:25" ht="14.45" customHeight="1" x14ac:dyDescent="0.25">
      <c r="B254" s="20" t="s">
        <v>25</v>
      </c>
      <c r="C254" s="22"/>
      <c r="D254" s="22"/>
      <c r="E254" s="22"/>
      <c r="F254" s="39"/>
      <c r="G254" s="22"/>
      <c r="H254" s="23"/>
      <c r="I254" s="27"/>
      <c r="J254" s="18">
        <f>IF(F254=TiltakstyperKostnadskalkyle!$B$5,TiltakstyperKostnadskalkyle!$R$5*Handlingsplan!H260,
IF(F254=TiltakstyperKostnadskalkyle!$B$6,TiltakstyperKostnadskalkyle!$R$6*Handlingsplan!H260,
IF(F254=TiltakstyperKostnadskalkyle!$B$7,TiltakstyperKostnadskalkyle!$R$7*Handlingsplan!H260,
IF(F254=TiltakstyperKostnadskalkyle!$B$8,TiltakstyperKostnadskalkyle!$R$8*Handlingsplan!H260,
IF(F254=TiltakstyperKostnadskalkyle!$B$9,TiltakstyperKostnadskalkyle!$R$9*Handlingsplan!H260,
IF(F254=TiltakstyperKostnadskalkyle!$B$10,TiltakstyperKostnadskalkyle!$R$10*Handlingsplan!H260,
IF(F254=TiltakstyperKostnadskalkyle!$B$11,TiltakstyperKostnadskalkyle!$R$11*Handlingsplan!H260,
IF(F254=TiltakstyperKostnadskalkyle!$B$12,TiltakstyperKostnadskalkyle!$R$12*Handlingsplan!H260,
IF(F254=TiltakstyperKostnadskalkyle!$B$13,TiltakstyperKostnadskalkyle!$R$13*Handlingsplan!H260,
IF(F254=TiltakstyperKostnadskalkyle!$B$14,TiltakstyperKostnadskalkyle!$R$14*Handlingsplan!H260,
IF(F254=TiltakstyperKostnadskalkyle!$B$15,TiltakstyperKostnadskalkyle!$R$15*Handlingsplan!H260,
0)))))))))))</f>
        <v>0</v>
      </c>
      <c r="K254" s="18" t="str">
        <f>IF($F254=TiltakstyperKostnadskalkyle!$B$5,($J254*TiltakstyperKostnadskalkyle!D$5)/100,
IF($F254=TiltakstyperKostnadskalkyle!$B$6,($J254*TiltakstyperKostnadskalkyle!D$6)/100,
IF($F254=TiltakstyperKostnadskalkyle!$B$7,($J254*TiltakstyperKostnadskalkyle!D$7)/100,
IF($F254=TiltakstyperKostnadskalkyle!$B$8,($J254*TiltakstyperKostnadskalkyle!D$8)/100,
IF($F254=TiltakstyperKostnadskalkyle!$B$9,($J254*TiltakstyperKostnadskalkyle!D$9)/100,
IF($F254=TiltakstyperKostnadskalkyle!$B$10,($J254*TiltakstyperKostnadskalkyle!D$10)/100,
IF($F254=TiltakstyperKostnadskalkyle!$B$11,($J254*TiltakstyperKostnadskalkyle!D$11)/100,
IF($F254=TiltakstyperKostnadskalkyle!$B$12,($J254*TiltakstyperKostnadskalkyle!D$12)/100,
IF($F254=TiltakstyperKostnadskalkyle!$B$13,($J254*TiltakstyperKostnadskalkyle!D$13)/100,
IF($F254=TiltakstyperKostnadskalkyle!$B$14,($J254*TiltakstyperKostnadskalkyle!D$14)/100,
IF($F254=TiltakstyperKostnadskalkyle!$B$15,($J254*TiltakstyperKostnadskalkyle!D$15)/100,
"0")))))))))))</f>
        <v>0</v>
      </c>
      <c r="L254" s="18" t="str">
        <f>IF($F254=TiltakstyperKostnadskalkyle!$B$5,($J254*TiltakstyperKostnadskalkyle!E$5)/100,
IF($F254=TiltakstyperKostnadskalkyle!$B$6,($J254*TiltakstyperKostnadskalkyle!E$6)/100,
IF($F254=TiltakstyperKostnadskalkyle!$B$7,($J254*TiltakstyperKostnadskalkyle!E$7)/100,
IF($F254=TiltakstyperKostnadskalkyle!$B$8,($J254*TiltakstyperKostnadskalkyle!E$8)/100,
IF($F254=TiltakstyperKostnadskalkyle!$B$9,($J254*TiltakstyperKostnadskalkyle!E$9)/100,
IF($F254=TiltakstyperKostnadskalkyle!$B$10,($J254*TiltakstyperKostnadskalkyle!E$10)/100,
IF($F254=TiltakstyperKostnadskalkyle!$B$11,($J254*TiltakstyperKostnadskalkyle!E$11)/100,
IF($F254=TiltakstyperKostnadskalkyle!$B$12,($J254*TiltakstyperKostnadskalkyle!E$12)/100,
IF($F254=TiltakstyperKostnadskalkyle!$B$13,($J254*TiltakstyperKostnadskalkyle!E$13)/100,
IF($F254=TiltakstyperKostnadskalkyle!$B$14,($J254*TiltakstyperKostnadskalkyle!E$14)/100,
IF($F254=TiltakstyperKostnadskalkyle!$B$15,($J254*TiltakstyperKostnadskalkyle!E$15)/100,
"0")))))))))))</f>
        <v>0</v>
      </c>
      <c r="M254" s="18" t="str">
        <f>IF($F254=TiltakstyperKostnadskalkyle!$B$5,($J254*TiltakstyperKostnadskalkyle!F$5)/100,
IF($F254=TiltakstyperKostnadskalkyle!$B$6,($J254*TiltakstyperKostnadskalkyle!F$6)/100,
IF($F254=TiltakstyperKostnadskalkyle!$B$7,($J254*TiltakstyperKostnadskalkyle!F$7)/100,
IF($F254=TiltakstyperKostnadskalkyle!$B$8,($J254*TiltakstyperKostnadskalkyle!F$8)/100,
IF($F254=TiltakstyperKostnadskalkyle!$B$9,($J254*TiltakstyperKostnadskalkyle!F$9)/100,
IF($F254=TiltakstyperKostnadskalkyle!$B$10,($J254*TiltakstyperKostnadskalkyle!F$10)/100,
IF($F254=TiltakstyperKostnadskalkyle!$B$11,($J254*TiltakstyperKostnadskalkyle!F$11)/100,
IF($F254=TiltakstyperKostnadskalkyle!$B$12,($J254*TiltakstyperKostnadskalkyle!F$12)/100,
IF($F254=TiltakstyperKostnadskalkyle!$B$13,($J254*TiltakstyperKostnadskalkyle!F$13)/100,
IF($F254=TiltakstyperKostnadskalkyle!$B$14,($J254*TiltakstyperKostnadskalkyle!F$14)/100,
IF($F254=TiltakstyperKostnadskalkyle!$B$15,($J254*TiltakstyperKostnadskalkyle!F$15)/100,
"0")))))))))))</f>
        <v>0</v>
      </c>
      <c r="N254" s="18" t="str">
        <f>IF($F254=TiltakstyperKostnadskalkyle!$B$5,($J254*TiltakstyperKostnadskalkyle!G$5)/100,
IF($F254=TiltakstyperKostnadskalkyle!$B$6,($J254*TiltakstyperKostnadskalkyle!G$6)/100,
IF($F254=TiltakstyperKostnadskalkyle!$B$7,($J254*TiltakstyperKostnadskalkyle!G$7)/100,
IF($F254=TiltakstyperKostnadskalkyle!$B$8,($J254*TiltakstyperKostnadskalkyle!G$8)/100,
IF($F254=TiltakstyperKostnadskalkyle!$B$9,($J254*TiltakstyperKostnadskalkyle!G$9)/100,
IF($F254=TiltakstyperKostnadskalkyle!$B$10,($J254*TiltakstyperKostnadskalkyle!G$10)/100,
IF($F254=TiltakstyperKostnadskalkyle!$B$11,($J254*TiltakstyperKostnadskalkyle!G$11)/100,
IF($F254=TiltakstyperKostnadskalkyle!$B$12,($J254*TiltakstyperKostnadskalkyle!G$12)/100,
IF($F254=TiltakstyperKostnadskalkyle!$B$13,($J254*TiltakstyperKostnadskalkyle!G$13)/100,
IF($F254=TiltakstyperKostnadskalkyle!$B$14,($J254*TiltakstyperKostnadskalkyle!G$14)/100,
IF($F254=TiltakstyperKostnadskalkyle!$B$15,($J254*TiltakstyperKostnadskalkyle!G$15)/100,
"0")))))))))))</f>
        <v>0</v>
      </c>
      <c r="O254" s="18" t="str">
        <f>IF($F254=TiltakstyperKostnadskalkyle!$B$5,($J254*TiltakstyperKostnadskalkyle!H$5)/100,
IF($F254=TiltakstyperKostnadskalkyle!$B$6,($J254*TiltakstyperKostnadskalkyle!H$6)/100,
IF($F254=TiltakstyperKostnadskalkyle!$B$7,($J254*TiltakstyperKostnadskalkyle!H$7)/100,
IF($F254=TiltakstyperKostnadskalkyle!$B$8,($J254*TiltakstyperKostnadskalkyle!H$8)/100,
IF($F254=TiltakstyperKostnadskalkyle!$B$9,($J254*TiltakstyperKostnadskalkyle!H$9)/100,
IF($F254=TiltakstyperKostnadskalkyle!$B$10,($J254*TiltakstyperKostnadskalkyle!H$10)/100,
IF($F254=TiltakstyperKostnadskalkyle!$B$11,($J254*TiltakstyperKostnadskalkyle!H$11)/100,
IF($F254=TiltakstyperKostnadskalkyle!$B$12,($J254*TiltakstyperKostnadskalkyle!H$12)/100,
IF($F254=TiltakstyperKostnadskalkyle!$B$13,($J254*TiltakstyperKostnadskalkyle!H$13)/100,
IF($F254=TiltakstyperKostnadskalkyle!$B$14,($J254*TiltakstyperKostnadskalkyle!H$14)/100,
IF($F254=TiltakstyperKostnadskalkyle!$B$15,($J254*TiltakstyperKostnadskalkyle!H$15)/100,
"0")))))))))))</f>
        <v>0</v>
      </c>
      <c r="P254" s="18" t="str">
        <f>IF($F254=TiltakstyperKostnadskalkyle!$B$5,($J254*TiltakstyperKostnadskalkyle!I$5)/100,
IF($F254=TiltakstyperKostnadskalkyle!$B$6,($J254*TiltakstyperKostnadskalkyle!I$6)/100,
IF($F254=TiltakstyperKostnadskalkyle!$B$7,($J254*TiltakstyperKostnadskalkyle!I$7)/100,
IF($F254=TiltakstyperKostnadskalkyle!$B$8,($J254*TiltakstyperKostnadskalkyle!I$8)/100,
IF($F254=TiltakstyperKostnadskalkyle!$B$9,($J254*TiltakstyperKostnadskalkyle!I$9)/100,
IF($F254=TiltakstyperKostnadskalkyle!$B$10,($J254*TiltakstyperKostnadskalkyle!I$10)/100,
IF($F254=TiltakstyperKostnadskalkyle!$B$11,($J254*TiltakstyperKostnadskalkyle!I$11)/100,
IF($F254=TiltakstyperKostnadskalkyle!$B$12,($J254*TiltakstyperKostnadskalkyle!I$12)/100,
IF($F254=TiltakstyperKostnadskalkyle!$B$13,($J254*TiltakstyperKostnadskalkyle!I$13)/100,
IF($F254=TiltakstyperKostnadskalkyle!$B$14,($J254*TiltakstyperKostnadskalkyle!I$14)/100,
IF($F254=TiltakstyperKostnadskalkyle!$B$15,($J254*TiltakstyperKostnadskalkyle!I$15)/100,
"0")))))))))))</f>
        <v>0</v>
      </c>
      <c r="Q254" s="18">
        <f t="shared" si="14"/>
        <v>0</v>
      </c>
      <c r="R254" s="18" t="str">
        <f>IF($F254=TiltakstyperKostnadskalkyle!$B$5,($J254*TiltakstyperKostnadskalkyle!K$5)/100,
IF($F254=TiltakstyperKostnadskalkyle!$B$6,($J254*TiltakstyperKostnadskalkyle!K$6)/100,
IF($F254=TiltakstyperKostnadskalkyle!$B$8,($J254*TiltakstyperKostnadskalkyle!K$8)/100,
IF($F254=TiltakstyperKostnadskalkyle!$B$9,($J254*TiltakstyperKostnadskalkyle!K$9)/100,
IF($F254=TiltakstyperKostnadskalkyle!$B$10,($J254*TiltakstyperKostnadskalkyle!K$10)/100,
IF($F254=TiltakstyperKostnadskalkyle!$B$11,($J254*TiltakstyperKostnadskalkyle!K$11)/100,
IF($F254=TiltakstyperKostnadskalkyle!$B$12,($J254*TiltakstyperKostnadskalkyle!K$12)/100,
IF($F254=TiltakstyperKostnadskalkyle!$B$13,($J254*TiltakstyperKostnadskalkyle!K$13)/100,
IF($F254=TiltakstyperKostnadskalkyle!$B$14,($J254*TiltakstyperKostnadskalkyle!K$14)/100,
"0")))))))))</f>
        <v>0</v>
      </c>
      <c r="S254" s="18">
        <f t="shared" si="15"/>
        <v>0</v>
      </c>
      <c r="T254" s="18" t="str">
        <f>IF($F254=TiltakstyperKostnadskalkyle!$B$5,($J254*TiltakstyperKostnadskalkyle!M$5)/100,
IF($F254=TiltakstyperKostnadskalkyle!$B$6,($J254*TiltakstyperKostnadskalkyle!M$6)/100,
IF($F254=TiltakstyperKostnadskalkyle!$B$7,($J254*TiltakstyperKostnadskalkyle!M$7)/100,
IF($F254=TiltakstyperKostnadskalkyle!$B$8,($J254*TiltakstyperKostnadskalkyle!M$8)/100,
IF($F254=TiltakstyperKostnadskalkyle!$B$9,($J254*TiltakstyperKostnadskalkyle!M$9)/100,
IF($F254=TiltakstyperKostnadskalkyle!$B$10,($J254*TiltakstyperKostnadskalkyle!M$10)/100,
IF($F254=TiltakstyperKostnadskalkyle!$B$11,($J254*TiltakstyperKostnadskalkyle!M$11)/100,
IF($F254=TiltakstyperKostnadskalkyle!$B$12,($J254*TiltakstyperKostnadskalkyle!M$12)/100,
IF($F254=TiltakstyperKostnadskalkyle!$B$13,($J254*TiltakstyperKostnadskalkyle!M$13)/100,
IF($F254=TiltakstyperKostnadskalkyle!$B$14,($J254*TiltakstyperKostnadskalkyle!M$14)/100,
IF($F254=TiltakstyperKostnadskalkyle!$B$15,($J254*TiltakstyperKostnadskalkyle!M$15)/100,
"0")))))))))))</f>
        <v>0</v>
      </c>
      <c r="U254" s="32"/>
      <c r="V254" s="32"/>
      <c r="W254" s="18" t="str">
        <f>IF($F254=TiltakstyperKostnadskalkyle!$B$5,($J254*TiltakstyperKostnadskalkyle!P$5)/100,
IF($F254=TiltakstyperKostnadskalkyle!$B$6,($J254*TiltakstyperKostnadskalkyle!P$6)/100,
IF($F254=TiltakstyperKostnadskalkyle!$B$7,($J254*TiltakstyperKostnadskalkyle!P$7)/100,
IF($F254=TiltakstyperKostnadskalkyle!$B$8,($J254*TiltakstyperKostnadskalkyle!P$8)/100,
IF($F254=TiltakstyperKostnadskalkyle!$B$9,($J254*TiltakstyperKostnadskalkyle!P$9)/100,
IF($F254=TiltakstyperKostnadskalkyle!$B$10,($J254*TiltakstyperKostnadskalkyle!P$10)/100,
IF($F254=TiltakstyperKostnadskalkyle!$B$11,($J254*TiltakstyperKostnadskalkyle!P$11)/100,
IF($F254=TiltakstyperKostnadskalkyle!$B$12,($J254*TiltakstyperKostnadskalkyle!P$12)/100,
IF($F254=TiltakstyperKostnadskalkyle!$B$13,($J254*TiltakstyperKostnadskalkyle!P$13)/100,
IF($F254=TiltakstyperKostnadskalkyle!$B$14,($J254*TiltakstyperKostnadskalkyle!P$14)/100,
IF($F254=TiltakstyperKostnadskalkyle!$B$15,($J254*TiltakstyperKostnadskalkyle!P$15)/100,
"0")))))))))))</f>
        <v>0</v>
      </c>
      <c r="Y254" s="151"/>
    </row>
    <row r="255" spans="2:25" ht="14.45" customHeight="1" x14ac:dyDescent="0.25">
      <c r="B255" s="20" t="s">
        <v>25</v>
      </c>
      <c r="C255" s="22"/>
      <c r="D255" s="22"/>
      <c r="E255" s="22"/>
      <c r="F255" s="39"/>
      <c r="G255" s="22"/>
      <c r="H255" s="23"/>
      <c r="I255" s="27"/>
      <c r="J255" s="18">
        <f>IF(F255=TiltakstyperKostnadskalkyle!$B$5,TiltakstyperKostnadskalkyle!$R$5*Handlingsplan!H261,
IF(F255=TiltakstyperKostnadskalkyle!$B$6,TiltakstyperKostnadskalkyle!$R$6*Handlingsplan!H261,
IF(F255=TiltakstyperKostnadskalkyle!$B$7,TiltakstyperKostnadskalkyle!$R$7*Handlingsplan!H261,
IF(F255=TiltakstyperKostnadskalkyle!$B$8,TiltakstyperKostnadskalkyle!$R$8*Handlingsplan!H261,
IF(F255=TiltakstyperKostnadskalkyle!$B$9,TiltakstyperKostnadskalkyle!$R$9*Handlingsplan!H261,
IF(F255=TiltakstyperKostnadskalkyle!$B$10,TiltakstyperKostnadskalkyle!$R$10*Handlingsplan!H261,
IF(F255=TiltakstyperKostnadskalkyle!$B$11,TiltakstyperKostnadskalkyle!$R$11*Handlingsplan!H261,
IF(F255=TiltakstyperKostnadskalkyle!$B$12,TiltakstyperKostnadskalkyle!$R$12*Handlingsplan!H261,
IF(F255=TiltakstyperKostnadskalkyle!$B$13,TiltakstyperKostnadskalkyle!$R$13*Handlingsplan!H261,
IF(F255=TiltakstyperKostnadskalkyle!$B$14,TiltakstyperKostnadskalkyle!$R$14*Handlingsplan!H261,
IF(F255=TiltakstyperKostnadskalkyle!$B$15,TiltakstyperKostnadskalkyle!$R$15*Handlingsplan!H261,
0)))))))))))</f>
        <v>0</v>
      </c>
      <c r="K255" s="18" t="str">
        <f>IF($F255=TiltakstyperKostnadskalkyle!$B$5,($J255*TiltakstyperKostnadskalkyle!D$5)/100,
IF($F255=TiltakstyperKostnadskalkyle!$B$6,($J255*TiltakstyperKostnadskalkyle!D$6)/100,
IF($F255=TiltakstyperKostnadskalkyle!$B$7,($J255*TiltakstyperKostnadskalkyle!D$7)/100,
IF($F255=TiltakstyperKostnadskalkyle!$B$8,($J255*TiltakstyperKostnadskalkyle!D$8)/100,
IF($F255=TiltakstyperKostnadskalkyle!$B$9,($J255*TiltakstyperKostnadskalkyle!D$9)/100,
IF($F255=TiltakstyperKostnadskalkyle!$B$10,($J255*TiltakstyperKostnadskalkyle!D$10)/100,
IF($F255=TiltakstyperKostnadskalkyle!$B$11,($J255*TiltakstyperKostnadskalkyle!D$11)/100,
IF($F255=TiltakstyperKostnadskalkyle!$B$12,($J255*TiltakstyperKostnadskalkyle!D$12)/100,
IF($F255=TiltakstyperKostnadskalkyle!$B$13,($J255*TiltakstyperKostnadskalkyle!D$13)/100,
IF($F255=TiltakstyperKostnadskalkyle!$B$14,($J255*TiltakstyperKostnadskalkyle!D$14)/100,
IF($F255=TiltakstyperKostnadskalkyle!$B$15,($J255*TiltakstyperKostnadskalkyle!D$15)/100,
"0")))))))))))</f>
        <v>0</v>
      </c>
      <c r="L255" s="18" t="str">
        <f>IF($F255=TiltakstyperKostnadskalkyle!$B$5,($J255*TiltakstyperKostnadskalkyle!E$5)/100,
IF($F255=TiltakstyperKostnadskalkyle!$B$6,($J255*TiltakstyperKostnadskalkyle!E$6)/100,
IF($F255=TiltakstyperKostnadskalkyle!$B$7,($J255*TiltakstyperKostnadskalkyle!E$7)/100,
IF($F255=TiltakstyperKostnadskalkyle!$B$8,($J255*TiltakstyperKostnadskalkyle!E$8)/100,
IF($F255=TiltakstyperKostnadskalkyle!$B$9,($J255*TiltakstyperKostnadskalkyle!E$9)/100,
IF($F255=TiltakstyperKostnadskalkyle!$B$10,($J255*TiltakstyperKostnadskalkyle!E$10)/100,
IF($F255=TiltakstyperKostnadskalkyle!$B$11,($J255*TiltakstyperKostnadskalkyle!E$11)/100,
IF($F255=TiltakstyperKostnadskalkyle!$B$12,($J255*TiltakstyperKostnadskalkyle!E$12)/100,
IF($F255=TiltakstyperKostnadskalkyle!$B$13,($J255*TiltakstyperKostnadskalkyle!E$13)/100,
IF($F255=TiltakstyperKostnadskalkyle!$B$14,($J255*TiltakstyperKostnadskalkyle!E$14)/100,
IF($F255=TiltakstyperKostnadskalkyle!$B$15,($J255*TiltakstyperKostnadskalkyle!E$15)/100,
"0")))))))))))</f>
        <v>0</v>
      </c>
      <c r="M255" s="18" t="str">
        <f>IF($F255=TiltakstyperKostnadskalkyle!$B$5,($J255*TiltakstyperKostnadskalkyle!F$5)/100,
IF($F255=TiltakstyperKostnadskalkyle!$B$6,($J255*TiltakstyperKostnadskalkyle!F$6)/100,
IF($F255=TiltakstyperKostnadskalkyle!$B$7,($J255*TiltakstyperKostnadskalkyle!F$7)/100,
IF($F255=TiltakstyperKostnadskalkyle!$B$8,($J255*TiltakstyperKostnadskalkyle!F$8)/100,
IF($F255=TiltakstyperKostnadskalkyle!$B$9,($J255*TiltakstyperKostnadskalkyle!F$9)/100,
IF($F255=TiltakstyperKostnadskalkyle!$B$10,($J255*TiltakstyperKostnadskalkyle!F$10)/100,
IF($F255=TiltakstyperKostnadskalkyle!$B$11,($J255*TiltakstyperKostnadskalkyle!F$11)/100,
IF($F255=TiltakstyperKostnadskalkyle!$B$12,($J255*TiltakstyperKostnadskalkyle!F$12)/100,
IF($F255=TiltakstyperKostnadskalkyle!$B$13,($J255*TiltakstyperKostnadskalkyle!F$13)/100,
IF($F255=TiltakstyperKostnadskalkyle!$B$14,($J255*TiltakstyperKostnadskalkyle!F$14)/100,
IF($F255=TiltakstyperKostnadskalkyle!$B$15,($J255*TiltakstyperKostnadskalkyle!F$15)/100,
"0")))))))))))</f>
        <v>0</v>
      </c>
      <c r="N255" s="18" t="str">
        <f>IF($F255=TiltakstyperKostnadskalkyle!$B$5,($J255*TiltakstyperKostnadskalkyle!G$5)/100,
IF($F255=TiltakstyperKostnadskalkyle!$B$6,($J255*TiltakstyperKostnadskalkyle!G$6)/100,
IF($F255=TiltakstyperKostnadskalkyle!$B$7,($J255*TiltakstyperKostnadskalkyle!G$7)/100,
IF($F255=TiltakstyperKostnadskalkyle!$B$8,($J255*TiltakstyperKostnadskalkyle!G$8)/100,
IF($F255=TiltakstyperKostnadskalkyle!$B$9,($J255*TiltakstyperKostnadskalkyle!G$9)/100,
IF($F255=TiltakstyperKostnadskalkyle!$B$10,($J255*TiltakstyperKostnadskalkyle!G$10)/100,
IF($F255=TiltakstyperKostnadskalkyle!$B$11,($J255*TiltakstyperKostnadskalkyle!G$11)/100,
IF($F255=TiltakstyperKostnadskalkyle!$B$12,($J255*TiltakstyperKostnadskalkyle!G$12)/100,
IF($F255=TiltakstyperKostnadskalkyle!$B$13,($J255*TiltakstyperKostnadskalkyle!G$13)/100,
IF($F255=TiltakstyperKostnadskalkyle!$B$14,($J255*TiltakstyperKostnadskalkyle!G$14)/100,
IF($F255=TiltakstyperKostnadskalkyle!$B$15,($J255*TiltakstyperKostnadskalkyle!G$15)/100,
"0")))))))))))</f>
        <v>0</v>
      </c>
      <c r="O255" s="18" t="str">
        <f>IF($F255=TiltakstyperKostnadskalkyle!$B$5,($J255*TiltakstyperKostnadskalkyle!H$5)/100,
IF($F255=TiltakstyperKostnadskalkyle!$B$6,($J255*TiltakstyperKostnadskalkyle!H$6)/100,
IF($F255=TiltakstyperKostnadskalkyle!$B$7,($J255*TiltakstyperKostnadskalkyle!H$7)/100,
IF($F255=TiltakstyperKostnadskalkyle!$B$8,($J255*TiltakstyperKostnadskalkyle!H$8)/100,
IF($F255=TiltakstyperKostnadskalkyle!$B$9,($J255*TiltakstyperKostnadskalkyle!H$9)/100,
IF($F255=TiltakstyperKostnadskalkyle!$B$10,($J255*TiltakstyperKostnadskalkyle!H$10)/100,
IF($F255=TiltakstyperKostnadskalkyle!$B$11,($J255*TiltakstyperKostnadskalkyle!H$11)/100,
IF($F255=TiltakstyperKostnadskalkyle!$B$12,($J255*TiltakstyperKostnadskalkyle!H$12)/100,
IF($F255=TiltakstyperKostnadskalkyle!$B$13,($J255*TiltakstyperKostnadskalkyle!H$13)/100,
IF($F255=TiltakstyperKostnadskalkyle!$B$14,($J255*TiltakstyperKostnadskalkyle!H$14)/100,
IF($F255=TiltakstyperKostnadskalkyle!$B$15,($J255*TiltakstyperKostnadskalkyle!H$15)/100,
"0")))))))))))</f>
        <v>0</v>
      </c>
      <c r="P255" s="18" t="str">
        <f>IF($F255=TiltakstyperKostnadskalkyle!$B$5,($J255*TiltakstyperKostnadskalkyle!I$5)/100,
IF($F255=TiltakstyperKostnadskalkyle!$B$6,($J255*TiltakstyperKostnadskalkyle!I$6)/100,
IF($F255=TiltakstyperKostnadskalkyle!$B$7,($J255*TiltakstyperKostnadskalkyle!I$7)/100,
IF($F255=TiltakstyperKostnadskalkyle!$B$8,($J255*TiltakstyperKostnadskalkyle!I$8)/100,
IF($F255=TiltakstyperKostnadskalkyle!$B$9,($J255*TiltakstyperKostnadskalkyle!I$9)/100,
IF($F255=TiltakstyperKostnadskalkyle!$B$10,($J255*TiltakstyperKostnadskalkyle!I$10)/100,
IF($F255=TiltakstyperKostnadskalkyle!$B$11,($J255*TiltakstyperKostnadskalkyle!I$11)/100,
IF($F255=TiltakstyperKostnadskalkyle!$B$12,($J255*TiltakstyperKostnadskalkyle!I$12)/100,
IF($F255=TiltakstyperKostnadskalkyle!$B$13,($J255*TiltakstyperKostnadskalkyle!I$13)/100,
IF($F255=TiltakstyperKostnadskalkyle!$B$14,($J255*TiltakstyperKostnadskalkyle!I$14)/100,
IF($F255=TiltakstyperKostnadskalkyle!$B$15,($J255*TiltakstyperKostnadskalkyle!I$15)/100,
"0")))))))))))</f>
        <v>0</v>
      </c>
      <c r="Q255" s="18">
        <f t="shared" si="14"/>
        <v>0</v>
      </c>
      <c r="R255" s="18" t="str">
        <f>IF($F255=TiltakstyperKostnadskalkyle!$B$5,($J255*TiltakstyperKostnadskalkyle!K$5)/100,
IF($F255=TiltakstyperKostnadskalkyle!$B$6,($J255*TiltakstyperKostnadskalkyle!K$6)/100,
IF($F255=TiltakstyperKostnadskalkyle!$B$8,($J255*TiltakstyperKostnadskalkyle!K$8)/100,
IF($F255=TiltakstyperKostnadskalkyle!$B$9,($J255*TiltakstyperKostnadskalkyle!K$9)/100,
IF($F255=TiltakstyperKostnadskalkyle!$B$10,($J255*TiltakstyperKostnadskalkyle!K$10)/100,
IF($F255=TiltakstyperKostnadskalkyle!$B$11,($J255*TiltakstyperKostnadskalkyle!K$11)/100,
IF($F255=TiltakstyperKostnadskalkyle!$B$12,($J255*TiltakstyperKostnadskalkyle!K$12)/100,
IF($F255=TiltakstyperKostnadskalkyle!$B$13,($J255*TiltakstyperKostnadskalkyle!K$13)/100,
IF($F255=TiltakstyperKostnadskalkyle!$B$14,($J255*TiltakstyperKostnadskalkyle!K$14)/100,
"0")))))))))</f>
        <v>0</v>
      </c>
      <c r="S255" s="18">
        <f t="shared" si="15"/>
        <v>0</v>
      </c>
      <c r="T255" s="18" t="str">
        <f>IF($F255=TiltakstyperKostnadskalkyle!$B$5,($J255*TiltakstyperKostnadskalkyle!M$5)/100,
IF($F255=TiltakstyperKostnadskalkyle!$B$6,($J255*TiltakstyperKostnadskalkyle!M$6)/100,
IF($F255=TiltakstyperKostnadskalkyle!$B$7,($J255*TiltakstyperKostnadskalkyle!M$7)/100,
IF($F255=TiltakstyperKostnadskalkyle!$B$8,($J255*TiltakstyperKostnadskalkyle!M$8)/100,
IF($F255=TiltakstyperKostnadskalkyle!$B$9,($J255*TiltakstyperKostnadskalkyle!M$9)/100,
IF($F255=TiltakstyperKostnadskalkyle!$B$10,($J255*TiltakstyperKostnadskalkyle!M$10)/100,
IF($F255=TiltakstyperKostnadskalkyle!$B$11,($J255*TiltakstyperKostnadskalkyle!M$11)/100,
IF($F255=TiltakstyperKostnadskalkyle!$B$12,($J255*TiltakstyperKostnadskalkyle!M$12)/100,
IF($F255=TiltakstyperKostnadskalkyle!$B$13,($J255*TiltakstyperKostnadskalkyle!M$13)/100,
IF($F255=TiltakstyperKostnadskalkyle!$B$14,($J255*TiltakstyperKostnadskalkyle!M$14)/100,
IF($F255=TiltakstyperKostnadskalkyle!$B$15,($J255*TiltakstyperKostnadskalkyle!M$15)/100,
"0")))))))))))</f>
        <v>0</v>
      </c>
      <c r="U255" s="32"/>
      <c r="V255" s="32"/>
      <c r="W255" s="18" t="str">
        <f>IF($F255=TiltakstyperKostnadskalkyle!$B$5,($J255*TiltakstyperKostnadskalkyle!P$5)/100,
IF($F255=TiltakstyperKostnadskalkyle!$B$6,($J255*TiltakstyperKostnadskalkyle!P$6)/100,
IF($F255=TiltakstyperKostnadskalkyle!$B$7,($J255*TiltakstyperKostnadskalkyle!P$7)/100,
IF($F255=TiltakstyperKostnadskalkyle!$B$8,($J255*TiltakstyperKostnadskalkyle!P$8)/100,
IF($F255=TiltakstyperKostnadskalkyle!$B$9,($J255*TiltakstyperKostnadskalkyle!P$9)/100,
IF($F255=TiltakstyperKostnadskalkyle!$B$10,($J255*TiltakstyperKostnadskalkyle!P$10)/100,
IF($F255=TiltakstyperKostnadskalkyle!$B$11,($J255*TiltakstyperKostnadskalkyle!P$11)/100,
IF($F255=TiltakstyperKostnadskalkyle!$B$12,($J255*TiltakstyperKostnadskalkyle!P$12)/100,
IF($F255=TiltakstyperKostnadskalkyle!$B$13,($J255*TiltakstyperKostnadskalkyle!P$13)/100,
IF($F255=TiltakstyperKostnadskalkyle!$B$14,($J255*TiltakstyperKostnadskalkyle!P$14)/100,
IF($F255=TiltakstyperKostnadskalkyle!$B$15,($J255*TiltakstyperKostnadskalkyle!P$15)/100,
"0")))))))))))</f>
        <v>0</v>
      </c>
      <c r="Y255" s="151"/>
    </row>
    <row r="256" spans="2:25" ht="14.45" customHeight="1" x14ac:dyDescent="0.25">
      <c r="B256" s="20" t="s">
        <v>25</v>
      </c>
      <c r="C256" s="22"/>
      <c r="D256" s="22"/>
      <c r="E256" s="22"/>
      <c r="F256" s="39"/>
      <c r="G256" s="22"/>
      <c r="H256" s="23"/>
      <c r="I256" s="27"/>
      <c r="J256" s="18">
        <f>IF(F256=TiltakstyperKostnadskalkyle!$B$5,TiltakstyperKostnadskalkyle!$R$5*Handlingsplan!H262,
IF(F256=TiltakstyperKostnadskalkyle!$B$6,TiltakstyperKostnadskalkyle!$R$6*Handlingsplan!H262,
IF(F256=TiltakstyperKostnadskalkyle!$B$7,TiltakstyperKostnadskalkyle!$R$7*Handlingsplan!H262,
IF(F256=TiltakstyperKostnadskalkyle!$B$8,TiltakstyperKostnadskalkyle!$R$8*Handlingsplan!H262,
IF(F256=TiltakstyperKostnadskalkyle!$B$9,TiltakstyperKostnadskalkyle!$R$9*Handlingsplan!H262,
IF(F256=TiltakstyperKostnadskalkyle!$B$10,TiltakstyperKostnadskalkyle!$R$10*Handlingsplan!H262,
IF(F256=TiltakstyperKostnadskalkyle!$B$11,TiltakstyperKostnadskalkyle!$R$11*Handlingsplan!H262,
IF(F256=TiltakstyperKostnadskalkyle!$B$12,TiltakstyperKostnadskalkyle!$R$12*Handlingsplan!H262,
IF(F256=TiltakstyperKostnadskalkyle!$B$13,TiltakstyperKostnadskalkyle!$R$13*Handlingsplan!H262,
IF(F256=TiltakstyperKostnadskalkyle!$B$14,TiltakstyperKostnadskalkyle!$R$14*Handlingsplan!H262,
IF(F256=TiltakstyperKostnadskalkyle!$B$15,TiltakstyperKostnadskalkyle!$R$15*Handlingsplan!H262,
0)))))))))))</f>
        <v>0</v>
      </c>
      <c r="K256" s="18" t="str">
        <f>IF($F256=TiltakstyperKostnadskalkyle!$B$5,($J256*TiltakstyperKostnadskalkyle!D$5)/100,
IF($F256=TiltakstyperKostnadskalkyle!$B$6,($J256*TiltakstyperKostnadskalkyle!D$6)/100,
IF($F256=TiltakstyperKostnadskalkyle!$B$7,($J256*TiltakstyperKostnadskalkyle!D$7)/100,
IF($F256=TiltakstyperKostnadskalkyle!$B$8,($J256*TiltakstyperKostnadskalkyle!D$8)/100,
IF($F256=TiltakstyperKostnadskalkyle!$B$9,($J256*TiltakstyperKostnadskalkyle!D$9)/100,
IF($F256=TiltakstyperKostnadskalkyle!$B$10,($J256*TiltakstyperKostnadskalkyle!D$10)/100,
IF($F256=TiltakstyperKostnadskalkyle!$B$11,($J256*TiltakstyperKostnadskalkyle!D$11)/100,
IF($F256=TiltakstyperKostnadskalkyle!$B$12,($J256*TiltakstyperKostnadskalkyle!D$12)/100,
IF($F256=TiltakstyperKostnadskalkyle!$B$13,($J256*TiltakstyperKostnadskalkyle!D$13)/100,
IF($F256=TiltakstyperKostnadskalkyle!$B$14,($J256*TiltakstyperKostnadskalkyle!D$14)/100,
IF($F256=TiltakstyperKostnadskalkyle!$B$15,($J256*TiltakstyperKostnadskalkyle!D$15)/100,
"0")))))))))))</f>
        <v>0</v>
      </c>
      <c r="L256" s="18" t="str">
        <f>IF($F256=TiltakstyperKostnadskalkyle!$B$5,($J256*TiltakstyperKostnadskalkyle!E$5)/100,
IF($F256=TiltakstyperKostnadskalkyle!$B$6,($J256*TiltakstyperKostnadskalkyle!E$6)/100,
IF($F256=TiltakstyperKostnadskalkyle!$B$7,($J256*TiltakstyperKostnadskalkyle!E$7)/100,
IF($F256=TiltakstyperKostnadskalkyle!$B$8,($J256*TiltakstyperKostnadskalkyle!E$8)/100,
IF($F256=TiltakstyperKostnadskalkyle!$B$9,($J256*TiltakstyperKostnadskalkyle!E$9)/100,
IF($F256=TiltakstyperKostnadskalkyle!$B$10,($J256*TiltakstyperKostnadskalkyle!E$10)/100,
IF($F256=TiltakstyperKostnadskalkyle!$B$11,($J256*TiltakstyperKostnadskalkyle!E$11)/100,
IF($F256=TiltakstyperKostnadskalkyle!$B$12,($J256*TiltakstyperKostnadskalkyle!E$12)/100,
IF($F256=TiltakstyperKostnadskalkyle!$B$13,($J256*TiltakstyperKostnadskalkyle!E$13)/100,
IF($F256=TiltakstyperKostnadskalkyle!$B$14,($J256*TiltakstyperKostnadskalkyle!E$14)/100,
IF($F256=TiltakstyperKostnadskalkyle!$B$15,($J256*TiltakstyperKostnadskalkyle!E$15)/100,
"0")))))))))))</f>
        <v>0</v>
      </c>
      <c r="M256" s="18" t="str">
        <f>IF($F256=TiltakstyperKostnadskalkyle!$B$5,($J256*TiltakstyperKostnadskalkyle!F$5)/100,
IF($F256=TiltakstyperKostnadskalkyle!$B$6,($J256*TiltakstyperKostnadskalkyle!F$6)/100,
IF($F256=TiltakstyperKostnadskalkyle!$B$7,($J256*TiltakstyperKostnadskalkyle!F$7)/100,
IF($F256=TiltakstyperKostnadskalkyle!$B$8,($J256*TiltakstyperKostnadskalkyle!F$8)/100,
IF($F256=TiltakstyperKostnadskalkyle!$B$9,($J256*TiltakstyperKostnadskalkyle!F$9)/100,
IF($F256=TiltakstyperKostnadskalkyle!$B$10,($J256*TiltakstyperKostnadskalkyle!F$10)/100,
IF($F256=TiltakstyperKostnadskalkyle!$B$11,($J256*TiltakstyperKostnadskalkyle!F$11)/100,
IF($F256=TiltakstyperKostnadskalkyle!$B$12,($J256*TiltakstyperKostnadskalkyle!F$12)/100,
IF($F256=TiltakstyperKostnadskalkyle!$B$13,($J256*TiltakstyperKostnadskalkyle!F$13)/100,
IF($F256=TiltakstyperKostnadskalkyle!$B$14,($J256*TiltakstyperKostnadskalkyle!F$14)/100,
IF($F256=TiltakstyperKostnadskalkyle!$B$15,($J256*TiltakstyperKostnadskalkyle!F$15)/100,
"0")))))))))))</f>
        <v>0</v>
      </c>
      <c r="N256" s="18" t="str">
        <f>IF($F256=TiltakstyperKostnadskalkyle!$B$5,($J256*TiltakstyperKostnadskalkyle!G$5)/100,
IF($F256=TiltakstyperKostnadskalkyle!$B$6,($J256*TiltakstyperKostnadskalkyle!G$6)/100,
IF($F256=TiltakstyperKostnadskalkyle!$B$7,($J256*TiltakstyperKostnadskalkyle!G$7)/100,
IF($F256=TiltakstyperKostnadskalkyle!$B$8,($J256*TiltakstyperKostnadskalkyle!G$8)/100,
IF($F256=TiltakstyperKostnadskalkyle!$B$9,($J256*TiltakstyperKostnadskalkyle!G$9)/100,
IF($F256=TiltakstyperKostnadskalkyle!$B$10,($J256*TiltakstyperKostnadskalkyle!G$10)/100,
IF($F256=TiltakstyperKostnadskalkyle!$B$11,($J256*TiltakstyperKostnadskalkyle!G$11)/100,
IF($F256=TiltakstyperKostnadskalkyle!$B$12,($J256*TiltakstyperKostnadskalkyle!G$12)/100,
IF($F256=TiltakstyperKostnadskalkyle!$B$13,($J256*TiltakstyperKostnadskalkyle!G$13)/100,
IF($F256=TiltakstyperKostnadskalkyle!$B$14,($J256*TiltakstyperKostnadskalkyle!G$14)/100,
IF($F256=TiltakstyperKostnadskalkyle!$B$15,($J256*TiltakstyperKostnadskalkyle!G$15)/100,
"0")))))))))))</f>
        <v>0</v>
      </c>
      <c r="O256" s="18" t="str">
        <f>IF($F256=TiltakstyperKostnadskalkyle!$B$5,($J256*TiltakstyperKostnadskalkyle!H$5)/100,
IF($F256=TiltakstyperKostnadskalkyle!$B$6,($J256*TiltakstyperKostnadskalkyle!H$6)/100,
IF($F256=TiltakstyperKostnadskalkyle!$B$7,($J256*TiltakstyperKostnadskalkyle!H$7)/100,
IF($F256=TiltakstyperKostnadskalkyle!$B$8,($J256*TiltakstyperKostnadskalkyle!H$8)/100,
IF($F256=TiltakstyperKostnadskalkyle!$B$9,($J256*TiltakstyperKostnadskalkyle!H$9)/100,
IF($F256=TiltakstyperKostnadskalkyle!$B$10,($J256*TiltakstyperKostnadskalkyle!H$10)/100,
IF($F256=TiltakstyperKostnadskalkyle!$B$11,($J256*TiltakstyperKostnadskalkyle!H$11)/100,
IF($F256=TiltakstyperKostnadskalkyle!$B$12,($J256*TiltakstyperKostnadskalkyle!H$12)/100,
IF($F256=TiltakstyperKostnadskalkyle!$B$13,($J256*TiltakstyperKostnadskalkyle!H$13)/100,
IF($F256=TiltakstyperKostnadskalkyle!$B$14,($J256*TiltakstyperKostnadskalkyle!H$14)/100,
IF($F256=TiltakstyperKostnadskalkyle!$B$15,($J256*TiltakstyperKostnadskalkyle!H$15)/100,
"0")))))))))))</f>
        <v>0</v>
      </c>
      <c r="P256" s="18" t="str">
        <f>IF($F256=TiltakstyperKostnadskalkyle!$B$5,($J256*TiltakstyperKostnadskalkyle!I$5)/100,
IF($F256=TiltakstyperKostnadskalkyle!$B$6,($J256*TiltakstyperKostnadskalkyle!I$6)/100,
IF($F256=TiltakstyperKostnadskalkyle!$B$7,($J256*TiltakstyperKostnadskalkyle!I$7)/100,
IF($F256=TiltakstyperKostnadskalkyle!$B$8,($J256*TiltakstyperKostnadskalkyle!I$8)/100,
IF($F256=TiltakstyperKostnadskalkyle!$B$9,($J256*TiltakstyperKostnadskalkyle!I$9)/100,
IF($F256=TiltakstyperKostnadskalkyle!$B$10,($J256*TiltakstyperKostnadskalkyle!I$10)/100,
IF($F256=TiltakstyperKostnadskalkyle!$B$11,($J256*TiltakstyperKostnadskalkyle!I$11)/100,
IF($F256=TiltakstyperKostnadskalkyle!$B$12,($J256*TiltakstyperKostnadskalkyle!I$12)/100,
IF($F256=TiltakstyperKostnadskalkyle!$B$13,($J256*TiltakstyperKostnadskalkyle!I$13)/100,
IF($F256=TiltakstyperKostnadskalkyle!$B$14,($J256*TiltakstyperKostnadskalkyle!I$14)/100,
IF($F256=TiltakstyperKostnadskalkyle!$B$15,($J256*TiltakstyperKostnadskalkyle!I$15)/100,
"0")))))))))))</f>
        <v>0</v>
      </c>
      <c r="Q256" s="18">
        <f t="shared" si="14"/>
        <v>0</v>
      </c>
      <c r="R256" s="18" t="str">
        <f>IF($F256=TiltakstyperKostnadskalkyle!$B$5,($J256*TiltakstyperKostnadskalkyle!K$5)/100,
IF($F256=TiltakstyperKostnadskalkyle!$B$6,($J256*TiltakstyperKostnadskalkyle!K$6)/100,
IF($F256=TiltakstyperKostnadskalkyle!$B$8,($J256*TiltakstyperKostnadskalkyle!K$8)/100,
IF($F256=TiltakstyperKostnadskalkyle!$B$9,($J256*TiltakstyperKostnadskalkyle!K$9)/100,
IF($F256=TiltakstyperKostnadskalkyle!$B$10,($J256*TiltakstyperKostnadskalkyle!K$10)/100,
IF($F256=TiltakstyperKostnadskalkyle!$B$11,($J256*TiltakstyperKostnadskalkyle!K$11)/100,
IF($F256=TiltakstyperKostnadskalkyle!$B$12,($J256*TiltakstyperKostnadskalkyle!K$12)/100,
IF($F256=TiltakstyperKostnadskalkyle!$B$13,($J256*TiltakstyperKostnadskalkyle!K$13)/100,
IF($F256=TiltakstyperKostnadskalkyle!$B$14,($J256*TiltakstyperKostnadskalkyle!K$14)/100,
"0")))))))))</f>
        <v>0</v>
      </c>
      <c r="S256" s="18">
        <f t="shared" si="15"/>
        <v>0</v>
      </c>
      <c r="T256" s="18" t="str">
        <f>IF($F256=TiltakstyperKostnadskalkyle!$B$5,($J256*TiltakstyperKostnadskalkyle!M$5)/100,
IF($F256=TiltakstyperKostnadskalkyle!$B$6,($J256*TiltakstyperKostnadskalkyle!M$6)/100,
IF($F256=TiltakstyperKostnadskalkyle!$B$7,($J256*TiltakstyperKostnadskalkyle!M$7)/100,
IF($F256=TiltakstyperKostnadskalkyle!$B$8,($J256*TiltakstyperKostnadskalkyle!M$8)/100,
IF($F256=TiltakstyperKostnadskalkyle!$B$9,($J256*TiltakstyperKostnadskalkyle!M$9)/100,
IF($F256=TiltakstyperKostnadskalkyle!$B$10,($J256*TiltakstyperKostnadskalkyle!M$10)/100,
IF($F256=TiltakstyperKostnadskalkyle!$B$11,($J256*TiltakstyperKostnadskalkyle!M$11)/100,
IF($F256=TiltakstyperKostnadskalkyle!$B$12,($J256*TiltakstyperKostnadskalkyle!M$12)/100,
IF($F256=TiltakstyperKostnadskalkyle!$B$13,($J256*TiltakstyperKostnadskalkyle!M$13)/100,
IF($F256=TiltakstyperKostnadskalkyle!$B$14,($J256*TiltakstyperKostnadskalkyle!M$14)/100,
IF($F256=TiltakstyperKostnadskalkyle!$B$15,($J256*TiltakstyperKostnadskalkyle!M$15)/100,
"0")))))))))))</f>
        <v>0</v>
      </c>
      <c r="U256" s="32"/>
      <c r="V256" s="32"/>
      <c r="W256" s="18" t="str">
        <f>IF($F256=TiltakstyperKostnadskalkyle!$B$5,($J256*TiltakstyperKostnadskalkyle!P$5)/100,
IF($F256=TiltakstyperKostnadskalkyle!$B$6,($J256*TiltakstyperKostnadskalkyle!P$6)/100,
IF($F256=TiltakstyperKostnadskalkyle!$B$7,($J256*TiltakstyperKostnadskalkyle!P$7)/100,
IF($F256=TiltakstyperKostnadskalkyle!$B$8,($J256*TiltakstyperKostnadskalkyle!P$8)/100,
IF($F256=TiltakstyperKostnadskalkyle!$B$9,($J256*TiltakstyperKostnadskalkyle!P$9)/100,
IF($F256=TiltakstyperKostnadskalkyle!$B$10,($J256*TiltakstyperKostnadskalkyle!P$10)/100,
IF($F256=TiltakstyperKostnadskalkyle!$B$11,($J256*TiltakstyperKostnadskalkyle!P$11)/100,
IF($F256=TiltakstyperKostnadskalkyle!$B$12,($J256*TiltakstyperKostnadskalkyle!P$12)/100,
IF($F256=TiltakstyperKostnadskalkyle!$B$13,($J256*TiltakstyperKostnadskalkyle!P$13)/100,
IF($F256=TiltakstyperKostnadskalkyle!$B$14,($J256*TiltakstyperKostnadskalkyle!P$14)/100,
IF($F256=TiltakstyperKostnadskalkyle!$B$15,($J256*TiltakstyperKostnadskalkyle!P$15)/100,
"0")))))))))))</f>
        <v>0</v>
      </c>
      <c r="Y256" s="151"/>
    </row>
    <row r="257" spans="2:25" ht="14.45" customHeight="1" x14ac:dyDescent="0.25">
      <c r="B257" s="20" t="s">
        <v>25</v>
      </c>
      <c r="C257" s="22"/>
      <c r="D257" s="22"/>
      <c r="E257" s="22"/>
      <c r="F257" s="39"/>
      <c r="G257" s="22"/>
      <c r="H257" s="23"/>
      <c r="I257" s="27"/>
      <c r="J257" s="18">
        <f>IF(F257=TiltakstyperKostnadskalkyle!$B$5,TiltakstyperKostnadskalkyle!$R$5*Handlingsplan!H263,
IF(F257=TiltakstyperKostnadskalkyle!$B$6,TiltakstyperKostnadskalkyle!$R$6*Handlingsplan!H263,
IF(F257=TiltakstyperKostnadskalkyle!$B$7,TiltakstyperKostnadskalkyle!$R$7*Handlingsplan!H263,
IF(F257=TiltakstyperKostnadskalkyle!$B$8,TiltakstyperKostnadskalkyle!$R$8*Handlingsplan!H263,
IF(F257=TiltakstyperKostnadskalkyle!$B$9,TiltakstyperKostnadskalkyle!$R$9*Handlingsplan!H263,
IF(F257=TiltakstyperKostnadskalkyle!$B$10,TiltakstyperKostnadskalkyle!$R$10*Handlingsplan!H263,
IF(F257=TiltakstyperKostnadskalkyle!$B$11,TiltakstyperKostnadskalkyle!$R$11*Handlingsplan!H263,
IF(F257=TiltakstyperKostnadskalkyle!$B$12,TiltakstyperKostnadskalkyle!$R$12*Handlingsplan!H263,
IF(F257=TiltakstyperKostnadskalkyle!$B$13,TiltakstyperKostnadskalkyle!$R$13*Handlingsplan!H263,
IF(F257=TiltakstyperKostnadskalkyle!$B$14,TiltakstyperKostnadskalkyle!$R$14*Handlingsplan!H263,
IF(F257=TiltakstyperKostnadskalkyle!$B$15,TiltakstyperKostnadskalkyle!$R$15*Handlingsplan!H263,
0)))))))))))</f>
        <v>0</v>
      </c>
      <c r="K257" s="18" t="str">
        <f>IF($F257=TiltakstyperKostnadskalkyle!$B$5,($J257*TiltakstyperKostnadskalkyle!D$5)/100,
IF($F257=TiltakstyperKostnadskalkyle!$B$6,($J257*TiltakstyperKostnadskalkyle!D$6)/100,
IF($F257=TiltakstyperKostnadskalkyle!$B$7,($J257*TiltakstyperKostnadskalkyle!D$7)/100,
IF($F257=TiltakstyperKostnadskalkyle!$B$8,($J257*TiltakstyperKostnadskalkyle!D$8)/100,
IF($F257=TiltakstyperKostnadskalkyle!$B$9,($J257*TiltakstyperKostnadskalkyle!D$9)/100,
IF($F257=TiltakstyperKostnadskalkyle!$B$10,($J257*TiltakstyperKostnadskalkyle!D$10)/100,
IF($F257=TiltakstyperKostnadskalkyle!$B$11,($J257*TiltakstyperKostnadskalkyle!D$11)/100,
IF($F257=TiltakstyperKostnadskalkyle!$B$12,($J257*TiltakstyperKostnadskalkyle!D$12)/100,
IF($F257=TiltakstyperKostnadskalkyle!$B$13,($J257*TiltakstyperKostnadskalkyle!D$13)/100,
IF($F257=TiltakstyperKostnadskalkyle!$B$14,($J257*TiltakstyperKostnadskalkyle!D$14)/100,
IF($F257=TiltakstyperKostnadskalkyle!$B$15,($J257*TiltakstyperKostnadskalkyle!D$15)/100,
"0")))))))))))</f>
        <v>0</v>
      </c>
      <c r="L257" s="18" t="str">
        <f>IF($F257=TiltakstyperKostnadskalkyle!$B$5,($J257*TiltakstyperKostnadskalkyle!E$5)/100,
IF($F257=TiltakstyperKostnadskalkyle!$B$6,($J257*TiltakstyperKostnadskalkyle!E$6)/100,
IF($F257=TiltakstyperKostnadskalkyle!$B$7,($J257*TiltakstyperKostnadskalkyle!E$7)/100,
IF($F257=TiltakstyperKostnadskalkyle!$B$8,($J257*TiltakstyperKostnadskalkyle!E$8)/100,
IF($F257=TiltakstyperKostnadskalkyle!$B$9,($J257*TiltakstyperKostnadskalkyle!E$9)/100,
IF($F257=TiltakstyperKostnadskalkyle!$B$10,($J257*TiltakstyperKostnadskalkyle!E$10)/100,
IF($F257=TiltakstyperKostnadskalkyle!$B$11,($J257*TiltakstyperKostnadskalkyle!E$11)/100,
IF($F257=TiltakstyperKostnadskalkyle!$B$12,($J257*TiltakstyperKostnadskalkyle!E$12)/100,
IF($F257=TiltakstyperKostnadskalkyle!$B$13,($J257*TiltakstyperKostnadskalkyle!E$13)/100,
IF($F257=TiltakstyperKostnadskalkyle!$B$14,($J257*TiltakstyperKostnadskalkyle!E$14)/100,
IF($F257=TiltakstyperKostnadskalkyle!$B$15,($J257*TiltakstyperKostnadskalkyle!E$15)/100,
"0")))))))))))</f>
        <v>0</v>
      </c>
      <c r="M257" s="18" t="str">
        <f>IF($F257=TiltakstyperKostnadskalkyle!$B$5,($J257*TiltakstyperKostnadskalkyle!F$5)/100,
IF($F257=TiltakstyperKostnadskalkyle!$B$6,($J257*TiltakstyperKostnadskalkyle!F$6)/100,
IF($F257=TiltakstyperKostnadskalkyle!$B$7,($J257*TiltakstyperKostnadskalkyle!F$7)/100,
IF($F257=TiltakstyperKostnadskalkyle!$B$8,($J257*TiltakstyperKostnadskalkyle!F$8)/100,
IF($F257=TiltakstyperKostnadskalkyle!$B$9,($J257*TiltakstyperKostnadskalkyle!F$9)/100,
IF($F257=TiltakstyperKostnadskalkyle!$B$10,($J257*TiltakstyperKostnadskalkyle!F$10)/100,
IF($F257=TiltakstyperKostnadskalkyle!$B$11,($J257*TiltakstyperKostnadskalkyle!F$11)/100,
IF($F257=TiltakstyperKostnadskalkyle!$B$12,($J257*TiltakstyperKostnadskalkyle!F$12)/100,
IF($F257=TiltakstyperKostnadskalkyle!$B$13,($J257*TiltakstyperKostnadskalkyle!F$13)/100,
IF($F257=TiltakstyperKostnadskalkyle!$B$14,($J257*TiltakstyperKostnadskalkyle!F$14)/100,
IF($F257=TiltakstyperKostnadskalkyle!$B$15,($J257*TiltakstyperKostnadskalkyle!F$15)/100,
"0")))))))))))</f>
        <v>0</v>
      </c>
      <c r="N257" s="18" t="str">
        <f>IF($F257=TiltakstyperKostnadskalkyle!$B$5,($J257*TiltakstyperKostnadskalkyle!G$5)/100,
IF($F257=TiltakstyperKostnadskalkyle!$B$6,($J257*TiltakstyperKostnadskalkyle!G$6)/100,
IF($F257=TiltakstyperKostnadskalkyle!$B$7,($J257*TiltakstyperKostnadskalkyle!G$7)/100,
IF($F257=TiltakstyperKostnadskalkyle!$B$8,($J257*TiltakstyperKostnadskalkyle!G$8)/100,
IF($F257=TiltakstyperKostnadskalkyle!$B$9,($J257*TiltakstyperKostnadskalkyle!G$9)/100,
IF($F257=TiltakstyperKostnadskalkyle!$B$10,($J257*TiltakstyperKostnadskalkyle!G$10)/100,
IF($F257=TiltakstyperKostnadskalkyle!$B$11,($J257*TiltakstyperKostnadskalkyle!G$11)/100,
IF($F257=TiltakstyperKostnadskalkyle!$B$12,($J257*TiltakstyperKostnadskalkyle!G$12)/100,
IF($F257=TiltakstyperKostnadskalkyle!$B$13,($J257*TiltakstyperKostnadskalkyle!G$13)/100,
IF($F257=TiltakstyperKostnadskalkyle!$B$14,($J257*TiltakstyperKostnadskalkyle!G$14)/100,
IF($F257=TiltakstyperKostnadskalkyle!$B$15,($J257*TiltakstyperKostnadskalkyle!G$15)/100,
"0")))))))))))</f>
        <v>0</v>
      </c>
      <c r="O257" s="18" t="str">
        <f>IF($F257=TiltakstyperKostnadskalkyle!$B$5,($J257*TiltakstyperKostnadskalkyle!H$5)/100,
IF($F257=TiltakstyperKostnadskalkyle!$B$6,($J257*TiltakstyperKostnadskalkyle!H$6)/100,
IF($F257=TiltakstyperKostnadskalkyle!$B$7,($J257*TiltakstyperKostnadskalkyle!H$7)/100,
IF($F257=TiltakstyperKostnadskalkyle!$B$8,($J257*TiltakstyperKostnadskalkyle!H$8)/100,
IF($F257=TiltakstyperKostnadskalkyle!$B$9,($J257*TiltakstyperKostnadskalkyle!H$9)/100,
IF($F257=TiltakstyperKostnadskalkyle!$B$10,($J257*TiltakstyperKostnadskalkyle!H$10)/100,
IF($F257=TiltakstyperKostnadskalkyle!$B$11,($J257*TiltakstyperKostnadskalkyle!H$11)/100,
IF($F257=TiltakstyperKostnadskalkyle!$B$12,($J257*TiltakstyperKostnadskalkyle!H$12)/100,
IF($F257=TiltakstyperKostnadskalkyle!$B$13,($J257*TiltakstyperKostnadskalkyle!H$13)/100,
IF($F257=TiltakstyperKostnadskalkyle!$B$14,($J257*TiltakstyperKostnadskalkyle!H$14)/100,
IF($F257=TiltakstyperKostnadskalkyle!$B$15,($J257*TiltakstyperKostnadskalkyle!H$15)/100,
"0")))))))))))</f>
        <v>0</v>
      </c>
      <c r="P257" s="18" t="str">
        <f>IF($F257=TiltakstyperKostnadskalkyle!$B$5,($J257*TiltakstyperKostnadskalkyle!I$5)/100,
IF($F257=TiltakstyperKostnadskalkyle!$B$6,($J257*TiltakstyperKostnadskalkyle!I$6)/100,
IF($F257=TiltakstyperKostnadskalkyle!$B$7,($J257*TiltakstyperKostnadskalkyle!I$7)/100,
IF($F257=TiltakstyperKostnadskalkyle!$B$8,($J257*TiltakstyperKostnadskalkyle!I$8)/100,
IF($F257=TiltakstyperKostnadskalkyle!$B$9,($J257*TiltakstyperKostnadskalkyle!I$9)/100,
IF($F257=TiltakstyperKostnadskalkyle!$B$10,($J257*TiltakstyperKostnadskalkyle!I$10)/100,
IF($F257=TiltakstyperKostnadskalkyle!$B$11,($J257*TiltakstyperKostnadskalkyle!I$11)/100,
IF($F257=TiltakstyperKostnadskalkyle!$B$12,($J257*TiltakstyperKostnadskalkyle!I$12)/100,
IF($F257=TiltakstyperKostnadskalkyle!$B$13,($J257*TiltakstyperKostnadskalkyle!I$13)/100,
IF($F257=TiltakstyperKostnadskalkyle!$B$14,($J257*TiltakstyperKostnadskalkyle!I$14)/100,
IF($F257=TiltakstyperKostnadskalkyle!$B$15,($J257*TiltakstyperKostnadskalkyle!I$15)/100,
"0")))))))))))</f>
        <v>0</v>
      </c>
      <c r="Q257" s="18">
        <f t="shared" si="14"/>
        <v>0</v>
      </c>
      <c r="R257" s="18" t="str">
        <f>IF($F257=TiltakstyperKostnadskalkyle!$B$5,($J257*TiltakstyperKostnadskalkyle!K$5)/100,
IF($F257=TiltakstyperKostnadskalkyle!$B$6,($J257*TiltakstyperKostnadskalkyle!K$6)/100,
IF($F257=TiltakstyperKostnadskalkyle!$B$8,($J257*TiltakstyperKostnadskalkyle!K$8)/100,
IF($F257=TiltakstyperKostnadskalkyle!$B$9,($J257*TiltakstyperKostnadskalkyle!K$9)/100,
IF($F257=TiltakstyperKostnadskalkyle!$B$10,($J257*TiltakstyperKostnadskalkyle!K$10)/100,
IF($F257=TiltakstyperKostnadskalkyle!$B$11,($J257*TiltakstyperKostnadskalkyle!K$11)/100,
IF($F257=TiltakstyperKostnadskalkyle!$B$12,($J257*TiltakstyperKostnadskalkyle!K$12)/100,
IF($F257=TiltakstyperKostnadskalkyle!$B$13,($J257*TiltakstyperKostnadskalkyle!K$13)/100,
IF($F257=TiltakstyperKostnadskalkyle!$B$14,($J257*TiltakstyperKostnadskalkyle!K$14)/100,
"0")))))))))</f>
        <v>0</v>
      </c>
      <c r="S257" s="18">
        <f t="shared" si="15"/>
        <v>0</v>
      </c>
      <c r="T257" s="18" t="str">
        <f>IF($F257=TiltakstyperKostnadskalkyle!$B$5,($J257*TiltakstyperKostnadskalkyle!M$5)/100,
IF($F257=TiltakstyperKostnadskalkyle!$B$6,($J257*TiltakstyperKostnadskalkyle!M$6)/100,
IF($F257=TiltakstyperKostnadskalkyle!$B$7,($J257*TiltakstyperKostnadskalkyle!M$7)/100,
IF($F257=TiltakstyperKostnadskalkyle!$B$8,($J257*TiltakstyperKostnadskalkyle!M$8)/100,
IF($F257=TiltakstyperKostnadskalkyle!$B$9,($J257*TiltakstyperKostnadskalkyle!M$9)/100,
IF($F257=TiltakstyperKostnadskalkyle!$B$10,($J257*TiltakstyperKostnadskalkyle!M$10)/100,
IF($F257=TiltakstyperKostnadskalkyle!$B$11,($J257*TiltakstyperKostnadskalkyle!M$11)/100,
IF($F257=TiltakstyperKostnadskalkyle!$B$12,($J257*TiltakstyperKostnadskalkyle!M$12)/100,
IF($F257=TiltakstyperKostnadskalkyle!$B$13,($J257*TiltakstyperKostnadskalkyle!M$13)/100,
IF($F257=TiltakstyperKostnadskalkyle!$B$14,($J257*TiltakstyperKostnadskalkyle!M$14)/100,
IF($F257=TiltakstyperKostnadskalkyle!$B$15,($J257*TiltakstyperKostnadskalkyle!M$15)/100,
"0")))))))))))</f>
        <v>0</v>
      </c>
      <c r="U257" s="32"/>
      <c r="V257" s="32"/>
      <c r="W257" s="18" t="str">
        <f>IF($F257=TiltakstyperKostnadskalkyle!$B$5,($J257*TiltakstyperKostnadskalkyle!P$5)/100,
IF($F257=TiltakstyperKostnadskalkyle!$B$6,($J257*TiltakstyperKostnadskalkyle!P$6)/100,
IF($F257=TiltakstyperKostnadskalkyle!$B$7,($J257*TiltakstyperKostnadskalkyle!P$7)/100,
IF($F257=TiltakstyperKostnadskalkyle!$B$8,($J257*TiltakstyperKostnadskalkyle!P$8)/100,
IF($F257=TiltakstyperKostnadskalkyle!$B$9,($J257*TiltakstyperKostnadskalkyle!P$9)/100,
IF($F257=TiltakstyperKostnadskalkyle!$B$10,($J257*TiltakstyperKostnadskalkyle!P$10)/100,
IF($F257=TiltakstyperKostnadskalkyle!$B$11,($J257*TiltakstyperKostnadskalkyle!P$11)/100,
IF($F257=TiltakstyperKostnadskalkyle!$B$12,($J257*TiltakstyperKostnadskalkyle!P$12)/100,
IF($F257=TiltakstyperKostnadskalkyle!$B$13,($J257*TiltakstyperKostnadskalkyle!P$13)/100,
IF($F257=TiltakstyperKostnadskalkyle!$B$14,($J257*TiltakstyperKostnadskalkyle!P$14)/100,
IF($F257=TiltakstyperKostnadskalkyle!$B$15,($J257*TiltakstyperKostnadskalkyle!P$15)/100,
"0")))))))))))</f>
        <v>0</v>
      </c>
      <c r="Y257" s="151"/>
    </row>
    <row r="258" spans="2:25" ht="14.45" customHeight="1" x14ac:dyDescent="0.25">
      <c r="B258" s="20" t="s">
        <v>25</v>
      </c>
      <c r="C258" s="22"/>
      <c r="D258" s="22"/>
      <c r="E258" s="22"/>
      <c r="F258" s="39"/>
      <c r="G258" s="22"/>
      <c r="H258" s="23"/>
      <c r="I258" s="27"/>
      <c r="J258" s="18">
        <f>IF(F258=TiltakstyperKostnadskalkyle!$B$5,TiltakstyperKostnadskalkyle!$R$5*Handlingsplan!H264,
IF(F258=TiltakstyperKostnadskalkyle!$B$6,TiltakstyperKostnadskalkyle!$R$6*Handlingsplan!H264,
IF(F258=TiltakstyperKostnadskalkyle!$B$7,TiltakstyperKostnadskalkyle!$R$7*Handlingsplan!H264,
IF(F258=TiltakstyperKostnadskalkyle!$B$8,TiltakstyperKostnadskalkyle!$R$8*Handlingsplan!H264,
IF(F258=TiltakstyperKostnadskalkyle!$B$9,TiltakstyperKostnadskalkyle!$R$9*Handlingsplan!H264,
IF(F258=TiltakstyperKostnadskalkyle!$B$10,TiltakstyperKostnadskalkyle!$R$10*Handlingsplan!H264,
IF(F258=TiltakstyperKostnadskalkyle!$B$11,TiltakstyperKostnadskalkyle!$R$11*Handlingsplan!H264,
IF(F258=TiltakstyperKostnadskalkyle!$B$12,TiltakstyperKostnadskalkyle!$R$12*Handlingsplan!H264,
IF(F258=TiltakstyperKostnadskalkyle!$B$13,TiltakstyperKostnadskalkyle!$R$13*Handlingsplan!H264,
IF(F258=TiltakstyperKostnadskalkyle!$B$14,TiltakstyperKostnadskalkyle!$R$14*Handlingsplan!H264,
IF(F258=TiltakstyperKostnadskalkyle!$B$15,TiltakstyperKostnadskalkyle!$R$15*Handlingsplan!H264,
0)))))))))))</f>
        <v>0</v>
      </c>
      <c r="K258" s="18" t="str">
        <f>IF($F258=TiltakstyperKostnadskalkyle!$B$5,($J258*TiltakstyperKostnadskalkyle!D$5)/100,
IF($F258=TiltakstyperKostnadskalkyle!$B$6,($J258*TiltakstyperKostnadskalkyle!D$6)/100,
IF($F258=TiltakstyperKostnadskalkyle!$B$7,($J258*TiltakstyperKostnadskalkyle!D$7)/100,
IF($F258=TiltakstyperKostnadskalkyle!$B$8,($J258*TiltakstyperKostnadskalkyle!D$8)/100,
IF($F258=TiltakstyperKostnadskalkyle!$B$9,($J258*TiltakstyperKostnadskalkyle!D$9)/100,
IF($F258=TiltakstyperKostnadskalkyle!$B$10,($J258*TiltakstyperKostnadskalkyle!D$10)/100,
IF($F258=TiltakstyperKostnadskalkyle!$B$11,($J258*TiltakstyperKostnadskalkyle!D$11)/100,
IF($F258=TiltakstyperKostnadskalkyle!$B$12,($J258*TiltakstyperKostnadskalkyle!D$12)/100,
IF($F258=TiltakstyperKostnadskalkyle!$B$13,($J258*TiltakstyperKostnadskalkyle!D$13)/100,
IF($F258=TiltakstyperKostnadskalkyle!$B$14,($J258*TiltakstyperKostnadskalkyle!D$14)/100,
IF($F258=TiltakstyperKostnadskalkyle!$B$15,($J258*TiltakstyperKostnadskalkyle!D$15)/100,
"0")))))))))))</f>
        <v>0</v>
      </c>
      <c r="L258" s="18" t="str">
        <f>IF($F258=TiltakstyperKostnadskalkyle!$B$5,($J258*TiltakstyperKostnadskalkyle!E$5)/100,
IF($F258=TiltakstyperKostnadskalkyle!$B$6,($J258*TiltakstyperKostnadskalkyle!E$6)/100,
IF($F258=TiltakstyperKostnadskalkyle!$B$7,($J258*TiltakstyperKostnadskalkyle!E$7)/100,
IF($F258=TiltakstyperKostnadskalkyle!$B$8,($J258*TiltakstyperKostnadskalkyle!E$8)/100,
IF($F258=TiltakstyperKostnadskalkyle!$B$9,($J258*TiltakstyperKostnadskalkyle!E$9)/100,
IF($F258=TiltakstyperKostnadskalkyle!$B$10,($J258*TiltakstyperKostnadskalkyle!E$10)/100,
IF($F258=TiltakstyperKostnadskalkyle!$B$11,($J258*TiltakstyperKostnadskalkyle!E$11)/100,
IF($F258=TiltakstyperKostnadskalkyle!$B$12,($J258*TiltakstyperKostnadskalkyle!E$12)/100,
IF($F258=TiltakstyperKostnadskalkyle!$B$13,($J258*TiltakstyperKostnadskalkyle!E$13)/100,
IF($F258=TiltakstyperKostnadskalkyle!$B$14,($J258*TiltakstyperKostnadskalkyle!E$14)/100,
IF($F258=TiltakstyperKostnadskalkyle!$B$15,($J258*TiltakstyperKostnadskalkyle!E$15)/100,
"0")))))))))))</f>
        <v>0</v>
      </c>
      <c r="M258" s="18" t="str">
        <f>IF($F258=TiltakstyperKostnadskalkyle!$B$5,($J258*TiltakstyperKostnadskalkyle!F$5)/100,
IF($F258=TiltakstyperKostnadskalkyle!$B$6,($J258*TiltakstyperKostnadskalkyle!F$6)/100,
IF($F258=TiltakstyperKostnadskalkyle!$B$7,($J258*TiltakstyperKostnadskalkyle!F$7)/100,
IF($F258=TiltakstyperKostnadskalkyle!$B$8,($J258*TiltakstyperKostnadskalkyle!F$8)/100,
IF($F258=TiltakstyperKostnadskalkyle!$B$9,($J258*TiltakstyperKostnadskalkyle!F$9)/100,
IF($F258=TiltakstyperKostnadskalkyle!$B$10,($J258*TiltakstyperKostnadskalkyle!F$10)/100,
IF($F258=TiltakstyperKostnadskalkyle!$B$11,($J258*TiltakstyperKostnadskalkyle!F$11)/100,
IF($F258=TiltakstyperKostnadskalkyle!$B$12,($J258*TiltakstyperKostnadskalkyle!F$12)/100,
IF($F258=TiltakstyperKostnadskalkyle!$B$13,($J258*TiltakstyperKostnadskalkyle!F$13)/100,
IF($F258=TiltakstyperKostnadskalkyle!$B$14,($J258*TiltakstyperKostnadskalkyle!F$14)/100,
IF($F258=TiltakstyperKostnadskalkyle!$B$15,($J258*TiltakstyperKostnadskalkyle!F$15)/100,
"0")))))))))))</f>
        <v>0</v>
      </c>
      <c r="N258" s="18" t="str">
        <f>IF($F258=TiltakstyperKostnadskalkyle!$B$5,($J258*TiltakstyperKostnadskalkyle!G$5)/100,
IF($F258=TiltakstyperKostnadskalkyle!$B$6,($J258*TiltakstyperKostnadskalkyle!G$6)/100,
IF($F258=TiltakstyperKostnadskalkyle!$B$7,($J258*TiltakstyperKostnadskalkyle!G$7)/100,
IF($F258=TiltakstyperKostnadskalkyle!$B$8,($J258*TiltakstyperKostnadskalkyle!G$8)/100,
IF($F258=TiltakstyperKostnadskalkyle!$B$9,($J258*TiltakstyperKostnadskalkyle!G$9)/100,
IF($F258=TiltakstyperKostnadskalkyle!$B$10,($J258*TiltakstyperKostnadskalkyle!G$10)/100,
IF($F258=TiltakstyperKostnadskalkyle!$B$11,($J258*TiltakstyperKostnadskalkyle!G$11)/100,
IF($F258=TiltakstyperKostnadskalkyle!$B$12,($J258*TiltakstyperKostnadskalkyle!G$12)/100,
IF($F258=TiltakstyperKostnadskalkyle!$B$13,($J258*TiltakstyperKostnadskalkyle!G$13)/100,
IF($F258=TiltakstyperKostnadskalkyle!$B$14,($J258*TiltakstyperKostnadskalkyle!G$14)/100,
IF($F258=TiltakstyperKostnadskalkyle!$B$15,($J258*TiltakstyperKostnadskalkyle!G$15)/100,
"0")))))))))))</f>
        <v>0</v>
      </c>
      <c r="O258" s="18" t="str">
        <f>IF($F258=TiltakstyperKostnadskalkyle!$B$5,($J258*TiltakstyperKostnadskalkyle!H$5)/100,
IF($F258=TiltakstyperKostnadskalkyle!$B$6,($J258*TiltakstyperKostnadskalkyle!H$6)/100,
IF($F258=TiltakstyperKostnadskalkyle!$B$7,($J258*TiltakstyperKostnadskalkyle!H$7)/100,
IF($F258=TiltakstyperKostnadskalkyle!$B$8,($J258*TiltakstyperKostnadskalkyle!H$8)/100,
IF($F258=TiltakstyperKostnadskalkyle!$B$9,($J258*TiltakstyperKostnadskalkyle!H$9)/100,
IF($F258=TiltakstyperKostnadskalkyle!$B$10,($J258*TiltakstyperKostnadskalkyle!H$10)/100,
IF($F258=TiltakstyperKostnadskalkyle!$B$11,($J258*TiltakstyperKostnadskalkyle!H$11)/100,
IF($F258=TiltakstyperKostnadskalkyle!$B$12,($J258*TiltakstyperKostnadskalkyle!H$12)/100,
IF($F258=TiltakstyperKostnadskalkyle!$B$13,($J258*TiltakstyperKostnadskalkyle!H$13)/100,
IF($F258=TiltakstyperKostnadskalkyle!$B$14,($J258*TiltakstyperKostnadskalkyle!H$14)/100,
IF($F258=TiltakstyperKostnadskalkyle!$B$15,($J258*TiltakstyperKostnadskalkyle!H$15)/100,
"0")))))))))))</f>
        <v>0</v>
      </c>
      <c r="P258" s="18" t="str">
        <f>IF($F258=TiltakstyperKostnadskalkyle!$B$5,($J258*TiltakstyperKostnadskalkyle!I$5)/100,
IF($F258=TiltakstyperKostnadskalkyle!$B$6,($J258*TiltakstyperKostnadskalkyle!I$6)/100,
IF($F258=TiltakstyperKostnadskalkyle!$B$7,($J258*TiltakstyperKostnadskalkyle!I$7)/100,
IF($F258=TiltakstyperKostnadskalkyle!$B$8,($J258*TiltakstyperKostnadskalkyle!I$8)/100,
IF($F258=TiltakstyperKostnadskalkyle!$B$9,($J258*TiltakstyperKostnadskalkyle!I$9)/100,
IF($F258=TiltakstyperKostnadskalkyle!$B$10,($J258*TiltakstyperKostnadskalkyle!I$10)/100,
IF($F258=TiltakstyperKostnadskalkyle!$B$11,($J258*TiltakstyperKostnadskalkyle!I$11)/100,
IF($F258=TiltakstyperKostnadskalkyle!$B$12,($J258*TiltakstyperKostnadskalkyle!I$12)/100,
IF($F258=TiltakstyperKostnadskalkyle!$B$13,($J258*TiltakstyperKostnadskalkyle!I$13)/100,
IF($F258=TiltakstyperKostnadskalkyle!$B$14,($J258*TiltakstyperKostnadskalkyle!I$14)/100,
IF($F258=TiltakstyperKostnadskalkyle!$B$15,($J258*TiltakstyperKostnadskalkyle!I$15)/100,
"0")))))))))))</f>
        <v>0</v>
      </c>
      <c r="Q258" s="18">
        <f t="shared" si="14"/>
        <v>0</v>
      </c>
      <c r="R258" s="18" t="str">
        <f>IF($F258=TiltakstyperKostnadskalkyle!$B$5,($J258*TiltakstyperKostnadskalkyle!K$5)/100,
IF($F258=TiltakstyperKostnadskalkyle!$B$6,($J258*TiltakstyperKostnadskalkyle!K$6)/100,
IF($F258=TiltakstyperKostnadskalkyle!$B$8,($J258*TiltakstyperKostnadskalkyle!K$8)/100,
IF($F258=TiltakstyperKostnadskalkyle!$B$9,($J258*TiltakstyperKostnadskalkyle!K$9)/100,
IF($F258=TiltakstyperKostnadskalkyle!$B$10,($J258*TiltakstyperKostnadskalkyle!K$10)/100,
IF($F258=TiltakstyperKostnadskalkyle!$B$11,($J258*TiltakstyperKostnadskalkyle!K$11)/100,
IF($F258=TiltakstyperKostnadskalkyle!$B$12,($J258*TiltakstyperKostnadskalkyle!K$12)/100,
IF($F258=TiltakstyperKostnadskalkyle!$B$13,($J258*TiltakstyperKostnadskalkyle!K$13)/100,
IF($F258=TiltakstyperKostnadskalkyle!$B$14,($J258*TiltakstyperKostnadskalkyle!K$14)/100,
"0")))))))))</f>
        <v>0</v>
      </c>
      <c r="S258" s="18">
        <f t="shared" si="15"/>
        <v>0</v>
      </c>
      <c r="T258" s="18" t="str">
        <f>IF($F258=TiltakstyperKostnadskalkyle!$B$5,($J258*TiltakstyperKostnadskalkyle!M$5)/100,
IF($F258=TiltakstyperKostnadskalkyle!$B$6,($J258*TiltakstyperKostnadskalkyle!M$6)/100,
IF($F258=TiltakstyperKostnadskalkyle!$B$7,($J258*TiltakstyperKostnadskalkyle!M$7)/100,
IF($F258=TiltakstyperKostnadskalkyle!$B$8,($J258*TiltakstyperKostnadskalkyle!M$8)/100,
IF($F258=TiltakstyperKostnadskalkyle!$B$9,($J258*TiltakstyperKostnadskalkyle!M$9)/100,
IF($F258=TiltakstyperKostnadskalkyle!$B$10,($J258*TiltakstyperKostnadskalkyle!M$10)/100,
IF($F258=TiltakstyperKostnadskalkyle!$B$11,($J258*TiltakstyperKostnadskalkyle!M$11)/100,
IF($F258=TiltakstyperKostnadskalkyle!$B$12,($J258*TiltakstyperKostnadskalkyle!M$12)/100,
IF($F258=TiltakstyperKostnadskalkyle!$B$13,($J258*TiltakstyperKostnadskalkyle!M$13)/100,
IF($F258=TiltakstyperKostnadskalkyle!$B$14,($J258*TiltakstyperKostnadskalkyle!M$14)/100,
IF($F258=TiltakstyperKostnadskalkyle!$B$15,($J258*TiltakstyperKostnadskalkyle!M$15)/100,
"0")))))))))))</f>
        <v>0</v>
      </c>
      <c r="U258" s="32"/>
      <c r="V258" s="32"/>
      <c r="W258" s="18" t="str">
        <f>IF($F258=TiltakstyperKostnadskalkyle!$B$5,($J258*TiltakstyperKostnadskalkyle!P$5)/100,
IF($F258=TiltakstyperKostnadskalkyle!$B$6,($J258*TiltakstyperKostnadskalkyle!P$6)/100,
IF($F258=TiltakstyperKostnadskalkyle!$B$7,($J258*TiltakstyperKostnadskalkyle!P$7)/100,
IF($F258=TiltakstyperKostnadskalkyle!$B$8,($J258*TiltakstyperKostnadskalkyle!P$8)/100,
IF($F258=TiltakstyperKostnadskalkyle!$B$9,($J258*TiltakstyperKostnadskalkyle!P$9)/100,
IF($F258=TiltakstyperKostnadskalkyle!$B$10,($J258*TiltakstyperKostnadskalkyle!P$10)/100,
IF($F258=TiltakstyperKostnadskalkyle!$B$11,($J258*TiltakstyperKostnadskalkyle!P$11)/100,
IF($F258=TiltakstyperKostnadskalkyle!$B$12,($J258*TiltakstyperKostnadskalkyle!P$12)/100,
IF($F258=TiltakstyperKostnadskalkyle!$B$13,($J258*TiltakstyperKostnadskalkyle!P$13)/100,
IF($F258=TiltakstyperKostnadskalkyle!$B$14,($J258*TiltakstyperKostnadskalkyle!P$14)/100,
IF($F258=TiltakstyperKostnadskalkyle!$B$15,($J258*TiltakstyperKostnadskalkyle!P$15)/100,
"0")))))))))))</f>
        <v>0</v>
      </c>
      <c r="Y258" s="151"/>
    </row>
    <row r="259" spans="2:25" ht="14.45" customHeight="1" x14ac:dyDescent="0.25">
      <c r="B259" s="20" t="s">
        <v>25</v>
      </c>
      <c r="C259" s="22"/>
      <c r="D259" s="22"/>
      <c r="E259" s="22"/>
      <c r="F259" s="39"/>
      <c r="G259" s="22"/>
      <c r="H259" s="23"/>
      <c r="I259" s="27"/>
      <c r="J259" s="18">
        <f>IF(F259=TiltakstyperKostnadskalkyle!$B$5,TiltakstyperKostnadskalkyle!$R$5*Handlingsplan!H265,
IF(F259=TiltakstyperKostnadskalkyle!$B$6,TiltakstyperKostnadskalkyle!$R$6*Handlingsplan!H265,
IF(F259=TiltakstyperKostnadskalkyle!$B$7,TiltakstyperKostnadskalkyle!$R$7*Handlingsplan!H265,
IF(F259=TiltakstyperKostnadskalkyle!$B$8,TiltakstyperKostnadskalkyle!$R$8*Handlingsplan!H265,
IF(F259=TiltakstyperKostnadskalkyle!$B$9,TiltakstyperKostnadskalkyle!$R$9*Handlingsplan!H265,
IF(F259=TiltakstyperKostnadskalkyle!$B$10,TiltakstyperKostnadskalkyle!$R$10*Handlingsplan!H265,
IF(F259=TiltakstyperKostnadskalkyle!$B$11,TiltakstyperKostnadskalkyle!$R$11*Handlingsplan!H265,
IF(F259=TiltakstyperKostnadskalkyle!$B$12,TiltakstyperKostnadskalkyle!$R$12*Handlingsplan!H265,
IF(F259=TiltakstyperKostnadskalkyle!$B$13,TiltakstyperKostnadskalkyle!$R$13*Handlingsplan!H265,
IF(F259=TiltakstyperKostnadskalkyle!$B$14,TiltakstyperKostnadskalkyle!$R$14*Handlingsplan!H265,
IF(F259=TiltakstyperKostnadskalkyle!$B$15,TiltakstyperKostnadskalkyle!$R$15*Handlingsplan!H265,
0)))))))))))</f>
        <v>0</v>
      </c>
      <c r="K259" s="18" t="str">
        <f>IF($F259=TiltakstyperKostnadskalkyle!$B$5,($J259*TiltakstyperKostnadskalkyle!D$5)/100,
IF($F259=TiltakstyperKostnadskalkyle!$B$6,($J259*TiltakstyperKostnadskalkyle!D$6)/100,
IF($F259=TiltakstyperKostnadskalkyle!$B$7,($J259*TiltakstyperKostnadskalkyle!D$7)/100,
IF($F259=TiltakstyperKostnadskalkyle!$B$8,($J259*TiltakstyperKostnadskalkyle!D$8)/100,
IF($F259=TiltakstyperKostnadskalkyle!$B$9,($J259*TiltakstyperKostnadskalkyle!D$9)/100,
IF($F259=TiltakstyperKostnadskalkyle!$B$10,($J259*TiltakstyperKostnadskalkyle!D$10)/100,
IF($F259=TiltakstyperKostnadskalkyle!$B$11,($J259*TiltakstyperKostnadskalkyle!D$11)/100,
IF($F259=TiltakstyperKostnadskalkyle!$B$12,($J259*TiltakstyperKostnadskalkyle!D$12)/100,
IF($F259=TiltakstyperKostnadskalkyle!$B$13,($J259*TiltakstyperKostnadskalkyle!D$13)/100,
IF($F259=TiltakstyperKostnadskalkyle!$B$14,($J259*TiltakstyperKostnadskalkyle!D$14)/100,
IF($F259=TiltakstyperKostnadskalkyle!$B$15,($J259*TiltakstyperKostnadskalkyle!D$15)/100,
"0")))))))))))</f>
        <v>0</v>
      </c>
      <c r="L259" s="18" t="str">
        <f>IF($F259=TiltakstyperKostnadskalkyle!$B$5,($J259*TiltakstyperKostnadskalkyle!E$5)/100,
IF($F259=TiltakstyperKostnadskalkyle!$B$6,($J259*TiltakstyperKostnadskalkyle!E$6)/100,
IF($F259=TiltakstyperKostnadskalkyle!$B$7,($J259*TiltakstyperKostnadskalkyle!E$7)/100,
IF($F259=TiltakstyperKostnadskalkyle!$B$8,($J259*TiltakstyperKostnadskalkyle!E$8)/100,
IF($F259=TiltakstyperKostnadskalkyle!$B$9,($J259*TiltakstyperKostnadskalkyle!E$9)/100,
IF($F259=TiltakstyperKostnadskalkyle!$B$10,($J259*TiltakstyperKostnadskalkyle!E$10)/100,
IF($F259=TiltakstyperKostnadskalkyle!$B$11,($J259*TiltakstyperKostnadskalkyle!E$11)/100,
IF($F259=TiltakstyperKostnadskalkyle!$B$12,($J259*TiltakstyperKostnadskalkyle!E$12)/100,
IF($F259=TiltakstyperKostnadskalkyle!$B$13,($J259*TiltakstyperKostnadskalkyle!E$13)/100,
IF($F259=TiltakstyperKostnadskalkyle!$B$14,($J259*TiltakstyperKostnadskalkyle!E$14)/100,
IF($F259=TiltakstyperKostnadskalkyle!$B$15,($J259*TiltakstyperKostnadskalkyle!E$15)/100,
"0")))))))))))</f>
        <v>0</v>
      </c>
      <c r="M259" s="18" t="str">
        <f>IF($F259=TiltakstyperKostnadskalkyle!$B$5,($J259*TiltakstyperKostnadskalkyle!F$5)/100,
IF($F259=TiltakstyperKostnadskalkyle!$B$6,($J259*TiltakstyperKostnadskalkyle!F$6)/100,
IF($F259=TiltakstyperKostnadskalkyle!$B$7,($J259*TiltakstyperKostnadskalkyle!F$7)/100,
IF($F259=TiltakstyperKostnadskalkyle!$B$8,($J259*TiltakstyperKostnadskalkyle!F$8)/100,
IF($F259=TiltakstyperKostnadskalkyle!$B$9,($J259*TiltakstyperKostnadskalkyle!F$9)/100,
IF($F259=TiltakstyperKostnadskalkyle!$B$10,($J259*TiltakstyperKostnadskalkyle!F$10)/100,
IF($F259=TiltakstyperKostnadskalkyle!$B$11,($J259*TiltakstyperKostnadskalkyle!F$11)/100,
IF($F259=TiltakstyperKostnadskalkyle!$B$12,($J259*TiltakstyperKostnadskalkyle!F$12)/100,
IF($F259=TiltakstyperKostnadskalkyle!$B$13,($J259*TiltakstyperKostnadskalkyle!F$13)/100,
IF($F259=TiltakstyperKostnadskalkyle!$B$14,($J259*TiltakstyperKostnadskalkyle!F$14)/100,
IF($F259=TiltakstyperKostnadskalkyle!$B$15,($J259*TiltakstyperKostnadskalkyle!F$15)/100,
"0")))))))))))</f>
        <v>0</v>
      </c>
      <c r="N259" s="18" t="str">
        <f>IF($F259=TiltakstyperKostnadskalkyle!$B$5,($J259*TiltakstyperKostnadskalkyle!G$5)/100,
IF($F259=TiltakstyperKostnadskalkyle!$B$6,($J259*TiltakstyperKostnadskalkyle!G$6)/100,
IF($F259=TiltakstyperKostnadskalkyle!$B$7,($J259*TiltakstyperKostnadskalkyle!G$7)/100,
IF($F259=TiltakstyperKostnadskalkyle!$B$8,($J259*TiltakstyperKostnadskalkyle!G$8)/100,
IF($F259=TiltakstyperKostnadskalkyle!$B$9,($J259*TiltakstyperKostnadskalkyle!G$9)/100,
IF($F259=TiltakstyperKostnadskalkyle!$B$10,($J259*TiltakstyperKostnadskalkyle!G$10)/100,
IF($F259=TiltakstyperKostnadskalkyle!$B$11,($J259*TiltakstyperKostnadskalkyle!G$11)/100,
IF($F259=TiltakstyperKostnadskalkyle!$B$12,($J259*TiltakstyperKostnadskalkyle!G$12)/100,
IF($F259=TiltakstyperKostnadskalkyle!$B$13,($J259*TiltakstyperKostnadskalkyle!G$13)/100,
IF($F259=TiltakstyperKostnadskalkyle!$B$14,($J259*TiltakstyperKostnadskalkyle!G$14)/100,
IF($F259=TiltakstyperKostnadskalkyle!$B$15,($J259*TiltakstyperKostnadskalkyle!G$15)/100,
"0")))))))))))</f>
        <v>0</v>
      </c>
      <c r="O259" s="18" t="str">
        <f>IF($F259=TiltakstyperKostnadskalkyle!$B$5,($J259*TiltakstyperKostnadskalkyle!H$5)/100,
IF($F259=TiltakstyperKostnadskalkyle!$B$6,($J259*TiltakstyperKostnadskalkyle!H$6)/100,
IF($F259=TiltakstyperKostnadskalkyle!$B$7,($J259*TiltakstyperKostnadskalkyle!H$7)/100,
IF($F259=TiltakstyperKostnadskalkyle!$B$8,($J259*TiltakstyperKostnadskalkyle!H$8)/100,
IF($F259=TiltakstyperKostnadskalkyle!$B$9,($J259*TiltakstyperKostnadskalkyle!H$9)/100,
IF($F259=TiltakstyperKostnadskalkyle!$B$10,($J259*TiltakstyperKostnadskalkyle!H$10)/100,
IF($F259=TiltakstyperKostnadskalkyle!$B$11,($J259*TiltakstyperKostnadskalkyle!H$11)/100,
IF($F259=TiltakstyperKostnadskalkyle!$B$12,($J259*TiltakstyperKostnadskalkyle!H$12)/100,
IF($F259=TiltakstyperKostnadskalkyle!$B$13,($J259*TiltakstyperKostnadskalkyle!H$13)/100,
IF($F259=TiltakstyperKostnadskalkyle!$B$14,($J259*TiltakstyperKostnadskalkyle!H$14)/100,
IF($F259=TiltakstyperKostnadskalkyle!$B$15,($J259*TiltakstyperKostnadskalkyle!H$15)/100,
"0")))))))))))</f>
        <v>0</v>
      </c>
      <c r="P259" s="18" t="str">
        <f>IF($F259=TiltakstyperKostnadskalkyle!$B$5,($J259*TiltakstyperKostnadskalkyle!I$5)/100,
IF($F259=TiltakstyperKostnadskalkyle!$B$6,($J259*TiltakstyperKostnadskalkyle!I$6)/100,
IF($F259=TiltakstyperKostnadskalkyle!$B$7,($J259*TiltakstyperKostnadskalkyle!I$7)/100,
IF($F259=TiltakstyperKostnadskalkyle!$B$8,($J259*TiltakstyperKostnadskalkyle!I$8)/100,
IF($F259=TiltakstyperKostnadskalkyle!$B$9,($J259*TiltakstyperKostnadskalkyle!I$9)/100,
IF($F259=TiltakstyperKostnadskalkyle!$B$10,($J259*TiltakstyperKostnadskalkyle!I$10)/100,
IF($F259=TiltakstyperKostnadskalkyle!$B$11,($J259*TiltakstyperKostnadskalkyle!I$11)/100,
IF($F259=TiltakstyperKostnadskalkyle!$B$12,($J259*TiltakstyperKostnadskalkyle!I$12)/100,
IF($F259=TiltakstyperKostnadskalkyle!$B$13,($J259*TiltakstyperKostnadskalkyle!I$13)/100,
IF($F259=TiltakstyperKostnadskalkyle!$B$14,($J259*TiltakstyperKostnadskalkyle!I$14)/100,
IF($F259=TiltakstyperKostnadskalkyle!$B$15,($J259*TiltakstyperKostnadskalkyle!I$15)/100,
"0")))))))))))</f>
        <v>0</v>
      </c>
      <c r="Q259" s="18">
        <f t="shared" si="14"/>
        <v>0</v>
      </c>
      <c r="R259" s="18" t="str">
        <f>IF($F259=TiltakstyperKostnadskalkyle!$B$5,($J259*TiltakstyperKostnadskalkyle!K$5)/100,
IF($F259=TiltakstyperKostnadskalkyle!$B$6,($J259*TiltakstyperKostnadskalkyle!K$6)/100,
IF($F259=TiltakstyperKostnadskalkyle!$B$8,($J259*TiltakstyperKostnadskalkyle!K$8)/100,
IF($F259=TiltakstyperKostnadskalkyle!$B$9,($J259*TiltakstyperKostnadskalkyle!K$9)/100,
IF($F259=TiltakstyperKostnadskalkyle!$B$10,($J259*TiltakstyperKostnadskalkyle!K$10)/100,
IF($F259=TiltakstyperKostnadskalkyle!$B$11,($J259*TiltakstyperKostnadskalkyle!K$11)/100,
IF($F259=TiltakstyperKostnadskalkyle!$B$12,($J259*TiltakstyperKostnadskalkyle!K$12)/100,
IF($F259=TiltakstyperKostnadskalkyle!$B$13,($J259*TiltakstyperKostnadskalkyle!K$13)/100,
IF($F259=TiltakstyperKostnadskalkyle!$B$14,($J259*TiltakstyperKostnadskalkyle!K$14)/100,
"0")))))))))</f>
        <v>0</v>
      </c>
      <c r="S259" s="18">
        <f t="shared" si="15"/>
        <v>0</v>
      </c>
      <c r="T259" s="18" t="str">
        <f>IF($F259=TiltakstyperKostnadskalkyle!$B$5,($J259*TiltakstyperKostnadskalkyle!M$5)/100,
IF($F259=TiltakstyperKostnadskalkyle!$B$6,($J259*TiltakstyperKostnadskalkyle!M$6)/100,
IF($F259=TiltakstyperKostnadskalkyle!$B$7,($J259*TiltakstyperKostnadskalkyle!M$7)/100,
IF($F259=TiltakstyperKostnadskalkyle!$B$8,($J259*TiltakstyperKostnadskalkyle!M$8)/100,
IF($F259=TiltakstyperKostnadskalkyle!$B$9,($J259*TiltakstyperKostnadskalkyle!M$9)/100,
IF($F259=TiltakstyperKostnadskalkyle!$B$10,($J259*TiltakstyperKostnadskalkyle!M$10)/100,
IF($F259=TiltakstyperKostnadskalkyle!$B$11,($J259*TiltakstyperKostnadskalkyle!M$11)/100,
IF($F259=TiltakstyperKostnadskalkyle!$B$12,($J259*TiltakstyperKostnadskalkyle!M$12)/100,
IF($F259=TiltakstyperKostnadskalkyle!$B$13,($J259*TiltakstyperKostnadskalkyle!M$13)/100,
IF($F259=TiltakstyperKostnadskalkyle!$B$14,($J259*TiltakstyperKostnadskalkyle!M$14)/100,
IF($F259=TiltakstyperKostnadskalkyle!$B$15,($J259*TiltakstyperKostnadskalkyle!M$15)/100,
"0")))))))))))</f>
        <v>0</v>
      </c>
      <c r="U259" s="32"/>
      <c r="V259" s="32"/>
      <c r="W259" s="18" t="str">
        <f>IF($F259=TiltakstyperKostnadskalkyle!$B$5,($J259*TiltakstyperKostnadskalkyle!P$5)/100,
IF($F259=TiltakstyperKostnadskalkyle!$B$6,($J259*TiltakstyperKostnadskalkyle!P$6)/100,
IF($F259=TiltakstyperKostnadskalkyle!$B$7,($J259*TiltakstyperKostnadskalkyle!P$7)/100,
IF($F259=TiltakstyperKostnadskalkyle!$B$8,($J259*TiltakstyperKostnadskalkyle!P$8)/100,
IF($F259=TiltakstyperKostnadskalkyle!$B$9,($J259*TiltakstyperKostnadskalkyle!P$9)/100,
IF($F259=TiltakstyperKostnadskalkyle!$B$10,($J259*TiltakstyperKostnadskalkyle!P$10)/100,
IF($F259=TiltakstyperKostnadskalkyle!$B$11,($J259*TiltakstyperKostnadskalkyle!P$11)/100,
IF($F259=TiltakstyperKostnadskalkyle!$B$12,($J259*TiltakstyperKostnadskalkyle!P$12)/100,
IF($F259=TiltakstyperKostnadskalkyle!$B$13,($J259*TiltakstyperKostnadskalkyle!P$13)/100,
IF($F259=TiltakstyperKostnadskalkyle!$B$14,($J259*TiltakstyperKostnadskalkyle!P$14)/100,
IF($F259=TiltakstyperKostnadskalkyle!$B$15,($J259*TiltakstyperKostnadskalkyle!P$15)/100,
"0")))))))))))</f>
        <v>0</v>
      </c>
      <c r="Y259" s="151"/>
    </row>
    <row r="260" spans="2:25" ht="14.45" customHeight="1" x14ac:dyDescent="0.25">
      <c r="B260" s="20" t="s">
        <v>25</v>
      </c>
      <c r="C260" s="22"/>
      <c r="D260" s="22"/>
      <c r="E260" s="22"/>
      <c r="F260" s="39"/>
      <c r="G260" s="22"/>
      <c r="H260" s="23"/>
      <c r="I260" s="27"/>
      <c r="J260" s="18">
        <f>IF(F260=TiltakstyperKostnadskalkyle!$B$5,TiltakstyperKostnadskalkyle!$R$5*Handlingsplan!H266,
IF(F260=TiltakstyperKostnadskalkyle!$B$6,TiltakstyperKostnadskalkyle!$R$6*Handlingsplan!H266,
IF(F260=TiltakstyperKostnadskalkyle!$B$7,TiltakstyperKostnadskalkyle!$R$7*Handlingsplan!H266,
IF(F260=TiltakstyperKostnadskalkyle!$B$8,TiltakstyperKostnadskalkyle!$R$8*Handlingsplan!H266,
IF(F260=TiltakstyperKostnadskalkyle!$B$9,TiltakstyperKostnadskalkyle!$R$9*Handlingsplan!H266,
IF(F260=TiltakstyperKostnadskalkyle!$B$10,TiltakstyperKostnadskalkyle!$R$10*Handlingsplan!H266,
IF(F260=TiltakstyperKostnadskalkyle!$B$11,TiltakstyperKostnadskalkyle!$R$11*Handlingsplan!H266,
IF(F260=TiltakstyperKostnadskalkyle!$B$12,TiltakstyperKostnadskalkyle!$R$12*Handlingsplan!H266,
IF(F260=TiltakstyperKostnadskalkyle!$B$13,TiltakstyperKostnadskalkyle!$R$13*Handlingsplan!H266,
IF(F260=TiltakstyperKostnadskalkyle!$B$14,TiltakstyperKostnadskalkyle!$R$14*Handlingsplan!H266,
IF(F260=TiltakstyperKostnadskalkyle!$B$15,TiltakstyperKostnadskalkyle!$R$15*Handlingsplan!H266,
0)))))))))))</f>
        <v>0</v>
      </c>
      <c r="K260" s="18" t="str">
        <f>IF($F260=TiltakstyperKostnadskalkyle!$B$5,($J260*TiltakstyperKostnadskalkyle!D$5)/100,
IF($F260=TiltakstyperKostnadskalkyle!$B$6,($J260*TiltakstyperKostnadskalkyle!D$6)/100,
IF($F260=TiltakstyperKostnadskalkyle!$B$7,($J260*TiltakstyperKostnadskalkyle!D$7)/100,
IF($F260=TiltakstyperKostnadskalkyle!$B$8,($J260*TiltakstyperKostnadskalkyle!D$8)/100,
IF($F260=TiltakstyperKostnadskalkyle!$B$9,($J260*TiltakstyperKostnadskalkyle!D$9)/100,
IF($F260=TiltakstyperKostnadskalkyle!$B$10,($J260*TiltakstyperKostnadskalkyle!D$10)/100,
IF($F260=TiltakstyperKostnadskalkyle!$B$11,($J260*TiltakstyperKostnadskalkyle!D$11)/100,
IF($F260=TiltakstyperKostnadskalkyle!$B$12,($J260*TiltakstyperKostnadskalkyle!D$12)/100,
IF($F260=TiltakstyperKostnadskalkyle!$B$13,($J260*TiltakstyperKostnadskalkyle!D$13)/100,
IF($F260=TiltakstyperKostnadskalkyle!$B$14,($J260*TiltakstyperKostnadskalkyle!D$14)/100,
IF($F260=TiltakstyperKostnadskalkyle!$B$15,($J260*TiltakstyperKostnadskalkyle!D$15)/100,
"0")))))))))))</f>
        <v>0</v>
      </c>
      <c r="L260" s="18" t="str">
        <f>IF($F260=TiltakstyperKostnadskalkyle!$B$5,($J260*TiltakstyperKostnadskalkyle!E$5)/100,
IF($F260=TiltakstyperKostnadskalkyle!$B$6,($J260*TiltakstyperKostnadskalkyle!E$6)/100,
IF($F260=TiltakstyperKostnadskalkyle!$B$7,($J260*TiltakstyperKostnadskalkyle!E$7)/100,
IF($F260=TiltakstyperKostnadskalkyle!$B$8,($J260*TiltakstyperKostnadskalkyle!E$8)/100,
IF($F260=TiltakstyperKostnadskalkyle!$B$9,($J260*TiltakstyperKostnadskalkyle!E$9)/100,
IF($F260=TiltakstyperKostnadskalkyle!$B$10,($J260*TiltakstyperKostnadskalkyle!E$10)/100,
IF($F260=TiltakstyperKostnadskalkyle!$B$11,($J260*TiltakstyperKostnadskalkyle!E$11)/100,
IF($F260=TiltakstyperKostnadskalkyle!$B$12,($J260*TiltakstyperKostnadskalkyle!E$12)/100,
IF($F260=TiltakstyperKostnadskalkyle!$B$13,($J260*TiltakstyperKostnadskalkyle!E$13)/100,
IF($F260=TiltakstyperKostnadskalkyle!$B$14,($J260*TiltakstyperKostnadskalkyle!E$14)/100,
IF($F260=TiltakstyperKostnadskalkyle!$B$15,($J260*TiltakstyperKostnadskalkyle!E$15)/100,
"0")))))))))))</f>
        <v>0</v>
      </c>
      <c r="M260" s="18" t="str">
        <f>IF($F260=TiltakstyperKostnadskalkyle!$B$5,($J260*TiltakstyperKostnadskalkyle!F$5)/100,
IF($F260=TiltakstyperKostnadskalkyle!$B$6,($J260*TiltakstyperKostnadskalkyle!F$6)/100,
IF($F260=TiltakstyperKostnadskalkyle!$B$7,($J260*TiltakstyperKostnadskalkyle!F$7)/100,
IF($F260=TiltakstyperKostnadskalkyle!$B$8,($J260*TiltakstyperKostnadskalkyle!F$8)/100,
IF($F260=TiltakstyperKostnadskalkyle!$B$9,($J260*TiltakstyperKostnadskalkyle!F$9)/100,
IF($F260=TiltakstyperKostnadskalkyle!$B$10,($J260*TiltakstyperKostnadskalkyle!F$10)/100,
IF($F260=TiltakstyperKostnadskalkyle!$B$11,($J260*TiltakstyperKostnadskalkyle!F$11)/100,
IF($F260=TiltakstyperKostnadskalkyle!$B$12,($J260*TiltakstyperKostnadskalkyle!F$12)/100,
IF($F260=TiltakstyperKostnadskalkyle!$B$13,($J260*TiltakstyperKostnadskalkyle!F$13)/100,
IF($F260=TiltakstyperKostnadskalkyle!$B$14,($J260*TiltakstyperKostnadskalkyle!F$14)/100,
IF($F260=TiltakstyperKostnadskalkyle!$B$15,($J260*TiltakstyperKostnadskalkyle!F$15)/100,
"0")))))))))))</f>
        <v>0</v>
      </c>
      <c r="N260" s="18" t="str">
        <f>IF($F260=TiltakstyperKostnadskalkyle!$B$5,($J260*TiltakstyperKostnadskalkyle!G$5)/100,
IF($F260=TiltakstyperKostnadskalkyle!$B$6,($J260*TiltakstyperKostnadskalkyle!G$6)/100,
IF($F260=TiltakstyperKostnadskalkyle!$B$7,($J260*TiltakstyperKostnadskalkyle!G$7)/100,
IF($F260=TiltakstyperKostnadskalkyle!$B$8,($J260*TiltakstyperKostnadskalkyle!G$8)/100,
IF($F260=TiltakstyperKostnadskalkyle!$B$9,($J260*TiltakstyperKostnadskalkyle!G$9)/100,
IF($F260=TiltakstyperKostnadskalkyle!$B$10,($J260*TiltakstyperKostnadskalkyle!G$10)/100,
IF($F260=TiltakstyperKostnadskalkyle!$B$11,($J260*TiltakstyperKostnadskalkyle!G$11)/100,
IF($F260=TiltakstyperKostnadskalkyle!$B$12,($J260*TiltakstyperKostnadskalkyle!G$12)/100,
IF($F260=TiltakstyperKostnadskalkyle!$B$13,($J260*TiltakstyperKostnadskalkyle!G$13)/100,
IF($F260=TiltakstyperKostnadskalkyle!$B$14,($J260*TiltakstyperKostnadskalkyle!G$14)/100,
IF($F260=TiltakstyperKostnadskalkyle!$B$15,($J260*TiltakstyperKostnadskalkyle!G$15)/100,
"0")))))))))))</f>
        <v>0</v>
      </c>
      <c r="O260" s="18" t="str">
        <f>IF($F260=TiltakstyperKostnadskalkyle!$B$5,($J260*TiltakstyperKostnadskalkyle!H$5)/100,
IF($F260=TiltakstyperKostnadskalkyle!$B$6,($J260*TiltakstyperKostnadskalkyle!H$6)/100,
IF($F260=TiltakstyperKostnadskalkyle!$B$7,($J260*TiltakstyperKostnadskalkyle!H$7)/100,
IF($F260=TiltakstyperKostnadskalkyle!$B$8,($J260*TiltakstyperKostnadskalkyle!H$8)/100,
IF($F260=TiltakstyperKostnadskalkyle!$B$9,($J260*TiltakstyperKostnadskalkyle!H$9)/100,
IF($F260=TiltakstyperKostnadskalkyle!$B$10,($J260*TiltakstyperKostnadskalkyle!H$10)/100,
IF($F260=TiltakstyperKostnadskalkyle!$B$11,($J260*TiltakstyperKostnadskalkyle!H$11)/100,
IF($F260=TiltakstyperKostnadskalkyle!$B$12,($J260*TiltakstyperKostnadskalkyle!H$12)/100,
IF($F260=TiltakstyperKostnadskalkyle!$B$13,($J260*TiltakstyperKostnadskalkyle!H$13)/100,
IF($F260=TiltakstyperKostnadskalkyle!$B$14,($J260*TiltakstyperKostnadskalkyle!H$14)/100,
IF($F260=TiltakstyperKostnadskalkyle!$B$15,($J260*TiltakstyperKostnadskalkyle!H$15)/100,
"0")))))))))))</f>
        <v>0</v>
      </c>
      <c r="P260" s="18" t="str">
        <f>IF($F260=TiltakstyperKostnadskalkyle!$B$5,($J260*TiltakstyperKostnadskalkyle!I$5)/100,
IF($F260=TiltakstyperKostnadskalkyle!$B$6,($J260*TiltakstyperKostnadskalkyle!I$6)/100,
IF($F260=TiltakstyperKostnadskalkyle!$B$7,($J260*TiltakstyperKostnadskalkyle!I$7)/100,
IF($F260=TiltakstyperKostnadskalkyle!$B$8,($J260*TiltakstyperKostnadskalkyle!I$8)/100,
IF($F260=TiltakstyperKostnadskalkyle!$B$9,($J260*TiltakstyperKostnadskalkyle!I$9)/100,
IF($F260=TiltakstyperKostnadskalkyle!$B$10,($J260*TiltakstyperKostnadskalkyle!I$10)/100,
IF($F260=TiltakstyperKostnadskalkyle!$B$11,($J260*TiltakstyperKostnadskalkyle!I$11)/100,
IF($F260=TiltakstyperKostnadskalkyle!$B$12,($J260*TiltakstyperKostnadskalkyle!I$12)/100,
IF($F260=TiltakstyperKostnadskalkyle!$B$13,($J260*TiltakstyperKostnadskalkyle!I$13)/100,
IF($F260=TiltakstyperKostnadskalkyle!$B$14,($J260*TiltakstyperKostnadskalkyle!I$14)/100,
IF($F260=TiltakstyperKostnadskalkyle!$B$15,($J260*TiltakstyperKostnadskalkyle!I$15)/100,
"0")))))))))))</f>
        <v>0</v>
      </c>
      <c r="Q260" s="18">
        <f t="shared" si="14"/>
        <v>0</v>
      </c>
      <c r="R260" s="18" t="str">
        <f>IF($F260=TiltakstyperKostnadskalkyle!$B$5,($J260*TiltakstyperKostnadskalkyle!K$5)/100,
IF($F260=TiltakstyperKostnadskalkyle!$B$6,($J260*TiltakstyperKostnadskalkyle!K$6)/100,
IF($F260=TiltakstyperKostnadskalkyle!$B$8,($J260*TiltakstyperKostnadskalkyle!K$8)/100,
IF($F260=TiltakstyperKostnadskalkyle!$B$9,($J260*TiltakstyperKostnadskalkyle!K$9)/100,
IF($F260=TiltakstyperKostnadskalkyle!$B$10,($J260*TiltakstyperKostnadskalkyle!K$10)/100,
IF($F260=TiltakstyperKostnadskalkyle!$B$11,($J260*TiltakstyperKostnadskalkyle!K$11)/100,
IF($F260=TiltakstyperKostnadskalkyle!$B$12,($J260*TiltakstyperKostnadskalkyle!K$12)/100,
IF($F260=TiltakstyperKostnadskalkyle!$B$13,($J260*TiltakstyperKostnadskalkyle!K$13)/100,
IF($F260=TiltakstyperKostnadskalkyle!$B$14,($J260*TiltakstyperKostnadskalkyle!K$14)/100,
"0")))))))))</f>
        <v>0</v>
      </c>
      <c r="S260" s="18">
        <f t="shared" si="15"/>
        <v>0</v>
      </c>
      <c r="T260" s="18" t="str">
        <f>IF($F260=TiltakstyperKostnadskalkyle!$B$5,($J260*TiltakstyperKostnadskalkyle!M$5)/100,
IF($F260=TiltakstyperKostnadskalkyle!$B$6,($J260*TiltakstyperKostnadskalkyle!M$6)/100,
IF($F260=TiltakstyperKostnadskalkyle!$B$7,($J260*TiltakstyperKostnadskalkyle!M$7)/100,
IF($F260=TiltakstyperKostnadskalkyle!$B$8,($J260*TiltakstyperKostnadskalkyle!M$8)/100,
IF($F260=TiltakstyperKostnadskalkyle!$B$9,($J260*TiltakstyperKostnadskalkyle!M$9)/100,
IF($F260=TiltakstyperKostnadskalkyle!$B$10,($J260*TiltakstyperKostnadskalkyle!M$10)/100,
IF($F260=TiltakstyperKostnadskalkyle!$B$11,($J260*TiltakstyperKostnadskalkyle!M$11)/100,
IF($F260=TiltakstyperKostnadskalkyle!$B$12,($J260*TiltakstyperKostnadskalkyle!M$12)/100,
IF($F260=TiltakstyperKostnadskalkyle!$B$13,($J260*TiltakstyperKostnadskalkyle!M$13)/100,
IF($F260=TiltakstyperKostnadskalkyle!$B$14,($J260*TiltakstyperKostnadskalkyle!M$14)/100,
IF($F260=TiltakstyperKostnadskalkyle!$B$15,($J260*TiltakstyperKostnadskalkyle!M$15)/100,
"0")))))))))))</f>
        <v>0</v>
      </c>
      <c r="U260" s="32"/>
      <c r="V260" s="32"/>
      <c r="W260" s="18" t="str">
        <f>IF($F260=TiltakstyperKostnadskalkyle!$B$5,($J260*TiltakstyperKostnadskalkyle!P$5)/100,
IF($F260=TiltakstyperKostnadskalkyle!$B$6,($J260*TiltakstyperKostnadskalkyle!P$6)/100,
IF($F260=TiltakstyperKostnadskalkyle!$B$7,($J260*TiltakstyperKostnadskalkyle!P$7)/100,
IF($F260=TiltakstyperKostnadskalkyle!$B$8,($J260*TiltakstyperKostnadskalkyle!P$8)/100,
IF($F260=TiltakstyperKostnadskalkyle!$B$9,($J260*TiltakstyperKostnadskalkyle!P$9)/100,
IF($F260=TiltakstyperKostnadskalkyle!$B$10,($J260*TiltakstyperKostnadskalkyle!P$10)/100,
IF($F260=TiltakstyperKostnadskalkyle!$B$11,($J260*TiltakstyperKostnadskalkyle!P$11)/100,
IF($F260=TiltakstyperKostnadskalkyle!$B$12,($J260*TiltakstyperKostnadskalkyle!P$12)/100,
IF($F260=TiltakstyperKostnadskalkyle!$B$13,($J260*TiltakstyperKostnadskalkyle!P$13)/100,
IF($F260=TiltakstyperKostnadskalkyle!$B$14,($J260*TiltakstyperKostnadskalkyle!P$14)/100,
IF($F260=TiltakstyperKostnadskalkyle!$B$15,($J260*TiltakstyperKostnadskalkyle!P$15)/100,
"0")))))))))))</f>
        <v>0</v>
      </c>
      <c r="Y260" s="151"/>
    </row>
    <row r="261" spans="2:25" ht="14.45" customHeight="1" x14ac:dyDescent="0.25">
      <c r="B261" s="20" t="s">
        <v>25</v>
      </c>
      <c r="C261" s="22"/>
      <c r="D261" s="22"/>
      <c r="E261" s="22"/>
      <c r="F261" s="39"/>
      <c r="G261" s="22"/>
      <c r="H261" s="23"/>
      <c r="I261" s="27"/>
      <c r="J261" s="18">
        <f>IF(F261=TiltakstyperKostnadskalkyle!$B$5,TiltakstyperKostnadskalkyle!$R$5*Handlingsplan!H267,
IF(F261=TiltakstyperKostnadskalkyle!$B$6,TiltakstyperKostnadskalkyle!$R$6*Handlingsplan!H267,
IF(F261=TiltakstyperKostnadskalkyle!$B$7,TiltakstyperKostnadskalkyle!$R$7*Handlingsplan!H267,
IF(F261=TiltakstyperKostnadskalkyle!$B$8,TiltakstyperKostnadskalkyle!$R$8*Handlingsplan!H267,
IF(F261=TiltakstyperKostnadskalkyle!$B$9,TiltakstyperKostnadskalkyle!$R$9*Handlingsplan!H267,
IF(F261=TiltakstyperKostnadskalkyle!$B$10,TiltakstyperKostnadskalkyle!$R$10*Handlingsplan!H267,
IF(F261=TiltakstyperKostnadskalkyle!$B$11,TiltakstyperKostnadskalkyle!$R$11*Handlingsplan!H267,
IF(F261=TiltakstyperKostnadskalkyle!$B$12,TiltakstyperKostnadskalkyle!$R$12*Handlingsplan!H267,
IF(F261=TiltakstyperKostnadskalkyle!$B$13,TiltakstyperKostnadskalkyle!$R$13*Handlingsplan!H267,
IF(F261=TiltakstyperKostnadskalkyle!$B$14,TiltakstyperKostnadskalkyle!$R$14*Handlingsplan!H267,
IF(F261=TiltakstyperKostnadskalkyle!$B$15,TiltakstyperKostnadskalkyle!$R$15*Handlingsplan!H267,
0)))))))))))</f>
        <v>0</v>
      </c>
      <c r="K261" s="18" t="str">
        <f>IF($F261=TiltakstyperKostnadskalkyle!$B$5,($J261*TiltakstyperKostnadskalkyle!D$5)/100,
IF($F261=TiltakstyperKostnadskalkyle!$B$6,($J261*TiltakstyperKostnadskalkyle!D$6)/100,
IF($F261=TiltakstyperKostnadskalkyle!$B$7,($J261*TiltakstyperKostnadskalkyle!D$7)/100,
IF($F261=TiltakstyperKostnadskalkyle!$B$8,($J261*TiltakstyperKostnadskalkyle!D$8)/100,
IF($F261=TiltakstyperKostnadskalkyle!$B$9,($J261*TiltakstyperKostnadskalkyle!D$9)/100,
IF($F261=TiltakstyperKostnadskalkyle!$B$10,($J261*TiltakstyperKostnadskalkyle!D$10)/100,
IF($F261=TiltakstyperKostnadskalkyle!$B$11,($J261*TiltakstyperKostnadskalkyle!D$11)/100,
IF($F261=TiltakstyperKostnadskalkyle!$B$12,($J261*TiltakstyperKostnadskalkyle!D$12)/100,
IF($F261=TiltakstyperKostnadskalkyle!$B$13,($J261*TiltakstyperKostnadskalkyle!D$13)/100,
IF($F261=TiltakstyperKostnadskalkyle!$B$14,($J261*TiltakstyperKostnadskalkyle!D$14)/100,
IF($F261=TiltakstyperKostnadskalkyle!$B$15,($J261*TiltakstyperKostnadskalkyle!D$15)/100,
"0")))))))))))</f>
        <v>0</v>
      </c>
      <c r="L261" s="18" t="str">
        <f>IF($F261=TiltakstyperKostnadskalkyle!$B$5,($J261*TiltakstyperKostnadskalkyle!E$5)/100,
IF($F261=TiltakstyperKostnadskalkyle!$B$6,($J261*TiltakstyperKostnadskalkyle!E$6)/100,
IF($F261=TiltakstyperKostnadskalkyle!$B$7,($J261*TiltakstyperKostnadskalkyle!E$7)/100,
IF($F261=TiltakstyperKostnadskalkyle!$B$8,($J261*TiltakstyperKostnadskalkyle!E$8)/100,
IF($F261=TiltakstyperKostnadskalkyle!$B$9,($J261*TiltakstyperKostnadskalkyle!E$9)/100,
IF($F261=TiltakstyperKostnadskalkyle!$B$10,($J261*TiltakstyperKostnadskalkyle!E$10)/100,
IF($F261=TiltakstyperKostnadskalkyle!$B$11,($J261*TiltakstyperKostnadskalkyle!E$11)/100,
IF($F261=TiltakstyperKostnadskalkyle!$B$12,($J261*TiltakstyperKostnadskalkyle!E$12)/100,
IF($F261=TiltakstyperKostnadskalkyle!$B$13,($J261*TiltakstyperKostnadskalkyle!E$13)/100,
IF($F261=TiltakstyperKostnadskalkyle!$B$14,($J261*TiltakstyperKostnadskalkyle!E$14)/100,
IF($F261=TiltakstyperKostnadskalkyle!$B$15,($J261*TiltakstyperKostnadskalkyle!E$15)/100,
"0")))))))))))</f>
        <v>0</v>
      </c>
      <c r="M261" s="18" t="str">
        <f>IF($F261=TiltakstyperKostnadskalkyle!$B$5,($J261*TiltakstyperKostnadskalkyle!F$5)/100,
IF($F261=TiltakstyperKostnadskalkyle!$B$6,($J261*TiltakstyperKostnadskalkyle!F$6)/100,
IF($F261=TiltakstyperKostnadskalkyle!$B$7,($J261*TiltakstyperKostnadskalkyle!F$7)/100,
IF($F261=TiltakstyperKostnadskalkyle!$B$8,($J261*TiltakstyperKostnadskalkyle!F$8)/100,
IF($F261=TiltakstyperKostnadskalkyle!$B$9,($J261*TiltakstyperKostnadskalkyle!F$9)/100,
IF($F261=TiltakstyperKostnadskalkyle!$B$10,($J261*TiltakstyperKostnadskalkyle!F$10)/100,
IF($F261=TiltakstyperKostnadskalkyle!$B$11,($J261*TiltakstyperKostnadskalkyle!F$11)/100,
IF($F261=TiltakstyperKostnadskalkyle!$B$12,($J261*TiltakstyperKostnadskalkyle!F$12)/100,
IF($F261=TiltakstyperKostnadskalkyle!$B$13,($J261*TiltakstyperKostnadskalkyle!F$13)/100,
IF($F261=TiltakstyperKostnadskalkyle!$B$14,($J261*TiltakstyperKostnadskalkyle!F$14)/100,
IF($F261=TiltakstyperKostnadskalkyle!$B$15,($J261*TiltakstyperKostnadskalkyle!F$15)/100,
"0")))))))))))</f>
        <v>0</v>
      </c>
      <c r="N261" s="18" t="str">
        <f>IF($F261=TiltakstyperKostnadskalkyle!$B$5,($J261*TiltakstyperKostnadskalkyle!G$5)/100,
IF($F261=TiltakstyperKostnadskalkyle!$B$6,($J261*TiltakstyperKostnadskalkyle!G$6)/100,
IF($F261=TiltakstyperKostnadskalkyle!$B$7,($J261*TiltakstyperKostnadskalkyle!G$7)/100,
IF($F261=TiltakstyperKostnadskalkyle!$B$8,($J261*TiltakstyperKostnadskalkyle!G$8)/100,
IF($F261=TiltakstyperKostnadskalkyle!$B$9,($J261*TiltakstyperKostnadskalkyle!G$9)/100,
IF($F261=TiltakstyperKostnadskalkyle!$B$10,($J261*TiltakstyperKostnadskalkyle!G$10)/100,
IF($F261=TiltakstyperKostnadskalkyle!$B$11,($J261*TiltakstyperKostnadskalkyle!G$11)/100,
IF($F261=TiltakstyperKostnadskalkyle!$B$12,($J261*TiltakstyperKostnadskalkyle!G$12)/100,
IF($F261=TiltakstyperKostnadskalkyle!$B$13,($J261*TiltakstyperKostnadskalkyle!G$13)/100,
IF($F261=TiltakstyperKostnadskalkyle!$B$14,($J261*TiltakstyperKostnadskalkyle!G$14)/100,
IF($F261=TiltakstyperKostnadskalkyle!$B$15,($J261*TiltakstyperKostnadskalkyle!G$15)/100,
"0")))))))))))</f>
        <v>0</v>
      </c>
      <c r="O261" s="18" t="str">
        <f>IF($F261=TiltakstyperKostnadskalkyle!$B$5,($J261*TiltakstyperKostnadskalkyle!H$5)/100,
IF($F261=TiltakstyperKostnadskalkyle!$B$6,($J261*TiltakstyperKostnadskalkyle!H$6)/100,
IF($F261=TiltakstyperKostnadskalkyle!$B$7,($J261*TiltakstyperKostnadskalkyle!H$7)/100,
IF($F261=TiltakstyperKostnadskalkyle!$B$8,($J261*TiltakstyperKostnadskalkyle!H$8)/100,
IF($F261=TiltakstyperKostnadskalkyle!$B$9,($J261*TiltakstyperKostnadskalkyle!H$9)/100,
IF($F261=TiltakstyperKostnadskalkyle!$B$10,($J261*TiltakstyperKostnadskalkyle!H$10)/100,
IF($F261=TiltakstyperKostnadskalkyle!$B$11,($J261*TiltakstyperKostnadskalkyle!H$11)/100,
IF($F261=TiltakstyperKostnadskalkyle!$B$12,($J261*TiltakstyperKostnadskalkyle!H$12)/100,
IF($F261=TiltakstyperKostnadskalkyle!$B$13,($J261*TiltakstyperKostnadskalkyle!H$13)/100,
IF($F261=TiltakstyperKostnadskalkyle!$B$14,($J261*TiltakstyperKostnadskalkyle!H$14)/100,
IF($F261=TiltakstyperKostnadskalkyle!$B$15,($J261*TiltakstyperKostnadskalkyle!H$15)/100,
"0")))))))))))</f>
        <v>0</v>
      </c>
      <c r="P261" s="18" t="str">
        <f>IF($F261=TiltakstyperKostnadskalkyle!$B$5,($J261*TiltakstyperKostnadskalkyle!I$5)/100,
IF($F261=TiltakstyperKostnadskalkyle!$B$6,($J261*TiltakstyperKostnadskalkyle!I$6)/100,
IF($F261=TiltakstyperKostnadskalkyle!$B$7,($J261*TiltakstyperKostnadskalkyle!I$7)/100,
IF($F261=TiltakstyperKostnadskalkyle!$B$8,($J261*TiltakstyperKostnadskalkyle!I$8)/100,
IF($F261=TiltakstyperKostnadskalkyle!$B$9,($J261*TiltakstyperKostnadskalkyle!I$9)/100,
IF($F261=TiltakstyperKostnadskalkyle!$B$10,($J261*TiltakstyperKostnadskalkyle!I$10)/100,
IF($F261=TiltakstyperKostnadskalkyle!$B$11,($J261*TiltakstyperKostnadskalkyle!I$11)/100,
IF($F261=TiltakstyperKostnadskalkyle!$B$12,($J261*TiltakstyperKostnadskalkyle!I$12)/100,
IF($F261=TiltakstyperKostnadskalkyle!$B$13,($J261*TiltakstyperKostnadskalkyle!I$13)/100,
IF($F261=TiltakstyperKostnadskalkyle!$B$14,($J261*TiltakstyperKostnadskalkyle!I$14)/100,
IF($F261=TiltakstyperKostnadskalkyle!$B$15,($J261*TiltakstyperKostnadskalkyle!I$15)/100,
"0")))))))))))</f>
        <v>0</v>
      </c>
      <c r="Q261" s="18">
        <f t="shared" si="14"/>
        <v>0</v>
      </c>
      <c r="R261" s="18" t="str">
        <f>IF($F261=TiltakstyperKostnadskalkyle!$B$5,($J261*TiltakstyperKostnadskalkyle!K$5)/100,
IF($F261=TiltakstyperKostnadskalkyle!$B$6,($J261*TiltakstyperKostnadskalkyle!K$6)/100,
IF($F261=TiltakstyperKostnadskalkyle!$B$8,($J261*TiltakstyperKostnadskalkyle!K$8)/100,
IF($F261=TiltakstyperKostnadskalkyle!$B$9,($J261*TiltakstyperKostnadskalkyle!K$9)/100,
IF($F261=TiltakstyperKostnadskalkyle!$B$10,($J261*TiltakstyperKostnadskalkyle!K$10)/100,
IF($F261=TiltakstyperKostnadskalkyle!$B$11,($J261*TiltakstyperKostnadskalkyle!K$11)/100,
IF($F261=TiltakstyperKostnadskalkyle!$B$12,($J261*TiltakstyperKostnadskalkyle!K$12)/100,
IF($F261=TiltakstyperKostnadskalkyle!$B$13,($J261*TiltakstyperKostnadskalkyle!K$13)/100,
IF($F261=TiltakstyperKostnadskalkyle!$B$14,($J261*TiltakstyperKostnadskalkyle!K$14)/100,
"0")))))))))</f>
        <v>0</v>
      </c>
      <c r="S261" s="18">
        <f t="shared" si="15"/>
        <v>0</v>
      </c>
      <c r="T261" s="18" t="str">
        <f>IF($F261=TiltakstyperKostnadskalkyle!$B$5,($J261*TiltakstyperKostnadskalkyle!M$5)/100,
IF($F261=TiltakstyperKostnadskalkyle!$B$6,($J261*TiltakstyperKostnadskalkyle!M$6)/100,
IF($F261=TiltakstyperKostnadskalkyle!$B$7,($J261*TiltakstyperKostnadskalkyle!M$7)/100,
IF($F261=TiltakstyperKostnadskalkyle!$B$8,($J261*TiltakstyperKostnadskalkyle!M$8)/100,
IF($F261=TiltakstyperKostnadskalkyle!$B$9,($J261*TiltakstyperKostnadskalkyle!M$9)/100,
IF($F261=TiltakstyperKostnadskalkyle!$B$10,($J261*TiltakstyperKostnadskalkyle!M$10)/100,
IF($F261=TiltakstyperKostnadskalkyle!$B$11,($J261*TiltakstyperKostnadskalkyle!M$11)/100,
IF($F261=TiltakstyperKostnadskalkyle!$B$12,($J261*TiltakstyperKostnadskalkyle!M$12)/100,
IF($F261=TiltakstyperKostnadskalkyle!$B$13,($J261*TiltakstyperKostnadskalkyle!M$13)/100,
IF($F261=TiltakstyperKostnadskalkyle!$B$14,($J261*TiltakstyperKostnadskalkyle!M$14)/100,
IF($F261=TiltakstyperKostnadskalkyle!$B$15,($J261*TiltakstyperKostnadskalkyle!M$15)/100,
"0")))))))))))</f>
        <v>0</v>
      </c>
      <c r="U261" s="32"/>
      <c r="V261" s="32"/>
      <c r="W261" s="18" t="str">
        <f>IF($F261=TiltakstyperKostnadskalkyle!$B$5,($J261*TiltakstyperKostnadskalkyle!P$5)/100,
IF($F261=TiltakstyperKostnadskalkyle!$B$6,($J261*TiltakstyperKostnadskalkyle!P$6)/100,
IF($F261=TiltakstyperKostnadskalkyle!$B$7,($J261*TiltakstyperKostnadskalkyle!P$7)/100,
IF($F261=TiltakstyperKostnadskalkyle!$B$8,($J261*TiltakstyperKostnadskalkyle!P$8)/100,
IF($F261=TiltakstyperKostnadskalkyle!$B$9,($J261*TiltakstyperKostnadskalkyle!P$9)/100,
IF($F261=TiltakstyperKostnadskalkyle!$B$10,($J261*TiltakstyperKostnadskalkyle!P$10)/100,
IF($F261=TiltakstyperKostnadskalkyle!$B$11,($J261*TiltakstyperKostnadskalkyle!P$11)/100,
IF($F261=TiltakstyperKostnadskalkyle!$B$12,($J261*TiltakstyperKostnadskalkyle!P$12)/100,
IF($F261=TiltakstyperKostnadskalkyle!$B$13,($J261*TiltakstyperKostnadskalkyle!P$13)/100,
IF($F261=TiltakstyperKostnadskalkyle!$B$14,($J261*TiltakstyperKostnadskalkyle!P$14)/100,
IF($F261=TiltakstyperKostnadskalkyle!$B$15,($J261*TiltakstyperKostnadskalkyle!P$15)/100,
"0")))))))))))</f>
        <v>0</v>
      </c>
      <c r="Y261" s="151"/>
    </row>
    <row r="262" spans="2:25" ht="14.45" customHeight="1" x14ac:dyDescent="0.25">
      <c r="B262" s="20" t="s">
        <v>25</v>
      </c>
      <c r="C262" s="22"/>
      <c r="D262" s="22"/>
      <c r="E262" s="22"/>
      <c r="F262" s="39"/>
      <c r="G262" s="22"/>
      <c r="H262" s="23"/>
      <c r="I262" s="27"/>
      <c r="J262" s="18">
        <f>IF(F262=TiltakstyperKostnadskalkyle!$B$5,TiltakstyperKostnadskalkyle!$R$5*Handlingsplan!H268,
IF(F262=TiltakstyperKostnadskalkyle!$B$6,TiltakstyperKostnadskalkyle!$R$6*Handlingsplan!H268,
IF(F262=TiltakstyperKostnadskalkyle!$B$7,TiltakstyperKostnadskalkyle!$R$7*Handlingsplan!H268,
IF(F262=TiltakstyperKostnadskalkyle!$B$8,TiltakstyperKostnadskalkyle!$R$8*Handlingsplan!H268,
IF(F262=TiltakstyperKostnadskalkyle!$B$9,TiltakstyperKostnadskalkyle!$R$9*Handlingsplan!H268,
IF(F262=TiltakstyperKostnadskalkyle!$B$10,TiltakstyperKostnadskalkyle!$R$10*Handlingsplan!H268,
IF(F262=TiltakstyperKostnadskalkyle!$B$11,TiltakstyperKostnadskalkyle!$R$11*Handlingsplan!H268,
IF(F262=TiltakstyperKostnadskalkyle!$B$12,TiltakstyperKostnadskalkyle!$R$12*Handlingsplan!H268,
IF(F262=TiltakstyperKostnadskalkyle!$B$13,TiltakstyperKostnadskalkyle!$R$13*Handlingsplan!H268,
IF(F262=TiltakstyperKostnadskalkyle!$B$14,TiltakstyperKostnadskalkyle!$R$14*Handlingsplan!H268,
IF(F262=TiltakstyperKostnadskalkyle!$B$15,TiltakstyperKostnadskalkyle!$R$15*Handlingsplan!H268,
0)))))))))))</f>
        <v>0</v>
      </c>
      <c r="K262" s="18" t="str">
        <f>IF($F262=TiltakstyperKostnadskalkyle!$B$5,($J262*TiltakstyperKostnadskalkyle!D$5)/100,
IF($F262=TiltakstyperKostnadskalkyle!$B$6,($J262*TiltakstyperKostnadskalkyle!D$6)/100,
IF($F262=TiltakstyperKostnadskalkyle!$B$7,($J262*TiltakstyperKostnadskalkyle!D$7)/100,
IF($F262=TiltakstyperKostnadskalkyle!$B$8,($J262*TiltakstyperKostnadskalkyle!D$8)/100,
IF($F262=TiltakstyperKostnadskalkyle!$B$9,($J262*TiltakstyperKostnadskalkyle!D$9)/100,
IF($F262=TiltakstyperKostnadskalkyle!$B$10,($J262*TiltakstyperKostnadskalkyle!D$10)/100,
IF($F262=TiltakstyperKostnadskalkyle!$B$11,($J262*TiltakstyperKostnadskalkyle!D$11)/100,
IF($F262=TiltakstyperKostnadskalkyle!$B$12,($J262*TiltakstyperKostnadskalkyle!D$12)/100,
IF($F262=TiltakstyperKostnadskalkyle!$B$13,($J262*TiltakstyperKostnadskalkyle!D$13)/100,
IF($F262=TiltakstyperKostnadskalkyle!$B$14,($J262*TiltakstyperKostnadskalkyle!D$14)/100,
IF($F262=TiltakstyperKostnadskalkyle!$B$15,($J262*TiltakstyperKostnadskalkyle!D$15)/100,
"0")))))))))))</f>
        <v>0</v>
      </c>
      <c r="L262" s="18" t="str">
        <f>IF($F262=TiltakstyperKostnadskalkyle!$B$5,($J262*TiltakstyperKostnadskalkyle!E$5)/100,
IF($F262=TiltakstyperKostnadskalkyle!$B$6,($J262*TiltakstyperKostnadskalkyle!E$6)/100,
IF($F262=TiltakstyperKostnadskalkyle!$B$7,($J262*TiltakstyperKostnadskalkyle!E$7)/100,
IF($F262=TiltakstyperKostnadskalkyle!$B$8,($J262*TiltakstyperKostnadskalkyle!E$8)/100,
IF($F262=TiltakstyperKostnadskalkyle!$B$9,($J262*TiltakstyperKostnadskalkyle!E$9)/100,
IF($F262=TiltakstyperKostnadskalkyle!$B$10,($J262*TiltakstyperKostnadskalkyle!E$10)/100,
IF($F262=TiltakstyperKostnadskalkyle!$B$11,($J262*TiltakstyperKostnadskalkyle!E$11)/100,
IF($F262=TiltakstyperKostnadskalkyle!$B$12,($J262*TiltakstyperKostnadskalkyle!E$12)/100,
IF($F262=TiltakstyperKostnadskalkyle!$B$13,($J262*TiltakstyperKostnadskalkyle!E$13)/100,
IF($F262=TiltakstyperKostnadskalkyle!$B$14,($J262*TiltakstyperKostnadskalkyle!E$14)/100,
IF($F262=TiltakstyperKostnadskalkyle!$B$15,($J262*TiltakstyperKostnadskalkyle!E$15)/100,
"0")))))))))))</f>
        <v>0</v>
      </c>
      <c r="M262" s="18" t="str">
        <f>IF($F262=TiltakstyperKostnadskalkyle!$B$5,($J262*TiltakstyperKostnadskalkyle!F$5)/100,
IF($F262=TiltakstyperKostnadskalkyle!$B$6,($J262*TiltakstyperKostnadskalkyle!F$6)/100,
IF($F262=TiltakstyperKostnadskalkyle!$B$7,($J262*TiltakstyperKostnadskalkyle!F$7)/100,
IF($F262=TiltakstyperKostnadskalkyle!$B$8,($J262*TiltakstyperKostnadskalkyle!F$8)/100,
IF($F262=TiltakstyperKostnadskalkyle!$B$9,($J262*TiltakstyperKostnadskalkyle!F$9)/100,
IF($F262=TiltakstyperKostnadskalkyle!$B$10,($J262*TiltakstyperKostnadskalkyle!F$10)/100,
IF($F262=TiltakstyperKostnadskalkyle!$B$11,($J262*TiltakstyperKostnadskalkyle!F$11)/100,
IF($F262=TiltakstyperKostnadskalkyle!$B$12,($J262*TiltakstyperKostnadskalkyle!F$12)/100,
IF($F262=TiltakstyperKostnadskalkyle!$B$13,($J262*TiltakstyperKostnadskalkyle!F$13)/100,
IF($F262=TiltakstyperKostnadskalkyle!$B$14,($J262*TiltakstyperKostnadskalkyle!F$14)/100,
IF($F262=TiltakstyperKostnadskalkyle!$B$15,($J262*TiltakstyperKostnadskalkyle!F$15)/100,
"0")))))))))))</f>
        <v>0</v>
      </c>
      <c r="N262" s="18" t="str">
        <f>IF($F262=TiltakstyperKostnadskalkyle!$B$5,($J262*TiltakstyperKostnadskalkyle!G$5)/100,
IF($F262=TiltakstyperKostnadskalkyle!$B$6,($J262*TiltakstyperKostnadskalkyle!G$6)/100,
IF($F262=TiltakstyperKostnadskalkyle!$B$7,($J262*TiltakstyperKostnadskalkyle!G$7)/100,
IF($F262=TiltakstyperKostnadskalkyle!$B$8,($J262*TiltakstyperKostnadskalkyle!G$8)/100,
IF($F262=TiltakstyperKostnadskalkyle!$B$9,($J262*TiltakstyperKostnadskalkyle!G$9)/100,
IF($F262=TiltakstyperKostnadskalkyle!$B$10,($J262*TiltakstyperKostnadskalkyle!G$10)/100,
IF($F262=TiltakstyperKostnadskalkyle!$B$11,($J262*TiltakstyperKostnadskalkyle!G$11)/100,
IF($F262=TiltakstyperKostnadskalkyle!$B$12,($J262*TiltakstyperKostnadskalkyle!G$12)/100,
IF($F262=TiltakstyperKostnadskalkyle!$B$13,($J262*TiltakstyperKostnadskalkyle!G$13)/100,
IF($F262=TiltakstyperKostnadskalkyle!$B$14,($J262*TiltakstyperKostnadskalkyle!G$14)/100,
IF($F262=TiltakstyperKostnadskalkyle!$B$15,($J262*TiltakstyperKostnadskalkyle!G$15)/100,
"0")))))))))))</f>
        <v>0</v>
      </c>
      <c r="O262" s="18" t="str">
        <f>IF($F262=TiltakstyperKostnadskalkyle!$B$5,($J262*TiltakstyperKostnadskalkyle!H$5)/100,
IF($F262=TiltakstyperKostnadskalkyle!$B$6,($J262*TiltakstyperKostnadskalkyle!H$6)/100,
IF($F262=TiltakstyperKostnadskalkyle!$B$7,($J262*TiltakstyperKostnadskalkyle!H$7)/100,
IF($F262=TiltakstyperKostnadskalkyle!$B$8,($J262*TiltakstyperKostnadskalkyle!H$8)/100,
IF($F262=TiltakstyperKostnadskalkyle!$B$9,($J262*TiltakstyperKostnadskalkyle!H$9)/100,
IF($F262=TiltakstyperKostnadskalkyle!$B$10,($J262*TiltakstyperKostnadskalkyle!H$10)/100,
IF($F262=TiltakstyperKostnadskalkyle!$B$11,($J262*TiltakstyperKostnadskalkyle!H$11)/100,
IF($F262=TiltakstyperKostnadskalkyle!$B$12,($J262*TiltakstyperKostnadskalkyle!H$12)/100,
IF($F262=TiltakstyperKostnadskalkyle!$B$13,($J262*TiltakstyperKostnadskalkyle!H$13)/100,
IF($F262=TiltakstyperKostnadskalkyle!$B$14,($J262*TiltakstyperKostnadskalkyle!H$14)/100,
IF($F262=TiltakstyperKostnadskalkyle!$B$15,($J262*TiltakstyperKostnadskalkyle!H$15)/100,
"0")))))))))))</f>
        <v>0</v>
      </c>
      <c r="P262" s="18" t="str">
        <f>IF($F262=TiltakstyperKostnadskalkyle!$B$5,($J262*TiltakstyperKostnadskalkyle!I$5)/100,
IF($F262=TiltakstyperKostnadskalkyle!$B$6,($J262*TiltakstyperKostnadskalkyle!I$6)/100,
IF($F262=TiltakstyperKostnadskalkyle!$B$7,($J262*TiltakstyperKostnadskalkyle!I$7)/100,
IF($F262=TiltakstyperKostnadskalkyle!$B$8,($J262*TiltakstyperKostnadskalkyle!I$8)/100,
IF($F262=TiltakstyperKostnadskalkyle!$B$9,($J262*TiltakstyperKostnadskalkyle!I$9)/100,
IF($F262=TiltakstyperKostnadskalkyle!$B$10,($J262*TiltakstyperKostnadskalkyle!I$10)/100,
IF($F262=TiltakstyperKostnadskalkyle!$B$11,($J262*TiltakstyperKostnadskalkyle!I$11)/100,
IF($F262=TiltakstyperKostnadskalkyle!$B$12,($J262*TiltakstyperKostnadskalkyle!I$12)/100,
IF($F262=TiltakstyperKostnadskalkyle!$B$13,($J262*TiltakstyperKostnadskalkyle!I$13)/100,
IF($F262=TiltakstyperKostnadskalkyle!$B$14,($J262*TiltakstyperKostnadskalkyle!I$14)/100,
IF($F262=TiltakstyperKostnadskalkyle!$B$15,($J262*TiltakstyperKostnadskalkyle!I$15)/100,
"0")))))))))))</f>
        <v>0</v>
      </c>
      <c r="Q262" s="18">
        <f t="shared" si="14"/>
        <v>0</v>
      </c>
      <c r="R262" s="18" t="str">
        <f>IF($F262=TiltakstyperKostnadskalkyle!$B$5,($J262*TiltakstyperKostnadskalkyle!K$5)/100,
IF($F262=TiltakstyperKostnadskalkyle!$B$6,($J262*TiltakstyperKostnadskalkyle!K$6)/100,
IF($F262=TiltakstyperKostnadskalkyle!$B$8,($J262*TiltakstyperKostnadskalkyle!K$8)/100,
IF($F262=TiltakstyperKostnadskalkyle!$B$9,($J262*TiltakstyperKostnadskalkyle!K$9)/100,
IF($F262=TiltakstyperKostnadskalkyle!$B$10,($J262*TiltakstyperKostnadskalkyle!K$10)/100,
IF($F262=TiltakstyperKostnadskalkyle!$B$11,($J262*TiltakstyperKostnadskalkyle!K$11)/100,
IF($F262=TiltakstyperKostnadskalkyle!$B$12,($J262*TiltakstyperKostnadskalkyle!K$12)/100,
IF($F262=TiltakstyperKostnadskalkyle!$B$13,($J262*TiltakstyperKostnadskalkyle!K$13)/100,
IF($F262=TiltakstyperKostnadskalkyle!$B$14,($J262*TiltakstyperKostnadskalkyle!K$14)/100,
"0")))))))))</f>
        <v>0</v>
      </c>
      <c r="S262" s="18">
        <f t="shared" si="15"/>
        <v>0</v>
      </c>
      <c r="T262" s="18" t="str">
        <f>IF($F262=TiltakstyperKostnadskalkyle!$B$5,($J262*TiltakstyperKostnadskalkyle!M$5)/100,
IF($F262=TiltakstyperKostnadskalkyle!$B$6,($J262*TiltakstyperKostnadskalkyle!M$6)/100,
IF($F262=TiltakstyperKostnadskalkyle!$B$7,($J262*TiltakstyperKostnadskalkyle!M$7)/100,
IF($F262=TiltakstyperKostnadskalkyle!$B$8,($J262*TiltakstyperKostnadskalkyle!M$8)/100,
IF($F262=TiltakstyperKostnadskalkyle!$B$9,($J262*TiltakstyperKostnadskalkyle!M$9)/100,
IF($F262=TiltakstyperKostnadskalkyle!$B$10,($J262*TiltakstyperKostnadskalkyle!M$10)/100,
IF($F262=TiltakstyperKostnadskalkyle!$B$11,($J262*TiltakstyperKostnadskalkyle!M$11)/100,
IF($F262=TiltakstyperKostnadskalkyle!$B$12,($J262*TiltakstyperKostnadskalkyle!M$12)/100,
IF($F262=TiltakstyperKostnadskalkyle!$B$13,($J262*TiltakstyperKostnadskalkyle!M$13)/100,
IF($F262=TiltakstyperKostnadskalkyle!$B$14,($J262*TiltakstyperKostnadskalkyle!M$14)/100,
IF($F262=TiltakstyperKostnadskalkyle!$B$15,($J262*TiltakstyperKostnadskalkyle!M$15)/100,
"0")))))))))))</f>
        <v>0</v>
      </c>
      <c r="U262" s="32"/>
      <c r="V262" s="32"/>
      <c r="W262" s="18" t="str">
        <f>IF($F262=TiltakstyperKostnadskalkyle!$B$5,($J262*TiltakstyperKostnadskalkyle!P$5)/100,
IF($F262=TiltakstyperKostnadskalkyle!$B$6,($J262*TiltakstyperKostnadskalkyle!P$6)/100,
IF($F262=TiltakstyperKostnadskalkyle!$B$7,($J262*TiltakstyperKostnadskalkyle!P$7)/100,
IF($F262=TiltakstyperKostnadskalkyle!$B$8,($J262*TiltakstyperKostnadskalkyle!P$8)/100,
IF($F262=TiltakstyperKostnadskalkyle!$B$9,($J262*TiltakstyperKostnadskalkyle!P$9)/100,
IF($F262=TiltakstyperKostnadskalkyle!$B$10,($J262*TiltakstyperKostnadskalkyle!P$10)/100,
IF($F262=TiltakstyperKostnadskalkyle!$B$11,($J262*TiltakstyperKostnadskalkyle!P$11)/100,
IF($F262=TiltakstyperKostnadskalkyle!$B$12,($J262*TiltakstyperKostnadskalkyle!P$12)/100,
IF($F262=TiltakstyperKostnadskalkyle!$B$13,($J262*TiltakstyperKostnadskalkyle!P$13)/100,
IF($F262=TiltakstyperKostnadskalkyle!$B$14,($J262*TiltakstyperKostnadskalkyle!P$14)/100,
IF($F262=TiltakstyperKostnadskalkyle!$B$15,($J262*TiltakstyperKostnadskalkyle!P$15)/100,
"0")))))))))))</f>
        <v>0</v>
      </c>
      <c r="Y262" s="151"/>
    </row>
    <row r="263" spans="2:25" ht="14.45" customHeight="1" x14ac:dyDescent="0.25">
      <c r="B263" s="20" t="s">
        <v>25</v>
      </c>
      <c r="C263" s="22"/>
      <c r="D263" s="22"/>
      <c r="E263" s="22"/>
      <c r="F263" s="39"/>
      <c r="G263" s="22"/>
      <c r="H263" s="23"/>
      <c r="I263" s="27"/>
      <c r="J263" s="18">
        <f>IF(F263=TiltakstyperKostnadskalkyle!$B$5,TiltakstyperKostnadskalkyle!$R$5*Handlingsplan!H269,
IF(F263=TiltakstyperKostnadskalkyle!$B$6,TiltakstyperKostnadskalkyle!$R$6*Handlingsplan!H269,
IF(F263=TiltakstyperKostnadskalkyle!$B$7,TiltakstyperKostnadskalkyle!$R$7*Handlingsplan!H269,
IF(F263=TiltakstyperKostnadskalkyle!$B$8,TiltakstyperKostnadskalkyle!$R$8*Handlingsplan!H269,
IF(F263=TiltakstyperKostnadskalkyle!$B$9,TiltakstyperKostnadskalkyle!$R$9*Handlingsplan!H269,
IF(F263=TiltakstyperKostnadskalkyle!$B$10,TiltakstyperKostnadskalkyle!$R$10*Handlingsplan!H269,
IF(F263=TiltakstyperKostnadskalkyle!$B$11,TiltakstyperKostnadskalkyle!$R$11*Handlingsplan!H269,
IF(F263=TiltakstyperKostnadskalkyle!$B$12,TiltakstyperKostnadskalkyle!$R$12*Handlingsplan!H269,
IF(F263=TiltakstyperKostnadskalkyle!$B$13,TiltakstyperKostnadskalkyle!$R$13*Handlingsplan!H269,
IF(F263=TiltakstyperKostnadskalkyle!$B$14,TiltakstyperKostnadskalkyle!$R$14*Handlingsplan!H269,
IF(F263=TiltakstyperKostnadskalkyle!$B$15,TiltakstyperKostnadskalkyle!$R$15*Handlingsplan!H269,
0)))))))))))</f>
        <v>0</v>
      </c>
      <c r="K263" s="18" t="str">
        <f>IF($F263=TiltakstyperKostnadskalkyle!$B$5,($J263*TiltakstyperKostnadskalkyle!D$5)/100,
IF($F263=TiltakstyperKostnadskalkyle!$B$6,($J263*TiltakstyperKostnadskalkyle!D$6)/100,
IF($F263=TiltakstyperKostnadskalkyle!$B$7,($J263*TiltakstyperKostnadskalkyle!D$7)/100,
IF($F263=TiltakstyperKostnadskalkyle!$B$8,($J263*TiltakstyperKostnadskalkyle!D$8)/100,
IF($F263=TiltakstyperKostnadskalkyle!$B$9,($J263*TiltakstyperKostnadskalkyle!D$9)/100,
IF($F263=TiltakstyperKostnadskalkyle!$B$10,($J263*TiltakstyperKostnadskalkyle!D$10)/100,
IF($F263=TiltakstyperKostnadskalkyle!$B$11,($J263*TiltakstyperKostnadskalkyle!D$11)/100,
IF($F263=TiltakstyperKostnadskalkyle!$B$12,($J263*TiltakstyperKostnadskalkyle!D$12)/100,
IF($F263=TiltakstyperKostnadskalkyle!$B$13,($J263*TiltakstyperKostnadskalkyle!D$13)/100,
IF($F263=TiltakstyperKostnadskalkyle!$B$14,($J263*TiltakstyperKostnadskalkyle!D$14)/100,
IF($F263=TiltakstyperKostnadskalkyle!$B$15,($J263*TiltakstyperKostnadskalkyle!D$15)/100,
"0")))))))))))</f>
        <v>0</v>
      </c>
      <c r="L263" s="18" t="str">
        <f>IF($F263=TiltakstyperKostnadskalkyle!$B$5,($J263*TiltakstyperKostnadskalkyle!E$5)/100,
IF($F263=TiltakstyperKostnadskalkyle!$B$6,($J263*TiltakstyperKostnadskalkyle!E$6)/100,
IF($F263=TiltakstyperKostnadskalkyle!$B$7,($J263*TiltakstyperKostnadskalkyle!E$7)/100,
IF($F263=TiltakstyperKostnadskalkyle!$B$8,($J263*TiltakstyperKostnadskalkyle!E$8)/100,
IF($F263=TiltakstyperKostnadskalkyle!$B$9,($J263*TiltakstyperKostnadskalkyle!E$9)/100,
IF($F263=TiltakstyperKostnadskalkyle!$B$10,($J263*TiltakstyperKostnadskalkyle!E$10)/100,
IF($F263=TiltakstyperKostnadskalkyle!$B$11,($J263*TiltakstyperKostnadskalkyle!E$11)/100,
IF($F263=TiltakstyperKostnadskalkyle!$B$12,($J263*TiltakstyperKostnadskalkyle!E$12)/100,
IF($F263=TiltakstyperKostnadskalkyle!$B$13,($J263*TiltakstyperKostnadskalkyle!E$13)/100,
IF($F263=TiltakstyperKostnadskalkyle!$B$14,($J263*TiltakstyperKostnadskalkyle!E$14)/100,
IF($F263=TiltakstyperKostnadskalkyle!$B$15,($J263*TiltakstyperKostnadskalkyle!E$15)/100,
"0")))))))))))</f>
        <v>0</v>
      </c>
      <c r="M263" s="18" t="str">
        <f>IF($F263=TiltakstyperKostnadskalkyle!$B$5,($J263*TiltakstyperKostnadskalkyle!F$5)/100,
IF($F263=TiltakstyperKostnadskalkyle!$B$6,($J263*TiltakstyperKostnadskalkyle!F$6)/100,
IF($F263=TiltakstyperKostnadskalkyle!$B$7,($J263*TiltakstyperKostnadskalkyle!F$7)/100,
IF($F263=TiltakstyperKostnadskalkyle!$B$8,($J263*TiltakstyperKostnadskalkyle!F$8)/100,
IF($F263=TiltakstyperKostnadskalkyle!$B$9,($J263*TiltakstyperKostnadskalkyle!F$9)/100,
IF($F263=TiltakstyperKostnadskalkyle!$B$10,($J263*TiltakstyperKostnadskalkyle!F$10)/100,
IF($F263=TiltakstyperKostnadskalkyle!$B$11,($J263*TiltakstyperKostnadskalkyle!F$11)/100,
IF($F263=TiltakstyperKostnadskalkyle!$B$12,($J263*TiltakstyperKostnadskalkyle!F$12)/100,
IF($F263=TiltakstyperKostnadskalkyle!$B$13,($J263*TiltakstyperKostnadskalkyle!F$13)/100,
IF($F263=TiltakstyperKostnadskalkyle!$B$14,($J263*TiltakstyperKostnadskalkyle!F$14)/100,
IF($F263=TiltakstyperKostnadskalkyle!$B$15,($J263*TiltakstyperKostnadskalkyle!F$15)/100,
"0")))))))))))</f>
        <v>0</v>
      </c>
      <c r="N263" s="18" t="str">
        <f>IF($F263=TiltakstyperKostnadskalkyle!$B$5,($J263*TiltakstyperKostnadskalkyle!G$5)/100,
IF($F263=TiltakstyperKostnadskalkyle!$B$6,($J263*TiltakstyperKostnadskalkyle!G$6)/100,
IF($F263=TiltakstyperKostnadskalkyle!$B$7,($J263*TiltakstyperKostnadskalkyle!G$7)/100,
IF($F263=TiltakstyperKostnadskalkyle!$B$8,($J263*TiltakstyperKostnadskalkyle!G$8)/100,
IF($F263=TiltakstyperKostnadskalkyle!$B$9,($J263*TiltakstyperKostnadskalkyle!G$9)/100,
IF($F263=TiltakstyperKostnadskalkyle!$B$10,($J263*TiltakstyperKostnadskalkyle!G$10)/100,
IF($F263=TiltakstyperKostnadskalkyle!$B$11,($J263*TiltakstyperKostnadskalkyle!G$11)/100,
IF($F263=TiltakstyperKostnadskalkyle!$B$12,($J263*TiltakstyperKostnadskalkyle!G$12)/100,
IF($F263=TiltakstyperKostnadskalkyle!$B$13,($J263*TiltakstyperKostnadskalkyle!G$13)/100,
IF($F263=TiltakstyperKostnadskalkyle!$B$14,($J263*TiltakstyperKostnadskalkyle!G$14)/100,
IF($F263=TiltakstyperKostnadskalkyle!$B$15,($J263*TiltakstyperKostnadskalkyle!G$15)/100,
"0")))))))))))</f>
        <v>0</v>
      </c>
      <c r="O263" s="18" t="str">
        <f>IF($F263=TiltakstyperKostnadskalkyle!$B$5,($J263*TiltakstyperKostnadskalkyle!H$5)/100,
IF($F263=TiltakstyperKostnadskalkyle!$B$6,($J263*TiltakstyperKostnadskalkyle!H$6)/100,
IF($F263=TiltakstyperKostnadskalkyle!$B$7,($J263*TiltakstyperKostnadskalkyle!H$7)/100,
IF($F263=TiltakstyperKostnadskalkyle!$B$8,($J263*TiltakstyperKostnadskalkyle!H$8)/100,
IF($F263=TiltakstyperKostnadskalkyle!$B$9,($J263*TiltakstyperKostnadskalkyle!H$9)/100,
IF($F263=TiltakstyperKostnadskalkyle!$B$10,($J263*TiltakstyperKostnadskalkyle!H$10)/100,
IF($F263=TiltakstyperKostnadskalkyle!$B$11,($J263*TiltakstyperKostnadskalkyle!H$11)/100,
IF($F263=TiltakstyperKostnadskalkyle!$B$12,($J263*TiltakstyperKostnadskalkyle!H$12)/100,
IF($F263=TiltakstyperKostnadskalkyle!$B$13,($J263*TiltakstyperKostnadskalkyle!H$13)/100,
IF($F263=TiltakstyperKostnadskalkyle!$B$14,($J263*TiltakstyperKostnadskalkyle!H$14)/100,
IF($F263=TiltakstyperKostnadskalkyle!$B$15,($J263*TiltakstyperKostnadskalkyle!H$15)/100,
"0")))))))))))</f>
        <v>0</v>
      </c>
      <c r="P263" s="18" t="str">
        <f>IF($F263=TiltakstyperKostnadskalkyle!$B$5,($J263*TiltakstyperKostnadskalkyle!I$5)/100,
IF($F263=TiltakstyperKostnadskalkyle!$B$6,($J263*TiltakstyperKostnadskalkyle!I$6)/100,
IF($F263=TiltakstyperKostnadskalkyle!$B$7,($J263*TiltakstyperKostnadskalkyle!I$7)/100,
IF($F263=TiltakstyperKostnadskalkyle!$B$8,($J263*TiltakstyperKostnadskalkyle!I$8)/100,
IF($F263=TiltakstyperKostnadskalkyle!$B$9,($J263*TiltakstyperKostnadskalkyle!I$9)/100,
IF($F263=TiltakstyperKostnadskalkyle!$B$10,($J263*TiltakstyperKostnadskalkyle!I$10)/100,
IF($F263=TiltakstyperKostnadskalkyle!$B$11,($J263*TiltakstyperKostnadskalkyle!I$11)/100,
IF($F263=TiltakstyperKostnadskalkyle!$B$12,($J263*TiltakstyperKostnadskalkyle!I$12)/100,
IF($F263=TiltakstyperKostnadskalkyle!$B$13,($J263*TiltakstyperKostnadskalkyle!I$13)/100,
IF($F263=TiltakstyperKostnadskalkyle!$B$14,($J263*TiltakstyperKostnadskalkyle!I$14)/100,
IF($F263=TiltakstyperKostnadskalkyle!$B$15,($J263*TiltakstyperKostnadskalkyle!I$15)/100,
"0")))))))))))</f>
        <v>0</v>
      </c>
      <c r="Q263" s="18">
        <f t="shared" si="14"/>
        <v>0</v>
      </c>
      <c r="R263" s="18" t="str">
        <f>IF($F263=TiltakstyperKostnadskalkyle!$B$5,($J263*TiltakstyperKostnadskalkyle!K$5)/100,
IF($F263=TiltakstyperKostnadskalkyle!$B$6,($J263*TiltakstyperKostnadskalkyle!K$6)/100,
IF($F263=TiltakstyperKostnadskalkyle!$B$8,($J263*TiltakstyperKostnadskalkyle!K$8)/100,
IF($F263=TiltakstyperKostnadskalkyle!$B$9,($J263*TiltakstyperKostnadskalkyle!K$9)/100,
IF($F263=TiltakstyperKostnadskalkyle!$B$10,($J263*TiltakstyperKostnadskalkyle!K$10)/100,
IF($F263=TiltakstyperKostnadskalkyle!$B$11,($J263*TiltakstyperKostnadskalkyle!K$11)/100,
IF($F263=TiltakstyperKostnadskalkyle!$B$12,($J263*TiltakstyperKostnadskalkyle!K$12)/100,
IF($F263=TiltakstyperKostnadskalkyle!$B$13,($J263*TiltakstyperKostnadskalkyle!K$13)/100,
IF($F263=TiltakstyperKostnadskalkyle!$B$14,($J263*TiltakstyperKostnadskalkyle!K$14)/100,
"0")))))))))</f>
        <v>0</v>
      </c>
      <c r="S263" s="18">
        <f t="shared" si="15"/>
        <v>0</v>
      </c>
      <c r="T263" s="18" t="str">
        <f>IF($F263=TiltakstyperKostnadskalkyle!$B$5,($J263*TiltakstyperKostnadskalkyle!M$5)/100,
IF($F263=TiltakstyperKostnadskalkyle!$B$6,($J263*TiltakstyperKostnadskalkyle!M$6)/100,
IF($F263=TiltakstyperKostnadskalkyle!$B$7,($J263*TiltakstyperKostnadskalkyle!M$7)/100,
IF($F263=TiltakstyperKostnadskalkyle!$B$8,($J263*TiltakstyperKostnadskalkyle!M$8)/100,
IF($F263=TiltakstyperKostnadskalkyle!$B$9,($J263*TiltakstyperKostnadskalkyle!M$9)/100,
IF($F263=TiltakstyperKostnadskalkyle!$B$10,($J263*TiltakstyperKostnadskalkyle!M$10)/100,
IF($F263=TiltakstyperKostnadskalkyle!$B$11,($J263*TiltakstyperKostnadskalkyle!M$11)/100,
IF($F263=TiltakstyperKostnadskalkyle!$B$12,($J263*TiltakstyperKostnadskalkyle!M$12)/100,
IF($F263=TiltakstyperKostnadskalkyle!$B$13,($J263*TiltakstyperKostnadskalkyle!M$13)/100,
IF($F263=TiltakstyperKostnadskalkyle!$B$14,($J263*TiltakstyperKostnadskalkyle!M$14)/100,
IF($F263=TiltakstyperKostnadskalkyle!$B$15,($J263*TiltakstyperKostnadskalkyle!M$15)/100,
"0")))))))))))</f>
        <v>0</v>
      </c>
      <c r="U263" s="32"/>
      <c r="V263" s="32"/>
      <c r="W263" s="18" t="str">
        <f>IF($F263=TiltakstyperKostnadskalkyle!$B$5,($J263*TiltakstyperKostnadskalkyle!P$5)/100,
IF($F263=TiltakstyperKostnadskalkyle!$B$6,($J263*TiltakstyperKostnadskalkyle!P$6)/100,
IF($F263=TiltakstyperKostnadskalkyle!$B$7,($J263*TiltakstyperKostnadskalkyle!P$7)/100,
IF($F263=TiltakstyperKostnadskalkyle!$B$8,($J263*TiltakstyperKostnadskalkyle!P$8)/100,
IF($F263=TiltakstyperKostnadskalkyle!$B$9,($J263*TiltakstyperKostnadskalkyle!P$9)/100,
IF($F263=TiltakstyperKostnadskalkyle!$B$10,($J263*TiltakstyperKostnadskalkyle!P$10)/100,
IF($F263=TiltakstyperKostnadskalkyle!$B$11,($J263*TiltakstyperKostnadskalkyle!P$11)/100,
IF($F263=TiltakstyperKostnadskalkyle!$B$12,($J263*TiltakstyperKostnadskalkyle!P$12)/100,
IF($F263=TiltakstyperKostnadskalkyle!$B$13,($J263*TiltakstyperKostnadskalkyle!P$13)/100,
IF($F263=TiltakstyperKostnadskalkyle!$B$14,($J263*TiltakstyperKostnadskalkyle!P$14)/100,
IF($F263=TiltakstyperKostnadskalkyle!$B$15,($J263*TiltakstyperKostnadskalkyle!P$15)/100,
"0")))))))))))</f>
        <v>0</v>
      </c>
      <c r="Y263" s="151"/>
    </row>
    <row r="264" spans="2:25" ht="14.45" customHeight="1" x14ac:dyDescent="0.25">
      <c r="B264" s="20" t="s">
        <v>25</v>
      </c>
      <c r="C264" s="22"/>
      <c r="D264" s="22"/>
      <c r="E264" s="22"/>
      <c r="F264" s="39"/>
      <c r="G264" s="22"/>
      <c r="H264" s="23"/>
      <c r="I264" s="27"/>
      <c r="J264" s="18">
        <f>IF(F264=TiltakstyperKostnadskalkyle!$B$5,TiltakstyperKostnadskalkyle!$R$5*Handlingsplan!H270,
IF(F264=TiltakstyperKostnadskalkyle!$B$6,TiltakstyperKostnadskalkyle!$R$6*Handlingsplan!H270,
IF(F264=TiltakstyperKostnadskalkyle!$B$7,TiltakstyperKostnadskalkyle!$R$7*Handlingsplan!H270,
IF(F264=TiltakstyperKostnadskalkyle!$B$8,TiltakstyperKostnadskalkyle!$R$8*Handlingsplan!H270,
IF(F264=TiltakstyperKostnadskalkyle!$B$9,TiltakstyperKostnadskalkyle!$R$9*Handlingsplan!H270,
IF(F264=TiltakstyperKostnadskalkyle!$B$10,TiltakstyperKostnadskalkyle!$R$10*Handlingsplan!H270,
IF(F264=TiltakstyperKostnadskalkyle!$B$11,TiltakstyperKostnadskalkyle!$R$11*Handlingsplan!H270,
IF(F264=TiltakstyperKostnadskalkyle!$B$12,TiltakstyperKostnadskalkyle!$R$12*Handlingsplan!H270,
IF(F264=TiltakstyperKostnadskalkyle!$B$13,TiltakstyperKostnadskalkyle!$R$13*Handlingsplan!H270,
IF(F264=TiltakstyperKostnadskalkyle!$B$14,TiltakstyperKostnadskalkyle!$R$14*Handlingsplan!H270,
IF(F264=TiltakstyperKostnadskalkyle!$B$15,TiltakstyperKostnadskalkyle!$R$15*Handlingsplan!H270,
0)))))))))))</f>
        <v>0</v>
      </c>
      <c r="K264" s="18" t="str">
        <f>IF($F264=TiltakstyperKostnadskalkyle!$B$5,($J264*TiltakstyperKostnadskalkyle!D$5)/100,
IF($F264=TiltakstyperKostnadskalkyle!$B$6,($J264*TiltakstyperKostnadskalkyle!D$6)/100,
IF($F264=TiltakstyperKostnadskalkyle!$B$7,($J264*TiltakstyperKostnadskalkyle!D$7)/100,
IF($F264=TiltakstyperKostnadskalkyle!$B$8,($J264*TiltakstyperKostnadskalkyle!D$8)/100,
IF($F264=TiltakstyperKostnadskalkyle!$B$9,($J264*TiltakstyperKostnadskalkyle!D$9)/100,
IF($F264=TiltakstyperKostnadskalkyle!$B$10,($J264*TiltakstyperKostnadskalkyle!D$10)/100,
IF($F264=TiltakstyperKostnadskalkyle!$B$11,($J264*TiltakstyperKostnadskalkyle!D$11)/100,
IF($F264=TiltakstyperKostnadskalkyle!$B$12,($J264*TiltakstyperKostnadskalkyle!D$12)/100,
IF($F264=TiltakstyperKostnadskalkyle!$B$13,($J264*TiltakstyperKostnadskalkyle!D$13)/100,
IF($F264=TiltakstyperKostnadskalkyle!$B$14,($J264*TiltakstyperKostnadskalkyle!D$14)/100,
IF($F264=TiltakstyperKostnadskalkyle!$B$15,($J264*TiltakstyperKostnadskalkyle!D$15)/100,
"0")))))))))))</f>
        <v>0</v>
      </c>
      <c r="L264" s="18" t="str">
        <f>IF($F264=TiltakstyperKostnadskalkyle!$B$5,($J264*TiltakstyperKostnadskalkyle!E$5)/100,
IF($F264=TiltakstyperKostnadskalkyle!$B$6,($J264*TiltakstyperKostnadskalkyle!E$6)/100,
IF($F264=TiltakstyperKostnadskalkyle!$B$7,($J264*TiltakstyperKostnadskalkyle!E$7)/100,
IF($F264=TiltakstyperKostnadskalkyle!$B$8,($J264*TiltakstyperKostnadskalkyle!E$8)/100,
IF($F264=TiltakstyperKostnadskalkyle!$B$9,($J264*TiltakstyperKostnadskalkyle!E$9)/100,
IF($F264=TiltakstyperKostnadskalkyle!$B$10,($J264*TiltakstyperKostnadskalkyle!E$10)/100,
IF($F264=TiltakstyperKostnadskalkyle!$B$11,($J264*TiltakstyperKostnadskalkyle!E$11)/100,
IF($F264=TiltakstyperKostnadskalkyle!$B$12,($J264*TiltakstyperKostnadskalkyle!E$12)/100,
IF($F264=TiltakstyperKostnadskalkyle!$B$13,($J264*TiltakstyperKostnadskalkyle!E$13)/100,
IF($F264=TiltakstyperKostnadskalkyle!$B$14,($J264*TiltakstyperKostnadskalkyle!E$14)/100,
IF($F264=TiltakstyperKostnadskalkyle!$B$15,($J264*TiltakstyperKostnadskalkyle!E$15)/100,
"0")))))))))))</f>
        <v>0</v>
      </c>
      <c r="M264" s="18" t="str">
        <f>IF($F264=TiltakstyperKostnadskalkyle!$B$5,($J264*TiltakstyperKostnadskalkyle!F$5)/100,
IF($F264=TiltakstyperKostnadskalkyle!$B$6,($J264*TiltakstyperKostnadskalkyle!F$6)/100,
IF($F264=TiltakstyperKostnadskalkyle!$B$7,($J264*TiltakstyperKostnadskalkyle!F$7)/100,
IF($F264=TiltakstyperKostnadskalkyle!$B$8,($J264*TiltakstyperKostnadskalkyle!F$8)/100,
IF($F264=TiltakstyperKostnadskalkyle!$B$9,($J264*TiltakstyperKostnadskalkyle!F$9)/100,
IF($F264=TiltakstyperKostnadskalkyle!$B$10,($J264*TiltakstyperKostnadskalkyle!F$10)/100,
IF($F264=TiltakstyperKostnadskalkyle!$B$11,($J264*TiltakstyperKostnadskalkyle!F$11)/100,
IF($F264=TiltakstyperKostnadskalkyle!$B$12,($J264*TiltakstyperKostnadskalkyle!F$12)/100,
IF($F264=TiltakstyperKostnadskalkyle!$B$13,($J264*TiltakstyperKostnadskalkyle!F$13)/100,
IF($F264=TiltakstyperKostnadskalkyle!$B$14,($J264*TiltakstyperKostnadskalkyle!F$14)/100,
IF($F264=TiltakstyperKostnadskalkyle!$B$15,($J264*TiltakstyperKostnadskalkyle!F$15)/100,
"0")))))))))))</f>
        <v>0</v>
      </c>
      <c r="N264" s="18" t="str">
        <f>IF($F264=TiltakstyperKostnadskalkyle!$B$5,($J264*TiltakstyperKostnadskalkyle!G$5)/100,
IF($F264=TiltakstyperKostnadskalkyle!$B$6,($J264*TiltakstyperKostnadskalkyle!G$6)/100,
IF($F264=TiltakstyperKostnadskalkyle!$B$7,($J264*TiltakstyperKostnadskalkyle!G$7)/100,
IF($F264=TiltakstyperKostnadskalkyle!$B$8,($J264*TiltakstyperKostnadskalkyle!G$8)/100,
IF($F264=TiltakstyperKostnadskalkyle!$B$9,($J264*TiltakstyperKostnadskalkyle!G$9)/100,
IF($F264=TiltakstyperKostnadskalkyle!$B$10,($J264*TiltakstyperKostnadskalkyle!G$10)/100,
IF($F264=TiltakstyperKostnadskalkyle!$B$11,($J264*TiltakstyperKostnadskalkyle!G$11)/100,
IF($F264=TiltakstyperKostnadskalkyle!$B$12,($J264*TiltakstyperKostnadskalkyle!G$12)/100,
IF($F264=TiltakstyperKostnadskalkyle!$B$13,($J264*TiltakstyperKostnadskalkyle!G$13)/100,
IF($F264=TiltakstyperKostnadskalkyle!$B$14,($J264*TiltakstyperKostnadskalkyle!G$14)/100,
IF($F264=TiltakstyperKostnadskalkyle!$B$15,($J264*TiltakstyperKostnadskalkyle!G$15)/100,
"0")))))))))))</f>
        <v>0</v>
      </c>
      <c r="O264" s="18" t="str">
        <f>IF($F264=TiltakstyperKostnadskalkyle!$B$5,($J264*TiltakstyperKostnadskalkyle!H$5)/100,
IF($F264=TiltakstyperKostnadskalkyle!$B$6,($J264*TiltakstyperKostnadskalkyle!H$6)/100,
IF($F264=TiltakstyperKostnadskalkyle!$B$7,($J264*TiltakstyperKostnadskalkyle!H$7)/100,
IF($F264=TiltakstyperKostnadskalkyle!$B$8,($J264*TiltakstyperKostnadskalkyle!H$8)/100,
IF($F264=TiltakstyperKostnadskalkyle!$B$9,($J264*TiltakstyperKostnadskalkyle!H$9)/100,
IF($F264=TiltakstyperKostnadskalkyle!$B$10,($J264*TiltakstyperKostnadskalkyle!H$10)/100,
IF($F264=TiltakstyperKostnadskalkyle!$B$11,($J264*TiltakstyperKostnadskalkyle!H$11)/100,
IF($F264=TiltakstyperKostnadskalkyle!$B$12,($J264*TiltakstyperKostnadskalkyle!H$12)/100,
IF($F264=TiltakstyperKostnadskalkyle!$B$13,($J264*TiltakstyperKostnadskalkyle!H$13)/100,
IF($F264=TiltakstyperKostnadskalkyle!$B$14,($J264*TiltakstyperKostnadskalkyle!H$14)/100,
IF($F264=TiltakstyperKostnadskalkyle!$B$15,($J264*TiltakstyperKostnadskalkyle!H$15)/100,
"0")))))))))))</f>
        <v>0</v>
      </c>
      <c r="P264" s="18" t="str">
        <f>IF($F264=TiltakstyperKostnadskalkyle!$B$5,($J264*TiltakstyperKostnadskalkyle!I$5)/100,
IF($F264=TiltakstyperKostnadskalkyle!$B$6,($J264*TiltakstyperKostnadskalkyle!I$6)/100,
IF($F264=TiltakstyperKostnadskalkyle!$B$7,($J264*TiltakstyperKostnadskalkyle!I$7)/100,
IF($F264=TiltakstyperKostnadskalkyle!$B$8,($J264*TiltakstyperKostnadskalkyle!I$8)/100,
IF($F264=TiltakstyperKostnadskalkyle!$B$9,($J264*TiltakstyperKostnadskalkyle!I$9)/100,
IF($F264=TiltakstyperKostnadskalkyle!$B$10,($J264*TiltakstyperKostnadskalkyle!I$10)/100,
IF($F264=TiltakstyperKostnadskalkyle!$B$11,($J264*TiltakstyperKostnadskalkyle!I$11)/100,
IF($F264=TiltakstyperKostnadskalkyle!$B$12,($J264*TiltakstyperKostnadskalkyle!I$12)/100,
IF($F264=TiltakstyperKostnadskalkyle!$B$13,($J264*TiltakstyperKostnadskalkyle!I$13)/100,
IF($F264=TiltakstyperKostnadskalkyle!$B$14,($J264*TiltakstyperKostnadskalkyle!I$14)/100,
IF($F264=TiltakstyperKostnadskalkyle!$B$15,($J264*TiltakstyperKostnadskalkyle!I$15)/100,
"0")))))))))))</f>
        <v>0</v>
      </c>
      <c r="Q264" s="18">
        <f t="shared" si="14"/>
        <v>0</v>
      </c>
      <c r="R264" s="18" t="str">
        <f>IF($F264=TiltakstyperKostnadskalkyle!$B$5,($J264*TiltakstyperKostnadskalkyle!K$5)/100,
IF($F264=TiltakstyperKostnadskalkyle!$B$6,($J264*TiltakstyperKostnadskalkyle!K$6)/100,
IF($F264=TiltakstyperKostnadskalkyle!$B$8,($J264*TiltakstyperKostnadskalkyle!K$8)/100,
IF($F264=TiltakstyperKostnadskalkyle!$B$9,($J264*TiltakstyperKostnadskalkyle!K$9)/100,
IF($F264=TiltakstyperKostnadskalkyle!$B$10,($J264*TiltakstyperKostnadskalkyle!K$10)/100,
IF($F264=TiltakstyperKostnadskalkyle!$B$11,($J264*TiltakstyperKostnadskalkyle!K$11)/100,
IF($F264=TiltakstyperKostnadskalkyle!$B$12,($J264*TiltakstyperKostnadskalkyle!K$12)/100,
IF($F264=TiltakstyperKostnadskalkyle!$B$13,($J264*TiltakstyperKostnadskalkyle!K$13)/100,
IF($F264=TiltakstyperKostnadskalkyle!$B$14,($J264*TiltakstyperKostnadskalkyle!K$14)/100,
"0")))))))))</f>
        <v>0</v>
      </c>
      <c r="S264" s="18">
        <f t="shared" si="15"/>
        <v>0</v>
      </c>
      <c r="T264" s="18" t="str">
        <f>IF($F264=TiltakstyperKostnadskalkyle!$B$5,($J264*TiltakstyperKostnadskalkyle!M$5)/100,
IF($F264=TiltakstyperKostnadskalkyle!$B$6,($J264*TiltakstyperKostnadskalkyle!M$6)/100,
IF($F264=TiltakstyperKostnadskalkyle!$B$7,($J264*TiltakstyperKostnadskalkyle!M$7)/100,
IF($F264=TiltakstyperKostnadskalkyle!$B$8,($J264*TiltakstyperKostnadskalkyle!M$8)/100,
IF($F264=TiltakstyperKostnadskalkyle!$B$9,($J264*TiltakstyperKostnadskalkyle!M$9)/100,
IF($F264=TiltakstyperKostnadskalkyle!$B$10,($J264*TiltakstyperKostnadskalkyle!M$10)/100,
IF($F264=TiltakstyperKostnadskalkyle!$B$11,($J264*TiltakstyperKostnadskalkyle!M$11)/100,
IF($F264=TiltakstyperKostnadskalkyle!$B$12,($J264*TiltakstyperKostnadskalkyle!M$12)/100,
IF($F264=TiltakstyperKostnadskalkyle!$B$13,($J264*TiltakstyperKostnadskalkyle!M$13)/100,
IF($F264=TiltakstyperKostnadskalkyle!$B$14,($J264*TiltakstyperKostnadskalkyle!M$14)/100,
IF($F264=TiltakstyperKostnadskalkyle!$B$15,($J264*TiltakstyperKostnadskalkyle!M$15)/100,
"0")))))))))))</f>
        <v>0</v>
      </c>
      <c r="U264" s="32"/>
      <c r="V264" s="32"/>
      <c r="W264" s="18" t="str">
        <f>IF($F264=TiltakstyperKostnadskalkyle!$B$5,($J264*TiltakstyperKostnadskalkyle!P$5)/100,
IF($F264=TiltakstyperKostnadskalkyle!$B$6,($J264*TiltakstyperKostnadskalkyle!P$6)/100,
IF($F264=TiltakstyperKostnadskalkyle!$B$7,($J264*TiltakstyperKostnadskalkyle!P$7)/100,
IF($F264=TiltakstyperKostnadskalkyle!$B$8,($J264*TiltakstyperKostnadskalkyle!P$8)/100,
IF($F264=TiltakstyperKostnadskalkyle!$B$9,($J264*TiltakstyperKostnadskalkyle!P$9)/100,
IF($F264=TiltakstyperKostnadskalkyle!$B$10,($J264*TiltakstyperKostnadskalkyle!P$10)/100,
IF($F264=TiltakstyperKostnadskalkyle!$B$11,($J264*TiltakstyperKostnadskalkyle!P$11)/100,
IF($F264=TiltakstyperKostnadskalkyle!$B$12,($J264*TiltakstyperKostnadskalkyle!P$12)/100,
IF($F264=TiltakstyperKostnadskalkyle!$B$13,($J264*TiltakstyperKostnadskalkyle!P$13)/100,
IF($F264=TiltakstyperKostnadskalkyle!$B$14,($J264*TiltakstyperKostnadskalkyle!P$14)/100,
IF($F264=TiltakstyperKostnadskalkyle!$B$15,($J264*TiltakstyperKostnadskalkyle!P$15)/100,
"0")))))))))))</f>
        <v>0</v>
      </c>
      <c r="Y264" s="151"/>
    </row>
    <row r="265" spans="2:25" ht="14.45" customHeight="1" x14ac:dyDescent="0.25">
      <c r="B265" s="20" t="s">
        <v>25</v>
      </c>
      <c r="C265" s="22"/>
      <c r="D265" s="22"/>
      <c r="E265" s="22"/>
      <c r="F265" s="39"/>
      <c r="G265" s="22"/>
      <c r="H265" s="23"/>
      <c r="I265" s="27"/>
      <c r="J265" s="18">
        <f>IF(F265=TiltakstyperKostnadskalkyle!$B$5,TiltakstyperKostnadskalkyle!$R$5*Handlingsplan!H271,
IF(F265=TiltakstyperKostnadskalkyle!$B$6,TiltakstyperKostnadskalkyle!$R$6*Handlingsplan!H271,
IF(F265=TiltakstyperKostnadskalkyle!$B$7,TiltakstyperKostnadskalkyle!$R$7*Handlingsplan!H271,
IF(F265=TiltakstyperKostnadskalkyle!$B$8,TiltakstyperKostnadskalkyle!$R$8*Handlingsplan!H271,
IF(F265=TiltakstyperKostnadskalkyle!$B$9,TiltakstyperKostnadskalkyle!$R$9*Handlingsplan!H271,
IF(F265=TiltakstyperKostnadskalkyle!$B$10,TiltakstyperKostnadskalkyle!$R$10*Handlingsplan!H271,
IF(F265=TiltakstyperKostnadskalkyle!$B$11,TiltakstyperKostnadskalkyle!$R$11*Handlingsplan!H271,
IF(F265=TiltakstyperKostnadskalkyle!$B$12,TiltakstyperKostnadskalkyle!$R$12*Handlingsplan!H271,
IF(F265=TiltakstyperKostnadskalkyle!$B$13,TiltakstyperKostnadskalkyle!$R$13*Handlingsplan!H271,
IF(F265=TiltakstyperKostnadskalkyle!$B$14,TiltakstyperKostnadskalkyle!$R$14*Handlingsplan!H271,
IF(F265=TiltakstyperKostnadskalkyle!$B$15,TiltakstyperKostnadskalkyle!$R$15*Handlingsplan!H271,
0)))))))))))</f>
        <v>0</v>
      </c>
      <c r="K265" s="18" t="str">
        <f>IF($F265=TiltakstyperKostnadskalkyle!$B$5,($J265*TiltakstyperKostnadskalkyle!D$5)/100,
IF($F265=TiltakstyperKostnadskalkyle!$B$6,($J265*TiltakstyperKostnadskalkyle!D$6)/100,
IF($F265=TiltakstyperKostnadskalkyle!$B$7,($J265*TiltakstyperKostnadskalkyle!D$7)/100,
IF($F265=TiltakstyperKostnadskalkyle!$B$8,($J265*TiltakstyperKostnadskalkyle!D$8)/100,
IF($F265=TiltakstyperKostnadskalkyle!$B$9,($J265*TiltakstyperKostnadskalkyle!D$9)/100,
IF($F265=TiltakstyperKostnadskalkyle!$B$10,($J265*TiltakstyperKostnadskalkyle!D$10)/100,
IF($F265=TiltakstyperKostnadskalkyle!$B$11,($J265*TiltakstyperKostnadskalkyle!D$11)/100,
IF($F265=TiltakstyperKostnadskalkyle!$B$12,($J265*TiltakstyperKostnadskalkyle!D$12)/100,
IF($F265=TiltakstyperKostnadskalkyle!$B$13,($J265*TiltakstyperKostnadskalkyle!D$13)/100,
IF($F265=TiltakstyperKostnadskalkyle!$B$14,($J265*TiltakstyperKostnadskalkyle!D$14)/100,
IF($F265=TiltakstyperKostnadskalkyle!$B$15,($J265*TiltakstyperKostnadskalkyle!D$15)/100,
"0")))))))))))</f>
        <v>0</v>
      </c>
      <c r="L265" s="18" t="str">
        <f>IF($F265=TiltakstyperKostnadskalkyle!$B$5,($J265*TiltakstyperKostnadskalkyle!E$5)/100,
IF($F265=TiltakstyperKostnadskalkyle!$B$6,($J265*TiltakstyperKostnadskalkyle!E$6)/100,
IF($F265=TiltakstyperKostnadskalkyle!$B$7,($J265*TiltakstyperKostnadskalkyle!E$7)/100,
IF($F265=TiltakstyperKostnadskalkyle!$B$8,($J265*TiltakstyperKostnadskalkyle!E$8)/100,
IF($F265=TiltakstyperKostnadskalkyle!$B$9,($J265*TiltakstyperKostnadskalkyle!E$9)/100,
IF($F265=TiltakstyperKostnadskalkyle!$B$10,($J265*TiltakstyperKostnadskalkyle!E$10)/100,
IF($F265=TiltakstyperKostnadskalkyle!$B$11,($J265*TiltakstyperKostnadskalkyle!E$11)/100,
IF($F265=TiltakstyperKostnadskalkyle!$B$12,($J265*TiltakstyperKostnadskalkyle!E$12)/100,
IF($F265=TiltakstyperKostnadskalkyle!$B$13,($J265*TiltakstyperKostnadskalkyle!E$13)/100,
IF($F265=TiltakstyperKostnadskalkyle!$B$14,($J265*TiltakstyperKostnadskalkyle!E$14)/100,
IF($F265=TiltakstyperKostnadskalkyle!$B$15,($J265*TiltakstyperKostnadskalkyle!E$15)/100,
"0")))))))))))</f>
        <v>0</v>
      </c>
      <c r="M265" s="18" t="str">
        <f>IF($F265=TiltakstyperKostnadskalkyle!$B$5,($J265*TiltakstyperKostnadskalkyle!F$5)/100,
IF($F265=TiltakstyperKostnadskalkyle!$B$6,($J265*TiltakstyperKostnadskalkyle!F$6)/100,
IF($F265=TiltakstyperKostnadskalkyle!$B$7,($J265*TiltakstyperKostnadskalkyle!F$7)/100,
IF($F265=TiltakstyperKostnadskalkyle!$B$8,($J265*TiltakstyperKostnadskalkyle!F$8)/100,
IF($F265=TiltakstyperKostnadskalkyle!$B$9,($J265*TiltakstyperKostnadskalkyle!F$9)/100,
IF($F265=TiltakstyperKostnadskalkyle!$B$10,($J265*TiltakstyperKostnadskalkyle!F$10)/100,
IF($F265=TiltakstyperKostnadskalkyle!$B$11,($J265*TiltakstyperKostnadskalkyle!F$11)/100,
IF($F265=TiltakstyperKostnadskalkyle!$B$12,($J265*TiltakstyperKostnadskalkyle!F$12)/100,
IF($F265=TiltakstyperKostnadskalkyle!$B$13,($J265*TiltakstyperKostnadskalkyle!F$13)/100,
IF($F265=TiltakstyperKostnadskalkyle!$B$14,($J265*TiltakstyperKostnadskalkyle!F$14)/100,
IF($F265=TiltakstyperKostnadskalkyle!$B$15,($J265*TiltakstyperKostnadskalkyle!F$15)/100,
"0")))))))))))</f>
        <v>0</v>
      </c>
      <c r="N265" s="18" t="str">
        <f>IF($F265=TiltakstyperKostnadskalkyle!$B$5,($J265*TiltakstyperKostnadskalkyle!G$5)/100,
IF($F265=TiltakstyperKostnadskalkyle!$B$6,($J265*TiltakstyperKostnadskalkyle!G$6)/100,
IF($F265=TiltakstyperKostnadskalkyle!$B$7,($J265*TiltakstyperKostnadskalkyle!G$7)/100,
IF($F265=TiltakstyperKostnadskalkyle!$B$8,($J265*TiltakstyperKostnadskalkyle!G$8)/100,
IF($F265=TiltakstyperKostnadskalkyle!$B$9,($J265*TiltakstyperKostnadskalkyle!G$9)/100,
IF($F265=TiltakstyperKostnadskalkyle!$B$10,($J265*TiltakstyperKostnadskalkyle!G$10)/100,
IF($F265=TiltakstyperKostnadskalkyle!$B$11,($J265*TiltakstyperKostnadskalkyle!G$11)/100,
IF($F265=TiltakstyperKostnadskalkyle!$B$12,($J265*TiltakstyperKostnadskalkyle!G$12)/100,
IF($F265=TiltakstyperKostnadskalkyle!$B$13,($J265*TiltakstyperKostnadskalkyle!G$13)/100,
IF($F265=TiltakstyperKostnadskalkyle!$B$14,($J265*TiltakstyperKostnadskalkyle!G$14)/100,
IF($F265=TiltakstyperKostnadskalkyle!$B$15,($J265*TiltakstyperKostnadskalkyle!G$15)/100,
"0")))))))))))</f>
        <v>0</v>
      </c>
      <c r="O265" s="18" t="str">
        <f>IF($F265=TiltakstyperKostnadskalkyle!$B$5,($J265*TiltakstyperKostnadskalkyle!H$5)/100,
IF($F265=TiltakstyperKostnadskalkyle!$B$6,($J265*TiltakstyperKostnadskalkyle!H$6)/100,
IF($F265=TiltakstyperKostnadskalkyle!$B$7,($J265*TiltakstyperKostnadskalkyle!H$7)/100,
IF($F265=TiltakstyperKostnadskalkyle!$B$8,($J265*TiltakstyperKostnadskalkyle!H$8)/100,
IF($F265=TiltakstyperKostnadskalkyle!$B$9,($J265*TiltakstyperKostnadskalkyle!H$9)/100,
IF($F265=TiltakstyperKostnadskalkyle!$B$10,($J265*TiltakstyperKostnadskalkyle!H$10)/100,
IF($F265=TiltakstyperKostnadskalkyle!$B$11,($J265*TiltakstyperKostnadskalkyle!H$11)/100,
IF($F265=TiltakstyperKostnadskalkyle!$B$12,($J265*TiltakstyperKostnadskalkyle!H$12)/100,
IF($F265=TiltakstyperKostnadskalkyle!$B$13,($J265*TiltakstyperKostnadskalkyle!H$13)/100,
IF($F265=TiltakstyperKostnadskalkyle!$B$14,($J265*TiltakstyperKostnadskalkyle!H$14)/100,
IF($F265=TiltakstyperKostnadskalkyle!$B$15,($J265*TiltakstyperKostnadskalkyle!H$15)/100,
"0")))))))))))</f>
        <v>0</v>
      </c>
      <c r="P265" s="18" t="str">
        <f>IF($F265=TiltakstyperKostnadskalkyle!$B$5,($J265*TiltakstyperKostnadskalkyle!I$5)/100,
IF($F265=TiltakstyperKostnadskalkyle!$B$6,($J265*TiltakstyperKostnadskalkyle!I$6)/100,
IF($F265=TiltakstyperKostnadskalkyle!$B$7,($J265*TiltakstyperKostnadskalkyle!I$7)/100,
IF($F265=TiltakstyperKostnadskalkyle!$B$8,($J265*TiltakstyperKostnadskalkyle!I$8)/100,
IF($F265=TiltakstyperKostnadskalkyle!$B$9,($J265*TiltakstyperKostnadskalkyle!I$9)/100,
IF($F265=TiltakstyperKostnadskalkyle!$B$10,($J265*TiltakstyperKostnadskalkyle!I$10)/100,
IF($F265=TiltakstyperKostnadskalkyle!$B$11,($J265*TiltakstyperKostnadskalkyle!I$11)/100,
IF($F265=TiltakstyperKostnadskalkyle!$B$12,($J265*TiltakstyperKostnadskalkyle!I$12)/100,
IF($F265=TiltakstyperKostnadskalkyle!$B$13,($J265*TiltakstyperKostnadskalkyle!I$13)/100,
IF($F265=TiltakstyperKostnadskalkyle!$B$14,($J265*TiltakstyperKostnadskalkyle!I$14)/100,
IF($F265=TiltakstyperKostnadskalkyle!$B$15,($J265*TiltakstyperKostnadskalkyle!I$15)/100,
"0")))))))))))</f>
        <v>0</v>
      </c>
      <c r="Q265" s="18">
        <f t="shared" si="14"/>
        <v>0</v>
      </c>
      <c r="R265" s="18" t="str">
        <f>IF($F265=TiltakstyperKostnadskalkyle!$B$5,($J265*TiltakstyperKostnadskalkyle!K$5)/100,
IF($F265=TiltakstyperKostnadskalkyle!$B$6,($J265*TiltakstyperKostnadskalkyle!K$6)/100,
IF($F265=TiltakstyperKostnadskalkyle!$B$8,($J265*TiltakstyperKostnadskalkyle!K$8)/100,
IF($F265=TiltakstyperKostnadskalkyle!$B$9,($J265*TiltakstyperKostnadskalkyle!K$9)/100,
IF($F265=TiltakstyperKostnadskalkyle!$B$10,($J265*TiltakstyperKostnadskalkyle!K$10)/100,
IF($F265=TiltakstyperKostnadskalkyle!$B$11,($J265*TiltakstyperKostnadskalkyle!K$11)/100,
IF($F265=TiltakstyperKostnadskalkyle!$B$12,($J265*TiltakstyperKostnadskalkyle!K$12)/100,
IF($F265=TiltakstyperKostnadskalkyle!$B$13,($J265*TiltakstyperKostnadskalkyle!K$13)/100,
IF($F265=TiltakstyperKostnadskalkyle!$B$14,($J265*TiltakstyperKostnadskalkyle!K$14)/100,
"0")))))))))</f>
        <v>0</v>
      </c>
      <c r="S265" s="18">
        <f t="shared" si="15"/>
        <v>0</v>
      </c>
      <c r="T265" s="18" t="str">
        <f>IF($F265=TiltakstyperKostnadskalkyle!$B$5,($J265*TiltakstyperKostnadskalkyle!M$5)/100,
IF($F265=TiltakstyperKostnadskalkyle!$B$6,($J265*TiltakstyperKostnadskalkyle!M$6)/100,
IF($F265=TiltakstyperKostnadskalkyle!$B$7,($J265*TiltakstyperKostnadskalkyle!M$7)/100,
IF($F265=TiltakstyperKostnadskalkyle!$B$8,($J265*TiltakstyperKostnadskalkyle!M$8)/100,
IF($F265=TiltakstyperKostnadskalkyle!$B$9,($J265*TiltakstyperKostnadskalkyle!M$9)/100,
IF($F265=TiltakstyperKostnadskalkyle!$B$10,($J265*TiltakstyperKostnadskalkyle!M$10)/100,
IF($F265=TiltakstyperKostnadskalkyle!$B$11,($J265*TiltakstyperKostnadskalkyle!M$11)/100,
IF($F265=TiltakstyperKostnadskalkyle!$B$12,($J265*TiltakstyperKostnadskalkyle!M$12)/100,
IF($F265=TiltakstyperKostnadskalkyle!$B$13,($J265*TiltakstyperKostnadskalkyle!M$13)/100,
IF($F265=TiltakstyperKostnadskalkyle!$B$14,($J265*TiltakstyperKostnadskalkyle!M$14)/100,
IF($F265=TiltakstyperKostnadskalkyle!$B$15,($J265*TiltakstyperKostnadskalkyle!M$15)/100,
"0")))))))))))</f>
        <v>0</v>
      </c>
      <c r="U265" s="32"/>
      <c r="V265" s="32"/>
      <c r="W265" s="18" t="str">
        <f>IF($F265=TiltakstyperKostnadskalkyle!$B$5,($J265*TiltakstyperKostnadskalkyle!P$5)/100,
IF($F265=TiltakstyperKostnadskalkyle!$B$6,($J265*TiltakstyperKostnadskalkyle!P$6)/100,
IF($F265=TiltakstyperKostnadskalkyle!$B$7,($J265*TiltakstyperKostnadskalkyle!P$7)/100,
IF($F265=TiltakstyperKostnadskalkyle!$B$8,($J265*TiltakstyperKostnadskalkyle!P$8)/100,
IF($F265=TiltakstyperKostnadskalkyle!$B$9,($J265*TiltakstyperKostnadskalkyle!P$9)/100,
IF($F265=TiltakstyperKostnadskalkyle!$B$10,($J265*TiltakstyperKostnadskalkyle!P$10)/100,
IF($F265=TiltakstyperKostnadskalkyle!$B$11,($J265*TiltakstyperKostnadskalkyle!P$11)/100,
IF($F265=TiltakstyperKostnadskalkyle!$B$12,($J265*TiltakstyperKostnadskalkyle!P$12)/100,
IF($F265=TiltakstyperKostnadskalkyle!$B$13,($J265*TiltakstyperKostnadskalkyle!P$13)/100,
IF($F265=TiltakstyperKostnadskalkyle!$B$14,($J265*TiltakstyperKostnadskalkyle!P$14)/100,
IF($F265=TiltakstyperKostnadskalkyle!$B$15,($J265*TiltakstyperKostnadskalkyle!P$15)/100,
"0")))))))))))</f>
        <v>0</v>
      </c>
      <c r="Y265" s="151"/>
    </row>
    <row r="266" spans="2:25" ht="14.45" customHeight="1" x14ac:dyDescent="0.25">
      <c r="B266" s="20" t="s">
        <v>25</v>
      </c>
      <c r="C266" s="22"/>
      <c r="D266" s="22"/>
      <c r="E266" s="22"/>
      <c r="F266" s="39"/>
      <c r="G266" s="22"/>
      <c r="H266" s="23"/>
      <c r="I266" s="27"/>
      <c r="J266" s="18">
        <f>IF(F266=TiltakstyperKostnadskalkyle!$B$5,TiltakstyperKostnadskalkyle!$R$5*Handlingsplan!H272,
IF(F266=TiltakstyperKostnadskalkyle!$B$6,TiltakstyperKostnadskalkyle!$R$6*Handlingsplan!H272,
IF(F266=TiltakstyperKostnadskalkyle!$B$7,TiltakstyperKostnadskalkyle!$R$7*Handlingsplan!H272,
IF(F266=TiltakstyperKostnadskalkyle!$B$8,TiltakstyperKostnadskalkyle!$R$8*Handlingsplan!H272,
IF(F266=TiltakstyperKostnadskalkyle!$B$9,TiltakstyperKostnadskalkyle!$R$9*Handlingsplan!H272,
IF(F266=TiltakstyperKostnadskalkyle!$B$10,TiltakstyperKostnadskalkyle!$R$10*Handlingsplan!H272,
IF(F266=TiltakstyperKostnadskalkyle!$B$11,TiltakstyperKostnadskalkyle!$R$11*Handlingsplan!H272,
IF(F266=TiltakstyperKostnadskalkyle!$B$12,TiltakstyperKostnadskalkyle!$R$12*Handlingsplan!H272,
IF(F266=TiltakstyperKostnadskalkyle!$B$13,TiltakstyperKostnadskalkyle!$R$13*Handlingsplan!H272,
IF(F266=TiltakstyperKostnadskalkyle!$B$14,TiltakstyperKostnadskalkyle!$R$14*Handlingsplan!H272,
IF(F266=TiltakstyperKostnadskalkyle!$B$15,TiltakstyperKostnadskalkyle!$R$15*Handlingsplan!H272,
0)))))))))))</f>
        <v>0</v>
      </c>
      <c r="K266" s="18" t="str">
        <f>IF($F266=TiltakstyperKostnadskalkyle!$B$5,($J266*TiltakstyperKostnadskalkyle!D$5)/100,
IF($F266=TiltakstyperKostnadskalkyle!$B$6,($J266*TiltakstyperKostnadskalkyle!D$6)/100,
IF($F266=TiltakstyperKostnadskalkyle!$B$7,($J266*TiltakstyperKostnadskalkyle!D$7)/100,
IF($F266=TiltakstyperKostnadskalkyle!$B$8,($J266*TiltakstyperKostnadskalkyle!D$8)/100,
IF($F266=TiltakstyperKostnadskalkyle!$B$9,($J266*TiltakstyperKostnadskalkyle!D$9)/100,
IF($F266=TiltakstyperKostnadskalkyle!$B$10,($J266*TiltakstyperKostnadskalkyle!D$10)/100,
IF($F266=TiltakstyperKostnadskalkyle!$B$11,($J266*TiltakstyperKostnadskalkyle!D$11)/100,
IF($F266=TiltakstyperKostnadskalkyle!$B$12,($J266*TiltakstyperKostnadskalkyle!D$12)/100,
IF($F266=TiltakstyperKostnadskalkyle!$B$13,($J266*TiltakstyperKostnadskalkyle!D$13)/100,
IF($F266=TiltakstyperKostnadskalkyle!$B$14,($J266*TiltakstyperKostnadskalkyle!D$14)/100,
IF($F266=TiltakstyperKostnadskalkyle!$B$15,($J266*TiltakstyperKostnadskalkyle!D$15)/100,
"0")))))))))))</f>
        <v>0</v>
      </c>
      <c r="L266" s="18" t="str">
        <f>IF($F266=TiltakstyperKostnadskalkyle!$B$5,($J266*TiltakstyperKostnadskalkyle!E$5)/100,
IF($F266=TiltakstyperKostnadskalkyle!$B$6,($J266*TiltakstyperKostnadskalkyle!E$6)/100,
IF($F266=TiltakstyperKostnadskalkyle!$B$7,($J266*TiltakstyperKostnadskalkyle!E$7)/100,
IF($F266=TiltakstyperKostnadskalkyle!$B$8,($J266*TiltakstyperKostnadskalkyle!E$8)/100,
IF($F266=TiltakstyperKostnadskalkyle!$B$9,($J266*TiltakstyperKostnadskalkyle!E$9)/100,
IF($F266=TiltakstyperKostnadskalkyle!$B$10,($J266*TiltakstyperKostnadskalkyle!E$10)/100,
IF($F266=TiltakstyperKostnadskalkyle!$B$11,($J266*TiltakstyperKostnadskalkyle!E$11)/100,
IF($F266=TiltakstyperKostnadskalkyle!$B$12,($J266*TiltakstyperKostnadskalkyle!E$12)/100,
IF($F266=TiltakstyperKostnadskalkyle!$B$13,($J266*TiltakstyperKostnadskalkyle!E$13)/100,
IF($F266=TiltakstyperKostnadskalkyle!$B$14,($J266*TiltakstyperKostnadskalkyle!E$14)/100,
IF($F266=TiltakstyperKostnadskalkyle!$B$15,($J266*TiltakstyperKostnadskalkyle!E$15)/100,
"0")))))))))))</f>
        <v>0</v>
      </c>
      <c r="M266" s="18" t="str">
        <f>IF($F266=TiltakstyperKostnadskalkyle!$B$5,($J266*TiltakstyperKostnadskalkyle!F$5)/100,
IF($F266=TiltakstyperKostnadskalkyle!$B$6,($J266*TiltakstyperKostnadskalkyle!F$6)/100,
IF($F266=TiltakstyperKostnadskalkyle!$B$7,($J266*TiltakstyperKostnadskalkyle!F$7)/100,
IF($F266=TiltakstyperKostnadskalkyle!$B$8,($J266*TiltakstyperKostnadskalkyle!F$8)/100,
IF($F266=TiltakstyperKostnadskalkyle!$B$9,($J266*TiltakstyperKostnadskalkyle!F$9)/100,
IF($F266=TiltakstyperKostnadskalkyle!$B$10,($J266*TiltakstyperKostnadskalkyle!F$10)/100,
IF($F266=TiltakstyperKostnadskalkyle!$B$11,($J266*TiltakstyperKostnadskalkyle!F$11)/100,
IF($F266=TiltakstyperKostnadskalkyle!$B$12,($J266*TiltakstyperKostnadskalkyle!F$12)/100,
IF($F266=TiltakstyperKostnadskalkyle!$B$13,($J266*TiltakstyperKostnadskalkyle!F$13)/100,
IF($F266=TiltakstyperKostnadskalkyle!$B$14,($J266*TiltakstyperKostnadskalkyle!F$14)/100,
IF($F266=TiltakstyperKostnadskalkyle!$B$15,($J266*TiltakstyperKostnadskalkyle!F$15)/100,
"0")))))))))))</f>
        <v>0</v>
      </c>
      <c r="N266" s="18" t="str">
        <f>IF($F266=TiltakstyperKostnadskalkyle!$B$5,($J266*TiltakstyperKostnadskalkyle!G$5)/100,
IF($F266=TiltakstyperKostnadskalkyle!$B$6,($J266*TiltakstyperKostnadskalkyle!G$6)/100,
IF($F266=TiltakstyperKostnadskalkyle!$B$7,($J266*TiltakstyperKostnadskalkyle!G$7)/100,
IF($F266=TiltakstyperKostnadskalkyle!$B$8,($J266*TiltakstyperKostnadskalkyle!G$8)/100,
IF($F266=TiltakstyperKostnadskalkyle!$B$9,($J266*TiltakstyperKostnadskalkyle!G$9)/100,
IF($F266=TiltakstyperKostnadskalkyle!$B$10,($J266*TiltakstyperKostnadskalkyle!G$10)/100,
IF($F266=TiltakstyperKostnadskalkyle!$B$11,($J266*TiltakstyperKostnadskalkyle!G$11)/100,
IF($F266=TiltakstyperKostnadskalkyle!$B$12,($J266*TiltakstyperKostnadskalkyle!G$12)/100,
IF($F266=TiltakstyperKostnadskalkyle!$B$13,($J266*TiltakstyperKostnadskalkyle!G$13)/100,
IF($F266=TiltakstyperKostnadskalkyle!$B$14,($J266*TiltakstyperKostnadskalkyle!G$14)/100,
IF($F266=TiltakstyperKostnadskalkyle!$B$15,($J266*TiltakstyperKostnadskalkyle!G$15)/100,
"0")))))))))))</f>
        <v>0</v>
      </c>
      <c r="O266" s="18" t="str">
        <f>IF($F266=TiltakstyperKostnadskalkyle!$B$5,($J266*TiltakstyperKostnadskalkyle!H$5)/100,
IF($F266=TiltakstyperKostnadskalkyle!$B$6,($J266*TiltakstyperKostnadskalkyle!H$6)/100,
IF($F266=TiltakstyperKostnadskalkyle!$B$7,($J266*TiltakstyperKostnadskalkyle!H$7)/100,
IF($F266=TiltakstyperKostnadskalkyle!$B$8,($J266*TiltakstyperKostnadskalkyle!H$8)/100,
IF($F266=TiltakstyperKostnadskalkyle!$B$9,($J266*TiltakstyperKostnadskalkyle!H$9)/100,
IF($F266=TiltakstyperKostnadskalkyle!$B$10,($J266*TiltakstyperKostnadskalkyle!H$10)/100,
IF($F266=TiltakstyperKostnadskalkyle!$B$11,($J266*TiltakstyperKostnadskalkyle!H$11)/100,
IF($F266=TiltakstyperKostnadskalkyle!$B$12,($J266*TiltakstyperKostnadskalkyle!H$12)/100,
IF($F266=TiltakstyperKostnadskalkyle!$B$13,($J266*TiltakstyperKostnadskalkyle!H$13)/100,
IF($F266=TiltakstyperKostnadskalkyle!$B$14,($J266*TiltakstyperKostnadskalkyle!H$14)/100,
IF($F266=TiltakstyperKostnadskalkyle!$B$15,($J266*TiltakstyperKostnadskalkyle!H$15)/100,
"0")))))))))))</f>
        <v>0</v>
      </c>
      <c r="P266" s="18" t="str">
        <f>IF($F266=TiltakstyperKostnadskalkyle!$B$5,($J266*TiltakstyperKostnadskalkyle!I$5)/100,
IF($F266=TiltakstyperKostnadskalkyle!$B$6,($J266*TiltakstyperKostnadskalkyle!I$6)/100,
IF($F266=TiltakstyperKostnadskalkyle!$B$7,($J266*TiltakstyperKostnadskalkyle!I$7)/100,
IF($F266=TiltakstyperKostnadskalkyle!$B$8,($J266*TiltakstyperKostnadskalkyle!I$8)/100,
IF($F266=TiltakstyperKostnadskalkyle!$B$9,($J266*TiltakstyperKostnadskalkyle!I$9)/100,
IF($F266=TiltakstyperKostnadskalkyle!$B$10,($J266*TiltakstyperKostnadskalkyle!I$10)/100,
IF($F266=TiltakstyperKostnadskalkyle!$B$11,($J266*TiltakstyperKostnadskalkyle!I$11)/100,
IF($F266=TiltakstyperKostnadskalkyle!$B$12,($J266*TiltakstyperKostnadskalkyle!I$12)/100,
IF($F266=TiltakstyperKostnadskalkyle!$B$13,($J266*TiltakstyperKostnadskalkyle!I$13)/100,
IF($F266=TiltakstyperKostnadskalkyle!$B$14,($J266*TiltakstyperKostnadskalkyle!I$14)/100,
IF($F266=TiltakstyperKostnadskalkyle!$B$15,($J266*TiltakstyperKostnadskalkyle!I$15)/100,
"0")))))))))))</f>
        <v>0</v>
      </c>
      <c r="Q266" s="18">
        <f t="shared" si="14"/>
        <v>0</v>
      </c>
      <c r="R266" s="18" t="str">
        <f>IF($F266=TiltakstyperKostnadskalkyle!$B$5,($J266*TiltakstyperKostnadskalkyle!K$5)/100,
IF($F266=TiltakstyperKostnadskalkyle!$B$6,($J266*TiltakstyperKostnadskalkyle!K$6)/100,
IF($F266=TiltakstyperKostnadskalkyle!$B$8,($J266*TiltakstyperKostnadskalkyle!K$8)/100,
IF($F266=TiltakstyperKostnadskalkyle!$B$9,($J266*TiltakstyperKostnadskalkyle!K$9)/100,
IF($F266=TiltakstyperKostnadskalkyle!$B$10,($J266*TiltakstyperKostnadskalkyle!K$10)/100,
IF($F266=TiltakstyperKostnadskalkyle!$B$11,($J266*TiltakstyperKostnadskalkyle!K$11)/100,
IF($F266=TiltakstyperKostnadskalkyle!$B$12,($J266*TiltakstyperKostnadskalkyle!K$12)/100,
IF($F266=TiltakstyperKostnadskalkyle!$B$13,($J266*TiltakstyperKostnadskalkyle!K$13)/100,
IF($F266=TiltakstyperKostnadskalkyle!$B$14,($J266*TiltakstyperKostnadskalkyle!K$14)/100,
"0")))))))))</f>
        <v>0</v>
      </c>
      <c r="S266" s="18">
        <f t="shared" si="15"/>
        <v>0</v>
      </c>
      <c r="T266" s="18" t="str">
        <f>IF($F266=TiltakstyperKostnadskalkyle!$B$5,($J266*TiltakstyperKostnadskalkyle!M$5)/100,
IF($F266=TiltakstyperKostnadskalkyle!$B$6,($J266*TiltakstyperKostnadskalkyle!M$6)/100,
IF($F266=TiltakstyperKostnadskalkyle!$B$7,($J266*TiltakstyperKostnadskalkyle!M$7)/100,
IF($F266=TiltakstyperKostnadskalkyle!$B$8,($J266*TiltakstyperKostnadskalkyle!M$8)/100,
IF($F266=TiltakstyperKostnadskalkyle!$B$9,($J266*TiltakstyperKostnadskalkyle!M$9)/100,
IF($F266=TiltakstyperKostnadskalkyle!$B$10,($J266*TiltakstyperKostnadskalkyle!M$10)/100,
IF($F266=TiltakstyperKostnadskalkyle!$B$11,($J266*TiltakstyperKostnadskalkyle!M$11)/100,
IF($F266=TiltakstyperKostnadskalkyle!$B$12,($J266*TiltakstyperKostnadskalkyle!M$12)/100,
IF($F266=TiltakstyperKostnadskalkyle!$B$13,($J266*TiltakstyperKostnadskalkyle!M$13)/100,
IF($F266=TiltakstyperKostnadskalkyle!$B$14,($J266*TiltakstyperKostnadskalkyle!M$14)/100,
IF($F266=TiltakstyperKostnadskalkyle!$B$15,($J266*TiltakstyperKostnadskalkyle!M$15)/100,
"0")))))))))))</f>
        <v>0</v>
      </c>
      <c r="U266" s="32"/>
      <c r="V266" s="32"/>
      <c r="W266" s="18" t="str">
        <f>IF($F266=TiltakstyperKostnadskalkyle!$B$5,($J266*TiltakstyperKostnadskalkyle!P$5)/100,
IF($F266=TiltakstyperKostnadskalkyle!$B$6,($J266*TiltakstyperKostnadskalkyle!P$6)/100,
IF($F266=TiltakstyperKostnadskalkyle!$B$7,($J266*TiltakstyperKostnadskalkyle!P$7)/100,
IF($F266=TiltakstyperKostnadskalkyle!$B$8,($J266*TiltakstyperKostnadskalkyle!P$8)/100,
IF($F266=TiltakstyperKostnadskalkyle!$B$9,($J266*TiltakstyperKostnadskalkyle!P$9)/100,
IF($F266=TiltakstyperKostnadskalkyle!$B$10,($J266*TiltakstyperKostnadskalkyle!P$10)/100,
IF($F266=TiltakstyperKostnadskalkyle!$B$11,($J266*TiltakstyperKostnadskalkyle!P$11)/100,
IF($F266=TiltakstyperKostnadskalkyle!$B$12,($J266*TiltakstyperKostnadskalkyle!P$12)/100,
IF($F266=TiltakstyperKostnadskalkyle!$B$13,($J266*TiltakstyperKostnadskalkyle!P$13)/100,
IF($F266=TiltakstyperKostnadskalkyle!$B$14,($J266*TiltakstyperKostnadskalkyle!P$14)/100,
IF($F266=TiltakstyperKostnadskalkyle!$B$15,($J266*TiltakstyperKostnadskalkyle!P$15)/100,
"0")))))))))))</f>
        <v>0</v>
      </c>
      <c r="Y266" s="151"/>
    </row>
    <row r="267" spans="2:25" ht="14.45" customHeight="1" x14ac:dyDescent="0.25">
      <c r="B267" s="20" t="s">
        <v>25</v>
      </c>
      <c r="C267" s="22"/>
      <c r="D267" s="22"/>
      <c r="E267" s="22"/>
      <c r="F267" s="39"/>
      <c r="G267" s="22"/>
      <c r="H267" s="23"/>
      <c r="I267" s="27"/>
      <c r="J267" s="18">
        <f>IF(F267=TiltakstyperKostnadskalkyle!$B$5,TiltakstyperKostnadskalkyle!$R$5*Handlingsplan!H273,
IF(F267=TiltakstyperKostnadskalkyle!$B$6,TiltakstyperKostnadskalkyle!$R$6*Handlingsplan!H273,
IF(F267=TiltakstyperKostnadskalkyle!$B$7,TiltakstyperKostnadskalkyle!$R$7*Handlingsplan!H273,
IF(F267=TiltakstyperKostnadskalkyle!$B$8,TiltakstyperKostnadskalkyle!$R$8*Handlingsplan!H273,
IF(F267=TiltakstyperKostnadskalkyle!$B$9,TiltakstyperKostnadskalkyle!$R$9*Handlingsplan!H273,
IF(F267=TiltakstyperKostnadskalkyle!$B$10,TiltakstyperKostnadskalkyle!$R$10*Handlingsplan!H273,
IF(F267=TiltakstyperKostnadskalkyle!$B$11,TiltakstyperKostnadskalkyle!$R$11*Handlingsplan!H273,
IF(F267=TiltakstyperKostnadskalkyle!$B$12,TiltakstyperKostnadskalkyle!$R$12*Handlingsplan!H273,
IF(F267=TiltakstyperKostnadskalkyle!$B$13,TiltakstyperKostnadskalkyle!$R$13*Handlingsplan!H273,
IF(F267=TiltakstyperKostnadskalkyle!$B$14,TiltakstyperKostnadskalkyle!$R$14*Handlingsplan!H273,
IF(F267=TiltakstyperKostnadskalkyle!$B$15,TiltakstyperKostnadskalkyle!$R$15*Handlingsplan!H273,
0)))))))))))</f>
        <v>0</v>
      </c>
      <c r="K267" s="18" t="str">
        <f>IF($F267=TiltakstyperKostnadskalkyle!$B$5,($J267*TiltakstyperKostnadskalkyle!D$5)/100,
IF($F267=TiltakstyperKostnadskalkyle!$B$6,($J267*TiltakstyperKostnadskalkyle!D$6)/100,
IF($F267=TiltakstyperKostnadskalkyle!$B$7,($J267*TiltakstyperKostnadskalkyle!D$7)/100,
IF($F267=TiltakstyperKostnadskalkyle!$B$8,($J267*TiltakstyperKostnadskalkyle!D$8)/100,
IF($F267=TiltakstyperKostnadskalkyle!$B$9,($J267*TiltakstyperKostnadskalkyle!D$9)/100,
IF($F267=TiltakstyperKostnadskalkyle!$B$10,($J267*TiltakstyperKostnadskalkyle!D$10)/100,
IF($F267=TiltakstyperKostnadskalkyle!$B$11,($J267*TiltakstyperKostnadskalkyle!D$11)/100,
IF($F267=TiltakstyperKostnadskalkyle!$B$12,($J267*TiltakstyperKostnadskalkyle!D$12)/100,
IF($F267=TiltakstyperKostnadskalkyle!$B$13,($J267*TiltakstyperKostnadskalkyle!D$13)/100,
IF($F267=TiltakstyperKostnadskalkyle!$B$14,($J267*TiltakstyperKostnadskalkyle!D$14)/100,
IF($F267=TiltakstyperKostnadskalkyle!$B$15,($J267*TiltakstyperKostnadskalkyle!D$15)/100,
"0")))))))))))</f>
        <v>0</v>
      </c>
      <c r="L267" s="18" t="str">
        <f>IF($F267=TiltakstyperKostnadskalkyle!$B$5,($J267*TiltakstyperKostnadskalkyle!E$5)/100,
IF($F267=TiltakstyperKostnadskalkyle!$B$6,($J267*TiltakstyperKostnadskalkyle!E$6)/100,
IF($F267=TiltakstyperKostnadskalkyle!$B$7,($J267*TiltakstyperKostnadskalkyle!E$7)/100,
IF($F267=TiltakstyperKostnadskalkyle!$B$8,($J267*TiltakstyperKostnadskalkyle!E$8)/100,
IF($F267=TiltakstyperKostnadskalkyle!$B$9,($J267*TiltakstyperKostnadskalkyle!E$9)/100,
IF($F267=TiltakstyperKostnadskalkyle!$B$10,($J267*TiltakstyperKostnadskalkyle!E$10)/100,
IF($F267=TiltakstyperKostnadskalkyle!$B$11,($J267*TiltakstyperKostnadskalkyle!E$11)/100,
IF($F267=TiltakstyperKostnadskalkyle!$B$12,($J267*TiltakstyperKostnadskalkyle!E$12)/100,
IF($F267=TiltakstyperKostnadskalkyle!$B$13,($J267*TiltakstyperKostnadskalkyle!E$13)/100,
IF($F267=TiltakstyperKostnadskalkyle!$B$14,($J267*TiltakstyperKostnadskalkyle!E$14)/100,
IF($F267=TiltakstyperKostnadskalkyle!$B$15,($J267*TiltakstyperKostnadskalkyle!E$15)/100,
"0")))))))))))</f>
        <v>0</v>
      </c>
      <c r="M267" s="18" t="str">
        <f>IF($F267=TiltakstyperKostnadskalkyle!$B$5,($J267*TiltakstyperKostnadskalkyle!F$5)/100,
IF($F267=TiltakstyperKostnadskalkyle!$B$6,($J267*TiltakstyperKostnadskalkyle!F$6)/100,
IF($F267=TiltakstyperKostnadskalkyle!$B$7,($J267*TiltakstyperKostnadskalkyle!F$7)/100,
IF($F267=TiltakstyperKostnadskalkyle!$B$8,($J267*TiltakstyperKostnadskalkyle!F$8)/100,
IF($F267=TiltakstyperKostnadskalkyle!$B$9,($J267*TiltakstyperKostnadskalkyle!F$9)/100,
IF($F267=TiltakstyperKostnadskalkyle!$B$10,($J267*TiltakstyperKostnadskalkyle!F$10)/100,
IF($F267=TiltakstyperKostnadskalkyle!$B$11,($J267*TiltakstyperKostnadskalkyle!F$11)/100,
IF($F267=TiltakstyperKostnadskalkyle!$B$12,($J267*TiltakstyperKostnadskalkyle!F$12)/100,
IF($F267=TiltakstyperKostnadskalkyle!$B$13,($J267*TiltakstyperKostnadskalkyle!F$13)/100,
IF($F267=TiltakstyperKostnadskalkyle!$B$14,($J267*TiltakstyperKostnadskalkyle!F$14)/100,
IF($F267=TiltakstyperKostnadskalkyle!$B$15,($J267*TiltakstyperKostnadskalkyle!F$15)/100,
"0")))))))))))</f>
        <v>0</v>
      </c>
      <c r="N267" s="18" t="str">
        <f>IF($F267=TiltakstyperKostnadskalkyle!$B$5,($J267*TiltakstyperKostnadskalkyle!G$5)/100,
IF($F267=TiltakstyperKostnadskalkyle!$B$6,($J267*TiltakstyperKostnadskalkyle!G$6)/100,
IF($F267=TiltakstyperKostnadskalkyle!$B$7,($J267*TiltakstyperKostnadskalkyle!G$7)/100,
IF($F267=TiltakstyperKostnadskalkyle!$B$8,($J267*TiltakstyperKostnadskalkyle!G$8)/100,
IF($F267=TiltakstyperKostnadskalkyle!$B$9,($J267*TiltakstyperKostnadskalkyle!G$9)/100,
IF($F267=TiltakstyperKostnadskalkyle!$B$10,($J267*TiltakstyperKostnadskalkyle!G$10)/100,
IF($F267=TiltakstyperKostnadskalkyle!$B$11,($J267*TiltakstyperKostnadskalkyle!G$11)/100,
IF($F267=TiltakstyperKostnadskalkyle!$B$12,($J267*TiltakstyperKostnadskalkyle!G$12)/100,
IF($F267=TiltakstyperKostnadskalkyle!$B$13,($J267*TiltakstyperKostnadskalkyle!G$13)/100,
IF($F267=TiltakstyperKostnadskalkyle!$B$14,($J267*TiltakstyperKostnadskalkyle!G$14)/100,
IF($F267=TiltakstyperKostnadskalkyle!$B$15,($J267*TiltakstyperKostnadskalkyle!G$15)/100,
"0")))))))))))</f>
        <v>0</v>
      </c>
      <c r="O267" s="18" t="str">
        <f>IF($F267=TiltakstyperKostnadskalkyle!$B$5,($J267*TiltakstyperKostnadskalkyle!H$5)/100,
IF($F267=TiltakstyperKostnadskalkyle!$B$6,($J267*TiltakstyperKostnadskalkyle!H$6)/100,
IF($F267=TiltakstyperKostnadskalkyle!$B$7,($J267*TiltakstyperKostnadskalkyle!H$7)/100,
IF($F267=TiltakstyperKostnadskalkyle!$B$8,($J267*TiltakstyperKostnadskalkyle!H$8)/100,
IF($F267=TiltakstyperKostnadskalkyle!$B$9,($J267*TiltakstyperKostnadskalkyle!H$9)/100,
IF($F267=TiltakstyperKostnadskalkyle!$B$10,($J267*TiltakstyperKostnadskalkyle!H$10)/100,
IF($F267=TiltakstyperKostnadskalkyle!$B$11,($J267*TiltakstyperKostnadskalkyle!H$11)/100,
IF($F267=TiltakstyperKostnadskalkyle!$B$12,($J267*TiltakstyperKostnadskalkyle!H$12)/100,
IF($F267=TiltakstyperKostnadskalkyle!$B$13,($J267*TiltakstyperKostnadskalkyle!H$13)/100,
IF($F267=TiltakstyperKostnadskalkyle!$B$14,($J267*TiltakstyperKostnadskalkyle!H$14)/100,
IF($F267=TiltakstyperKostnadskalkyle!$B$15,($J267*TiltakstyperKostnadskalkyle!H$15)/100,
"0")))))))))))</f>
        <v>0</v>
      </c>
      <c r="P267" s="18" t="str">
        <f>IF($F267=TiltakstyperKostnadskalkyle!$B$5,($J267*TiltakstyperKostnadskalkyle!I$5)/100,
IF($F267=TiltakstyperKostnadskalkyle!$B$6,($J267*TiltakstyperKostnadskalkyle!I$6)/100,
IF($F267=TiltakstyperKostnadskalkyle!$B$7,($J267*TiltakstyperKostnadskalkyle!I$7)/100,
IF($F267=TiltakstyperKostnadskalkyle!$B$8,($J267*TiltakstyperKostnadskalkyle!I$8)/100,
IF($F267=TiltakstyperKostnadskalkyle!$B$9,($J267*TiltakstyperKostnadskalkyle!I$9)/100,
IF($F267=TiltakstyperKostnadskalkyle!$B$10,($J267*TiltakstyperKostnadskalkyle!I$10)/100,
IF($F267=TiltakstyperKostnadskalkyle!$B$11,($J267*TiltakstyperKostnadskalkyle!I$11)/100,
IF($F267=TiltakstyperKostnadskalkyle!$B$12,($J267*TiltakstyperKostnadskalkyle!I$12)/100,
IF($F267=TiltakstyperKostnadskalkyle!$B$13,($J267*TiltakstyperKostnadskalkyle!I$13)/100,
IF($F267=TiltakstyperKostnadskalkyle!$B$14,($J267*TiltakstyperKostnadskalkyle!I$14)/100,
IF($F267=TiltakstyperKostnadskalkyle!$B$15,($J267*TiltakstyperKostnadskalkyle!I$15)/100,
"0")))))))))))</f>
        <v>0</v>
      </c>
      <c r="Q267" s="18">
        <f t="shared" ref="Q267:Q298" si="16">(1*$J267)/100</f>
        <v>0</v>
      </c>
      <c r="R267" s="18" t="str">
        <f>IF($F267=TiltakstyperKostnadskalkyle!$B$5,($J267*TiltakstyperKostnadskalkyle!K$5)/100,
IF($F267=TiltakstyperKostnadskalkyle!$B$6,($J267*TiltakstyperKostnadskalkyle!K$6)/100,
IF($F267=TiltakstyperKostnadskalkyle!$B$8,($J267*TiltakstyperKostnadskalkyle!K$8)/100,
IF($F267=TiltakstyperKostnadskalkyle!$B$9,($J267*TiltakstyperKostnadskalkyle!K$9)/100,
IF($F267=TiltakstyperKostnadskalkyle!$B$10,($J267*TiltakstyperKostnadskalkyle!K$10)/100,
IF($F267=TiltakstyperKostnadskalkyle!$B$11,($J267*TiltakstyperKostnadskalkyle!K$11)/100,
IF($F267=TiltakstyperKostnadskalkyle!$B$12,($J267*TiltakstyperKostnadskalkyle!K$12)/100,
IF($F267=TiltakstyperKostnadskalkyle!$B$13,($J267*TiltakstyperKostnadskalkyle!K$13)/100,
IF($F267=TiltakstyperKostnadskalkyle!$B$14,($J267*TiltakstyperKostnadskalkyle!K$14)/100,
"0")))))))))</f>
        <v>0</v>
      </c>
      <c r="S267" s="18">
        <f t="shared" ref="S267:S298" si="17">(2*$J267)/100</f>
        <v>0</v>
      </c>
      <c r="T267" s="18" t="str">
        <f>IF($F267=TiltakstyperKostnadskalkyle!$B$5,($J267*TiltakstyperKostnadskalkyle!M$5)/100,
IF($F267=TiltakstyperKostnadskalkyle!$B$6,($J267*TiltakstyperKostnadskalkyle!M$6)/100,
IF($F267=TiltakstyperKostnadskalkyle!$B$7,($J267*TiltakstyperKostnadskalkyle!M$7)/100,
IF($F267=TiltakstyperKostnadskalkyle!$B$8,($J267*TiltakstyperKostnadskalkyle!M$8)/100,
IF($F267=TiltakstyperKostnadskalkyle!$B$9,($J267*TiltakstyperKostnadskalkyle!M$9)/100,
IF($F267=TiltakstyperKostnadskalkyle!$B$10,($J267*TiltakstyperKostnadskalkyle!M$10)/100,
IF($F267=TiltakstyperKostnadskalkyle!$B$11,($J267*TiltakstyperKostnadskalkyle!M$11)/100,
IF($F267=TiltakstyperKostnadskalkyle!$B$12,($J267*TiltakstyperKostnadskalkyle!M$12)/100,
IF($F267=TiltakstyperKostnadskalkyle!$B$13,($J267*TiltakstyperKostnadskalkyle!M$13)/100,
IF($F267=TiltakstyperKostnadskalkyle!$B$14,($J267*TiltakstyperKostnadskalkyle!M$14)/100,
IF($F267=TiltakstyperKostnadskalkyle!$B$15,($J267*TiltakstyperKostnadskalkyle!M$15)/100,
"0")))))))))))</f>
        <v>0</v>
      </c>
      <c r="U267" s="32"/>
      <c r="V267" s="32"/>
      <c r="W267" s="18" t="str">
        <f>IF($F267=TiltakstyperKostnadskalkyle!$B$5,($J267*TiltakstyperKostnadskalkyle!P$5)/100,
IF($F267=TiltakstyperKostnadskalkyle!$B$6,($J267*TiltakstyperKostnadskalkyle!P$6)/100,
IF($F267=TiltakstyperKostnadskalkyle!$B$7,($J267*TiltakstyperKostnadskalkyle!P$7)/100,
IF($F267=TiltakstyperKostnadskalkyle!$B$8,($J267*TiltakstyperKostnadskalkyle!P$8)/100,
IF($F267=TiltakstyperKostnadskalkyle!$B$9,($J267*TiltakstyperKostnadskalkyle!P$9)/100,
IF($F267=TiltakstyperKostnadskalkyle!$B$10,($J267*TiltakstyperKostnadskalkyle!P$10)/100,
IF($F267=TiltakstyperKostnadskalkyle!$B$11,($J267*TiltakstyperKostnadskalkyle!P$11)/100,
IF($F267=TiltakstyperKostnadskalkyle!$B$12,($J267*TiltakstyperKostnadskalkyle!P$12)/100,
IF($F267=TiltakstyperKostnadskalkyle!$B$13,($J267*TiltakstyperKostnadskalkyle!P$13)/100,
IF($F267=TiltakstyperKostnadskalkyle!$B$14,($J267*TiltakstyperKostnadskalkyle!P$14)/100,
IF($F267=TiltakstyperKostnadskalkyle!$B$15,($J267*TiltakstyperKostnadskalkyle!P$15)/100,
"0")))))))))))</f>
        <v>0</v>
      </c>
      <c r="Y267" s="151"/>
    </row>
    <row r="268" spans="2:25" ht="14.45" customHeight="1" x14ac:dyDescent="0.25">
      <c r="B268" s="20" t="s">
        <v>25</v>
      </c>
      <c r="C268" s="22"/>
      <c r="D268" s="22"/>
      <c r="E268" s="22"/>
      <c r="F268" s="39"/>
      <c r="G268" s="22"/>
      <c r="H268" s="23"/>
      <c r="I268" s="27"/>
      <c r="J268" s="18">
        <f>IF(F268=TiltakstyperKostnadskalkyle!$B$5,TiltakstyperKostnadskalkyle!$R$5*Handlingsplan!H274,
IF(F268=TiltakstyperKostnadskalkyle!$B$6,TiltakstyperKostnadskalkyle!$R$6*Handlingsplan!H274,
IF(F268=TiltakstyperKostnadskalkyle!$B$7,TiltakstyperKostnadskalkyle!$R$7*Handlingsplan!H274,
IF(F268=TiltakstyperKostnadskalkyle!$B$8,TiltakstyperKostnadskalkyle!$R$8*Handlingsplan!H274,
IF(F268=TiltakstyperKostnadskalkyle!$B$9,TiltakstyperKostnadskalkyle!$R$9*Handlingsplan!H274,
IF(F268=TiltakstyperKostnadskalkyle!$B$10,TiltakstyperKostnadskalkyle!$R$10*Handlingsplan!H274,
IF(F268=TiltakstyperKostnadskalkyle!$B$11,TiltakstyperKostnadskalkyle!$R$11*Handlingsplan!H274,
IF(F268=TiltakstyperKostnadskalkyle!$B$12,TiltakstyperKostnadskalkyle!$R$12*Handlingsplan!H274,
IF(F268=TiltakstyperKostnadskalkyle!$B$13,TiltakstyperKostnadskalkyle!$R$13*Handlingsplan!H274,
IF(F268=TiltakstyperKostnadskalkyle!$B$14,TiltakstyperKostnadskalkyle!$R$14*Handlingsplan!H274,
IF(F268=TiltakstyperKostnadskalkyle!$B$15,TiltakstyperKostnadskalkyle!$R$15*Handlingsplan!H274,
0)))))))))))</f>
        <v>0</v>
      </c>
      <c r="K268" s="18" t="str">
        <f>IF($F268=TiltakstyperKostnadskalkyle!$B$5,($J268*TiltakstyperKostnadskalkyle!D$5)/100,
IF($F268=TiltakstyperKostnadskalkyle!$B$6,($J268*TiltakstyperKostnadskalkyle!D$6)/100,
IF($F268=TiltakstyperKostnadskalkyle!$B$7,($J268*TiltakstyperKostnadskalkyle!D$7)/100,
IF($F268=TiltakstyperKostnadskalkyle!$B$8,($J268*TiltakstyperKostnadskalkyle!D$8)/100,
IF($F268=TiltakstyperKostnadskalkyle!$B$9,($J268*TiltakstyperKostnadskalkyle!D$9)/100,
IF($F268=TiltakstyperKostnadskalkyle!$B$10,($J268*TiltakstyperKostnadskalkyle!D$10)/100,
IF($F268=TiltakstyperKostnadskalkyle!$B$11,($J268*TiltakstyperKostnadskalkyle!D$11)/100,
IF($F268=TiltakstyperKostnadskalkyle!$B$12,($J268*TiltakstyperKostnadskalkyle!D$12)/100,
IF($F268=TiltakstyperKostnadskalkyle!$B$13,($J268*TiltakstyperKostnadskalkyle!D$13)/100,
IF($F268=TiltakstyperKostnadskalkyle!$B$14,($J268*TiltakstyperKostnadskalkyle!D$14)/100,
IF($F268=TiltakstyperKostnadskalkyle!$B$15,($J268*TiltakstyperKostnadskalkyle!D$15)/100,
"0")))))))))))</f>
        <v>0</v>
      </c>
      <c r="L268" s="18" t="str">
        <f>IF($F268=TiltakstyperKostnadskalkyle!$B$5,($J268*TiltakstyperKostnadskalkyle!E$5)/100,
IF($F268=TiltakstyperKostnadskalkyle!$B$6,($J268*TiltakstyperKostnadskalkyle!E$6)/100,
IF($F268=TiltakstyperKostnadskalkyle!$B$7,($J268*TiltakstyperKostnadskalkyle!E$7)/100,
IF($F268=TiltakstyperKostnadskalkyle!$B$8,($J268*TiltakstyperKostnadskalkyle!E$8)/100,
IF($F268=TiltakstyperKostnadskalkyle!$B$9,($J268*TiltakstyperKostnadskalkyle!E$9)/100,
IF($F268=TiltakstyperKostnadskalkyle!$B$10,($J268*TiltakstyperKostnadskalkyle!E$10)/100,
IF($F268=TiltakstyperKostnadskalkyle!$B$11,($J268*TiltakstyperKostnadskalkyle!E$11)/100,
IF($F268=TiltakstyperKostnadskalkyle!$B$12,($J268*TiltakstyperKostnadskalkyle!E$12)/100,
IF($F268=TiltakstyperKostnadskalkyle!$B$13,($J268*TiltakstyperKostnadskalkyle!E$13)/100,
IF($F268=TiltakstyperKostnadskalkyle!$B$14,($J268*TiltakstyperKostnadskalkyle!E$14)/100,
IF($F268=TiltakstyperKostnadskalkyle!$B$15,($J268*TiltakstyperKostnadskalkyle!E$15)/100,
"0")))))))))))</f>
        <v>0</v>
      </c>
      <c r="M268" s="18" t="str">
        <f>IF($F268=TiltakstyperKostnadskalkyle!$B$5,($J268*TiltakstyperKostnadskalkyle!F$5)/100,
IF($F268=TiltakstyperKostnadskalkyle!$B$6,($J268*TiltakstyperKostnadskalkyle!F$6)/100,
IF($F268=TiltakstyperKostnadskalkyle!$B$7,($J268*TiltakstyperKostnadskalkyle!F$7)/100,
IF($F268=TiltakstyperKostnadskalkyle!$B$8,($J268*TiltakstyperKostnadskalkyle!F$8)/100,
IF($F268=TiltakstyperKostnadskalkyle!$B$9,($J268*TiltakstyperKostnadskalkyle!F$9)/100,
IF($F268=TiltakstyperKostnadskalkyle!$B$10,($J268*TiltakstyperKostnadskalkyle!F$10)/100,
IF($F268=TiltakstyperKostnadskalkyle!$B$11,($J268*TiltakstyperKostnadskalkyle!F$11)/100,
IF($F268=TiltakstyperKostnadskalkyle!$B$12,($J268*TiltakstyperKostnadskalkyle!F$12)/100,
IF($F268=TiltakstyperKostnadskalkyle!$B$13,($J268*TiltakstyperKostnadskalkyle!F$13)/100,
IF($F268=TiltakstyperKostnadskalkyle!$B$14,($J268*TiltakstyperKostnadskalkyle!F$14)/100,
IF($F268=TiltakstyperKostnadskalkyle!$B$15,($J268*TiltakstyperKostnadskalkyle!F$15)/100,
"0")))))))))))</f>
        <v>0</v>
      </c>
      <c r="N268" s="18" t="str">
        <f>IF($F268=TiltakstyperKostnadskalkyle!$B$5,($J268*TiltakstyperKostnadskalkyle!G$5)/100,
IF($F268=TiltakstyperKostnadskalkyle!$B$6,($J268*TiltakstyperKostnadskalkyle!G$6)/100,
IF($F268=TiltakstyperKostnadskalkyle!$B$7,($J268*TiltakstyperKostnadskalkyle!G$7)/100,
IF($F268=TiltakstyperKostnadskalkyle!$B$8,($J268*TiltakstyperKostnadskalkyle!G$8)/100,
IF($F268=TiltakstyperKostnadskalkyle!$B$9,($J268*TiltakstyperKostnadskalkyle!G$9)/100,
IF($F268=TiltakstyperKostnadskalkyle!$B$10,($J268*TiltakstyperKostnadskalkyle!G$10)/100,
IF($F268=TiltakstyperKostnadskalkyle!$B$11,($J268*TiltakstyperKostnadskalkyle!G$11)/100,
IF($F268=TiltakstyperKostnadskalkyle!$B$12,($J268*TiltakstyperKostnadskalkyle!G$12)/100,
IF($F268=TiltakstyperKostnadskalkyle!$B$13,($J268*TiltakstyperKostnadskalkyle!G$13)/100,
IF($F268=TiltakstyperKostnadskalkyle!$B$14,($J268*TiltakstyperKostnadskalkyle!G$14)/100,
IF($F268=TiltakstyperKostnadskalkyle!$B$15,($J268*TiltakstyperKostnadskalkyle!G$15)/100,
"0")))))))))))</f>
        <v>0</v>
      </c>
      <c r="O268" s="18" t="str">
        <f>IF($F268=TiltakstyperKostnadskalkyle!$B$5,($J268*TiltakstyperKostnadskalkyle!H$5)/100,
IF($F268=TiltakstyperKostnadskalkyle!$B$6,($J268*TiltakstyperKostnadskalkyle!H$6)/100,
IF($F268=TiltakstyperKostnadskalkyle!$B$7,($J268*TiltakstyperKostnadskalkyle!H$7)/100,
IF($F268=TiltakstyperKostnadskalkyle!$B$8,($J268*TiltakstyperKostnadskalkyle!H$8)/100,
IF($F268=TiltakstyperKostnadskalkyle!$B$9,($J268*TiltakstyperKostnadskalkyle!H$9)/100,
IF($F268=TiltakstyperKostnadskalkyle!$B$10,($J268*TiltakstyperKostnadskalkyle!H$10)/100,
IF($F268=TiltakstyperKostnadskalkyle!$B$11,($J268*TiltakstyperKostnadskalkyle!H$11)/100,
IF($F268=TiltakstyperKostnadskalkyle!$B$12,($J268*TiltakstyperKostnadskalkyle!H$12)/100,
IF($F268=TiltakstyperKostnadskalkyle!$B$13,($J268*TiltakstyperKostnadskalkyle!H$13)/100,
IF($F268=TiltakstyperKostnadskalkyle!$B$14,($J268*TiltakstyperKostnadskalkyle!H$14)/100,
IF($F268=TiltakstyperKostnadskalkyle!$B$15,($J268*TiltakstyperKostnadskalkyle!H$15)/100,
"0")))))))))))</f>
        <v>0</v>
      </c>
      <c r="P268" s="18" t="str">
        <f>IF($F268=TiltakstyperKostnadskalkyle!$B$5,($J268*TiltakstyperKostnadskalkyle!I$5)/100,
IF($F268=TiltakstyperKostnadskalkyle!$B$6,($J268*TiltakstyperKostnadskalkyle!I$6)/100,
IF($F268=TiltakstyperKostnadskalkyle!$B$7,($J268*TiltakstyperKostnadskalkyle!I$7)/100,
IF($F268=TiltakstyperKostnadskalkyle!$B$8,($J268*TiltakstyperKostnadskalkyle!I$8)/100,
IF($F268=TiltakstyperKostnadskalkyle!$B$9,($J268*TiltakstyperKostnadskalkyle!I$9)/100,
IF($F268=TiltakstyperKostnadskalkyle!$B$10,($J268*TiltakstyperKostnadskalkyle!I$10)/100,
IF($F268=TiltakstyperKostnadskalkyle!$B$11,($J268*TiltakstyperKostnadskalkyle!I$11)/100,
IF($F268=TiltakstyperKostnadskalkyle!$B$12,($J268*TiltakstyperKostnadskalkyle!I$12)/100,
IF($F268=TiltakstyperKostnadskalkyle!$B$13,($J268*TiltakstyperKostnadskalkyle!I$13)/100,
IF($F268=TiltakstyperKostnadskalkyle!$B$14,($J268*TiltakstyperKostnadskalkyle!I$14)/100,
IF($F268=TiltakstyperKostnadskalkyle!$B$15,($J268*TiltakstyperKostnadskalkyle!I$15)/100,
"0")))))))))))</f>
        <v>0</v>
      </c>
      <c r="Q268" s="18">
        <f t="shared" si="16"/>
        <v>0</v>
      </c>
      <c r="R268" s="18" t="str">
        <f>IF($F268=TiltakstyperKostnadskalkyle!$B$5,($J268*TiltakstyperKostnadskalkyle!K$5)/100,
IF($F268=TiltakstyperKostnadskalkyle!$B$6,($J268*TiltakstyperKostnadskalkyle!K$6)/100,
IF($F268=TiltakstyperKostnadskalkyle!$B$8,($J268*TiltakstyperKostnadskalkyle!K$8)/100,
IF($F268=TiltakstyperKostnadskalkyle!$B$9,($J268*TiltakstyperKostnadskalkyle!K$9)/100,
IF($F268=TiltakstyperKostnadskalkyle!$B$10,($J268*TiltakstyperKostnadskalkyle!K$10)/100,
IF($F268=TiltakstyperKostnadskalkyle!$B$11,($J268*TiltakstyperKostnadskalkyle!K$11)/100,
IF($F268=TiltakstyperKostnadskalkyle!$B$12,($J268*TiltakstyperKostnadskalkyle!K$12)/100,
IF($F268=TiltakstyperKostnadskalkyle!$B$13,($J268*TiltakstyperKostnadskalkyle!K$13)/100,
IF($F268=TiltakstyperKostnadskalkyle!$B$14,($J268*TiltakstyperKostnadskalkyle!K$14)/100,
"0")))))))))</f>
        <v>0</v>
      </c>
      <c r="S268" s="18">
        <f t="shared" si="17"/>
        <v>0</v>
      </c>
      <c r="T268" s="18" t="str">
        <f>IF($F268=TiltakstyperKostnadskalkyle!$B$5,($J268*TiltakstyperKostnadskalkyle!M$5)/100,
IF($F268=TiltakstyperKostnadskalkyle!$B$6,($J268*TiltakstyperKostnadskalkyle!M$6)/100,
IF($F268=TiltakstyperKostnadskalkyle!$B$7,($J268*TiltakstyperKostnadskalkyle!M$7)/100,
IF($F268=TiltakstyperKostnadskalkyle!$B$8,($J268*TiltakstyperKostnadskalkyle!M$8)/100,
IF($F268=TiltakstyperKostnadskalkyle!$B$9,($J268*TiltakstyperKostnadskalkyle!M$9)/100,
IF($F268=TiltakstyperKostnadskalkyle!$B$10,($J268*TiltakstyperKostnadskalkyle!M$10)/100,
IF($F268=TiltakstyperKostnadskalkyle!$B$11,($J268*TiltakstyperKostnadskalkyle!M$11)/100,
IF($F268=TiltakstyperKostnadskalkyle!$B$12,($J268*TiltakstyperKostnadskalkyle!M$12)/100,
IF($F268=TiltakstyperKostnadskalkyle!$B$13,($J268*TiltakstyperKostnadskalkyle!M$13)/100,
IF($F268=TiltakstyperKostnadskalkyle!$B$14,($J268*TiltakstyperKostnadskalkyle!M$14)/100,
IF($F268=TiltakstyperKostnadskalkyle!$B$15,($J268*TiltakstyperKostnadskalkyle!M$15)/100,
"0")))))))))))</f>
        <v>0</v>
      </c>
      <c r="U268" s="32"/>
      <c r="V268" s="32"/>
      <c r="W268" s="18" t="str">
        <f>IF($F268=TiltakstyperKostnadskalkyle!$B$5,($J268*TiltakstyperKostnadskalkyle!P$5)/100,
IF($F268=TiltakstyperKostnadskalkyle!$B$6,($J268*TiltakstyperKostnadskalkyle!P$6)/100,
IF($F268=TiltakstyperKostnadskalkyle!$B$7,($J268*TiltakstyperKostnadskalkyle!P$7)/100,
IF($F268=TiltakstyperKostnadskalkyle!$B$8,($J268*TiltakstyperKostnadskalkyle!P$8)/100,
IF($F268=TiltakstyperKostnadskalkyle!$B$9,($J268*TiltakstyperKostnadskalkyle!P$9)/100,
IF($F268=TiltakstyperKostnadskalkyle!$B$10,($J268*TiltakstyperKostnadskalkyle!P$10)/100,
IF($F268=TiltakstyperKostnadskalkyle!$B$11,($J268*TiltakstyperKostnadskalkyle!P$11)/100,
IF($F268=TiltakstyperKostnadskalkyle!$B$12,($J268*TiltakstyperKostnadskalkyle!P$12)/100,
IF($F268=TiltakstyperKostnadskalkyle!$B$13,($J268*TiltakstyperKostnadskalkyle!P$13)/100,
IF($F268=TiltakstyperKostnadskalkyle!$B$14,($J268*TiltakstyperKostnadskalkyle!P$14)/100,
IF($F268=TiltakstyperKostnadskalkyle!$B$15,($J268*TiltakstyperKostnadskalkyle!P$15)/100,
"0")))))))))))</f>
        <v>0</v>
      </c>
      <c r="Y268" s="151"/>
    </row>
    <row r="269" spans="2:25" ht="14.45" customHeight="1" x14ac:dyDescent="0.25">
      <c r="B269" s="20" t="s">
        <v>25</v>
      </c>
      <c r="C269" s="22"/>
      <c r="D269" s="22"/>
      <c r="E269" s="22"/>
      <c r="F269" s="39"/>
      <c r="G269" s="22"/>
      <c r="H269" s="23"/>
      <c r="I269" s="27"/>
      <c r="J269" s="18">
        <f>IF(F269=TiltakstyperKostnadskalkyle!$B$5,TiltakstyperKostnadskalkyle!$R$5*Handlingsplan!H275,
IF(F269=TiltakstyperKostnadskalkyle!$B$6,TiltakstyperKostnadskalkyle!$R$6*Handlingsplan!H275,
IF(F269=TiltakstyperKostnadskalkyle!$B$7,TiltakstyperKostnadskalkyle!$R$7*Handlingsplan!H275,
IF(F269=TiltakstyperKostnadskalkyle!$B$8,TiltakstyperKostnadskalkyle!$R$8*Handlingsplan!H275,
IF(F269=TiltakstyperKostnadskalkyle!$B$9,TiltakstyperKostnadskalkyle!$R$9*Handlingsplan!H275,
IF(F269=TiltakstyperKostnadskalkyle!$B$10,TiltakstyperKostnadskalkyle!$R$10*Handlingsplan!H275,
IF(F269=TiltakstyperKostnadskalkyle!$B$11,TiltakstyperKostnadskalkyle!$R$11*Handlingsplan!H275,
IF(F269=TiltakstyperKostnadskalkyle!$B$12,TiltakstyperKostnadskalkyle!$R$12*Handlingsplan!H275,
IF(F269=TiltakstyperKostnadskalkyle!$B$13,TiltakstyperKostnadskalkyle!$R$13*Handlingsplan!H275,
IF(F269=TiltakstyperKostnadskalkyle!$B$14,TiltakstyperKostnadskalkyle!$R$14*Handlingsplan!H275,
IF(F269=TiltakstyperKostnadskalkyle!$B$15,TiltakstyperKostnadskalkyle!$R$15*Handlingsplan!H275,
0)))))))))))</f>
        <v>0</v>
      </c>
      <c r="K269" s="18" t="str">
        <f>IF($F269=TiltakstyperKostnadskalkyle!$B$5,($J269*TiltakstyperKostnadskalkyle!D$5)/100,
IF($F269=TiltakstyperKostnadskalkyle!$B$6,($J269*TiltakstyperKostnadskalkyle!D$6)/100,
IF($F269=TiltakstyperKostnadskalkyle!$B$7,($J269*TiltakstyperKostnadskalkyle!D$7)/100,
IF($F269=TiltakstyperKostnadskalkyle!$B$8,($J269*TiltakstyperKostnadskalkyle!D$8)/100,
IF($F269=TiltakstyperKostnadskalkyle!$B$9,($J269*TiltakstyperKostnadskalkyle!D$9)/100,
IF($F269=TiltakstyperKostnadskalkyle!$B$10,($J269*TiltakstyperKostnadskalkyle!D$10)/100,
IF($F269=TiltakstyperKostnadskalkyle!$B$11,($J269*TiltakstyperKostnadskalkyle!D$11)/100,
IF($F269=TiltakstyperKostnadskalkyle!$B$12,($J269*TiltakstyperKostnadskalkyle!D$12)/100,
IF($F269=TiltakstyperKostnadskalkyle!$B$13,($J269*TiltakstyperKostnadskalkyle!D$13)/100,
IF($F269=TiltakstyperKostnadskalkyle!$B$14,($J269*TiltakstyperKostnadskalkyle!D$14)/100,
IF($F269=TiltakstyperKostnadskalkyle!$B$15,($J269*TiltakstyperKostnadskalkyle!D$15)/100,
"0")))))))))))</f>
        <v>0</v>
      </c>
      <c r="L269" s="18" t="str">
        <f>IF($F269=TiltakstyperKostnadskalkyle!$B$5,($J269*TiltakstyperKostnadskalkyle!E$5)/100,
IF($F269=TiltakstyperKostnadskalkyle!$B$6,($J269*TiltakstyperKostnadskalkyle!E$6)/100,
IF($F269=TiltakstyperKostnadskalkyle!$B$7,($J269*TiltakstyperKostnadskalkyle!E$7)/100,
IF($F269=TiltakstyperKostnadskalkyle!$B$8,($J269*TiltakstyperKostnadskalkyle!E$8)/100,
IF($F269=TiltakstyperKostnadskalkyle!$B$9,($J269*TiltakstyperKostnadskalkyle!E$9)/100,
IF($F269=TiltakstyperKostnadskalkyle!$B$10,($J269*TiltakstyperKostnadskalkyle!E$10)/100,
IF($F269=TiltakstyperKostnadskalkyle!$B$11,($J269*TiltakstyperKostnadskalkyle!E$11)/100,
IF($F269=TiltakstyperKostnadskalkyle!$B$12,($J269*TiltakstyperKostnadskalkyle!E$12)/100,
IF($F269=TiltakstyperKostnadskalkyle!$B$13,($J269*TiltakstyperKostnadskalkyle!E$13)/100,
IF($F269=TiltakstyperKostnadskalkyle!$B$14,($J269*TiltakstyperKostnadskalkyle!E$14)/100,
IF($F269=TiltakstyperKostnadskalkyle!$B$15,($J269*TiltakstyperKostnadskalkyle!E$15)/100,
"0")))))))))))</f>
        <v>0</v>
      </c>
      <c r="M269" s="18" t="str">
        <f>IF($F269=TiltakstyperKostnadskalkyle!$B$5,($J269*TiltakstyperKostnadskalkyle!F$5)/100,
IF($F269=TiltakstyperKostnadskalkyle!$B$6,($J269*TiltakstyperKostnadskalkyle!F$6)/100,
IF($F269=TiltakstyperKostnadskalkyle!$B$7,($J269*TiltakstyperKostnadskalkyle!F$7)/100,
IF($F269=TiltakstyperKostnadskalkyle!$B$8,($J269*TiltakstyperKostnadskalkyle!F$8)/100,
IF($F269=TiltakstyperKostnadskalkyle!$B$9,($J269*TiltakstyperKostnadskalkyle!F$9)/100,
IF($F269=TiltakstyperKostnadskalkyle!$B$10,($J269*TiltakstyperKostnadskalkyle!F$10)/100,
IF($F269=TiltakstyperKostnadskalkyle!$B$11,($J269*TiltakstyperKostnadskalkyle!F$11)/100,
IF($F269=TiltakstyperKostnadskalkyle!$B$12,($J269*TiltakstyperKostnadskalkyle!F$12)/100,
IF($F269=TiltakstyperKostnadskalkyle!$B$13,($J269*TiltakstyperKostnadskalkyle!F$13)/100,
IF($F269=TiltakstyperKostnadskalkyle!$B$14,($J269*TiltakstyperKostnadskalkyle!F$14)/100,
IF($F269=TiltakstyperKostnadskalkyle!$B$15,($J269*TiltakstyperKostnadskalkyle!F$15)/100,
"0")))))))))))</f>
        <v>0</v>
      </c>
      <c r="N269" s="18" t="str">
        <f>IF($F269=TiltakstyperKostnadskalkyle!$B$5,($J269*TiltakstyperKostnadskalkyle!G$5)/100,
IF($F269=TiltakstyperKostnadskalkyle!$B$6,($J269*TiltakstyperKostnadskalkyle!G$6)/100,
IF($F269=TiltakstyperKostnadskalkyle!$B$7,($J269*TiltakstyperKostnadskalkyle!G$7)/100,
IF($F269=TiltakstyperKostnadskalkyle!$B$8,($J269*TiltakstyperKostnadskalkyle!G$8)/100,
IF($F269=TiltakstyperKostnadskalkyle!$B$9,($J269*TiltakstyperKostnadskalkyle!G$9)/100,
IF($F269=TiltakstyperKostnadskalkyle!$B$10,($J269*TiltakstyperKostnadskalkyle!G$10)/100,
IF($F269=TiltakstyperKostnadskalkyle!$B$11,($J269*TiltakstyperKostnadskalkyle!G$11)/100,
IF($F269=TiltakstyperKostnadskalkyle!$B$12,($J269*TiltakstyperKostnadskalkyle!G$12)/100,
IF($F269=TiltakstyperKostnadskalkyle!$B$13,($J269*TiltakstyperKostnadskalkyle!G$13)/100,
IF($F269=TiltakstyperKostnadskalkyle!$B$14,($J269*TiltakstyperKostnadskalkyle!G$14)/100,
IF($F269=TiltakstyperKostnadskalkyle!$B$15,($J269*TiltakstyperKostnadskalkyle!G$15)/100,
"0")))))))))))</f>
        <v>0</v>
      </c>
      <c r="O269" s="18" t="str">
        <f>IF($F269=TiltakstyperKostnadskalkyle!$B$5,($J269*TiltakstyperKostnadskalkyle!H$5)/100,
IF($F269=TiltakstyperKostnadskalkyle!$B$6,($J269*TiltakstyperKostnadskalkyle!H$6)/100,
IF($F269=TiltakstyperKostnadskalkyle!$B$7,($J269*TiltakstyperKostnadskalkyle!H$7)/100,
IF($F269=TiltakstyperKostnadskalkyle!$B$8,($J269*TiltakstyperKostnadskalkyle!H$8)/100,
IF($F269=TiltakstyperKostnadskalkyle!$B$9,($J269*TiltakstyperKostnadskalkyle!H$9)/100,
IF($F269=TiltakstyperKostnadskalkyle!$B$10,($J269*TiltakstyperKostnadskalkyle!H$10)/100,
IF($F269=TiltakstyperKostnadskalkyle!$B$11,($J269*TiltakstyperKostnadskalkyle!H$11)/100,
IF($F269=TiltakstyperKostnadskalkyle!$B$12,($J269*TiltakstyperKostnadskalkyle!H$12)/100,
IF($F269=TiltakstyperKostnadskalkyle!$B$13,($J269*TiltakstyperKostnadskalkyle!H$13)/100,
IF($F269=TiltakstyperKostnadskalkyle!$B$14,($J269*TiltakstyperKostnadskalkyle!H$14)/100,
IF($F269=TiltakstyperKostnadskalkyle!$B$15,($J269*TiltakstyperKostnadskalkyle!H$15)/100,
"0")))))))))))</f>
        <v>0</v>
      </c>
      <c r="P269" s="18" t="str">
        <f>IF($F269=TiltakstyperKostnadskalkyle!$B$5,($J269*TiltakstyperKostnadskalkyle!I$5)/100,
IF($F269=TiltakstyperKostnadskalkyle!$B$6,($J269*TiltakstyperKostnadskalkyle!I$6)/100,
IF($F269=TiltakstyperKostnadskalkyle!$B$7,($J269*TiltakstyperKostnadskalkyle!I$7)/100,
IF($F269=TiltakstyperKostnadskalkyle!$B$8,($J269*TiltakstyperKostnadskalkyle!I$8)/100,
IF($F269=TiltakstyperKostnadskalkyle!$B$9,($J269*TiltakstyperKostnadskalkyle!I$9)/100,
IF($F269=TiltakstyperKostnadskalkyle!$B$10,($J269*TiltakstyperKostnadskalkyle!I$10)/100,
IF($F269=TiltakstyperKostnadskalkyle!$B$11,($J269*TiltakstyperKostnadskalkyle!I$11)/100,
IF($F269=TiltakstyperKostnadskalkyle!$B$12,($J269*TiltakstyperKostnadskalkyle!I$12)/100,
IF($F269=TiltakstyperKostnadskalkyle!$B$13,($J269*TiltakstyperKostnadskalkyle!I$13)/100,
IF($F269=TiltakstyperKostnadskalkyle!$B$14,($J269*TiltakstyperKostnadskalkyle!I$14)/100,
IF($F269=TiltakstyperKostnadskalkyle!$B$15,($J269*TiltakstyperKostnadskalkyle!I$15)/100,
"0")))))))))))</f>
        <v>0</v>
      </c>
      <c r="Q269" s="18">
        <f t="shared" si="16"/>
        <v>0</v>
      </c>
      <c r="R269" s="18" t="str">
        <f>IF($F269=TiltakstyperKostnadskalkyle!$B$5,($J269*TiltakstyperKostnadskalkyle!K$5)/100,
IF($F269=TiltakstyperKostnadskalkyle!$B$6,($J269*TiltakstyperKostnadskalkyle!K$6)/100,
IF($F269=TiltakstyperKostnadskalkyle!$B$8,($J269*TiltakstyperKostnadskalkyle!K$8)/100,
IF($F269=TiltakstyperKostnadskalkyle!$B$9,($J269*TiltakstyperKostnadskalkyle!K$9)/100,
IF($F269=TiltakstyperKostnadskalkyle!$B$10,($J269*TiltakstyperKostnadskalkyle!K$10)/100,
IF($F269=TiltakstyperKostnadskalkyle!$B$11,($J269*TiltakstyperKostnadskalkyle!K$11)/100,
IF($F269=TiltakstyperKostnadskalkyle!$B$12,($J269*TiltakstyperKostnadskalkyle!K$12)/100,
IF($F269=TiltakstyperKostnadskalkyle!$B$13,($J269*TiltakstyperKostnadskalkyle!K$13)/100,
IF($F269=TiltakstyperKostnadskalkyle!$B$14,($J269*TiltakstyperKostnadskalkyle!K$14)/100,
"0")))))))))</f>
        <v>0</v>
      </c>
      <c r="S269" s="18">
        <f t="shared" si="17"/>
        <v>0</v>
      </c>
      <c r="T269" s="18" t="str">
        <f>IF($F269=TiltakstyperKostnadskalkyle!$B$5,($J269*TiltakstyperKostnadskalkyle!M$5)/100,
IF($F269=TiltakstyperKostnadskalkyle!$B$6,($J269*TiltakstyperKostnadskalkyle!M$6)/100,
IF($F269=TiltakstyperKostnadskalkyle!$B$7,($J269*TiltakstyperKostnadskalkyle!M$7)/100,
IF($F269=TiltakstyperKostnadskalkyle!$B$8,($J269*TiltakstyperKostnadskalkyle!M$8)/100,
IF($F269=TiltakstyperKostnadskalkyle!$B$9,($J269*TiltakstyperKostnadskalkyle!M$9)/100,
IF($F269=TiltakstyperKostnadskalkyle!$B$10,($J269*TiltakstyperKostnadskalkyle!M$10)/100,
IF($F269=TiltakstyperKostnadskalkyle!$B$11,($J269*TiltakstyperKostnadskalkyle!M$11)/100,
IF($F269=TiltakstyperKostnadskalkyle!$B$12,($J269*TiltakstyperKostnadskalkyle!M$12)/100,
IF($F269=TiltakstyperKostnadskalkyle!$B$13,($J269*TiltakstyperKostnadskalkyle!M$13)/100,
IF($F269=TiltakstyperKostnadskalkyle!$B$14,($J269*TiltakstyperKostnadskalkyle!M$14)/100,
IF($F269=TiltakstyperKostnadskalkyle!$B$15,($J269*TiltakstyperKostnadskalkyle!M$15)/100,
"0")))))))))))</f>
        <v>0</v>
      </c>
      <c r="U269" s="32"/>
      <c r="V269" s="32"/>
      <c r="W269" s="18" t="str">
        <f>IF($F269=TiltakstyperKostnadskalkyle!$B$5,($J269*TiltakstyperKostnadskalkyle!P$5)/100,
IF($F269=TiltakstyperKostnadskalkyle!$B$6,($J269*TiltakstyperKostnadskalkyle!P$6)/100,
IF($F269=TiltakstyperKostnadskalkyle!$B$7,($J269*TiltakstyperKostnadskalkyle!P$7)/100,
IF($F269=TiltakstyperKostnadskalkyle!$B$8,($J269*TiltakstyperKostnadskalkyle!P$8)/100,
IF($F269=TiltakstyperKostnadskalkyle!$B$9,($J269*TiltakstyperKostnadskalkyle!P$9)/100,
IF($F269=TiltakstyperKostnadskalkyle!$B$10,($J269*TiltakstyperKostnadskalkyle!P$10)/100,
IF($F269=TiltakstyperKostnadskalkyle!$B$11,($J269*TiltakstyperKostnadskalkyle!P$11)/100,
IF($F269=TiltakstyperKostnadskalkyle!$B$12,($J269*TiltakstyperKostnadskalkyle!P$12)/100,
IF($F269=TiltakstyperKostnadskalkyle!$B$13,($J269*TiltakstyperKostnadskalkyle!P$13)/100,
IF($F269=TiltakstyperKostnadskalkyle!$B$14,($J269*TiltakstyperKostnadskalkyle!P$14)/100,
IF($F269=TiltakstyperKostnadskalkyle!$B$15,($J269*TiltakstyperKostnadskalkyle!P$15)/100,
"0")))))))))))</f>
        <v>0</v>
      </c>
      <c r="Y269" s="151"/>
    </row>
    <row r="270" spans="2:25" ht="14.45" customHeight="1" x14ac:dyDescent="0.25">
      <c r="B270" s="20" t="s">
        <v>25</v>
      </c>
      <c r="C270" s="22"/>
      <c r="D270" s="22"/>
      <c r="E270" s="22"/>
      <c r="F270" s="39"/>
      <c r="G270" s="22"/>
      <c r="H270" s="23"/>
      <c r="I270" s="27"/>
      <c r="J270" s="18">
        <f>IF(F270=TiltakstyperKostnadskalkyle!$B$5,TiltakstyperKostnadskalkyle!$R$5*Handlingsplan!H276,
IF(F270=TiltakstyperKostnadskalkyle!$B$6,TiltakstyperKostnadskalkyle!$R$6*Handlingsplan!H276,
IF(F270=TiltakstyperKostnadskalkyle!$B$7,TiltakstyperKostnadskalkyle!$R$7*Handlingsplan!H276,
IF(F270=TiltakstyperKostnadskalkyle!$B$8,TiltakstyperKostnadskalkyle!$R$8*Handlingsplan!H276,
IF(F270=TiltakstyperKostnadskalkyle!$B$9,TiltakstyperKostnadskalkyle!$R$9*Handlingsplan!H276,
IF(F270=TiltakstyperKostnadskalkyle!$B$10,TiltakstyperKostnadskalkyle!$R$10*Handlingsplan!H276,
IF(F270=TiltakstyperKostnadskalkyle!$B$11,TiltakstyperKostnadskalkyle!$R$11*Handlingsplan!H276,
IF(F270=TiltakstyperKostnadskalkyle!$B$12,TiltakstyperKostnadskalkyle!$R$12*Handlingsplan!H276,
IF(F270=TiltakstyperKostnadskalkyle!$B$13,TiltakstyperKostnadskalkyle!$R$13*Handlingsplan!H276,
IF(F270=TiltakstyperKostnadskalkyle!$B$14,TiltakstyperKostnadskalkyle!$R$14*Handlingsplan!H276,
IF(F270=TiltakstyperKostnadskalkyle!$B$15,TiltakstyperKostnadskalkyle!$R$15*Handlingsplan!H276,
0)))))))))))</f>
        <v>0</v>
      </c>
      <c r="K270" s="18" t="str">
        <f>IF($F270=TiltakstyperKostnadskalkyle!$B$5,($J270*TiltakstyperKostnadskalkyle!D$5)/100,
IF($F270=TiltakstyperKostnadskalkyle!$B$6,($J270*TiltakstyperKostnadskalkyle!D$6)/100,
IF($F270=TiltakstyperKostnadskalkyle!$B$7,($J270*TiltakstyperKostnadskalkyle!D$7)/100,
IF($F270=TiltakstyperKostnadskalkyle!$B$8,($J270*TiltakstyperKostnadskalkyle!D$8)/100,
IF($F270=TiltakstyperKostnadskalkyle!$B$9,($J270*TiltakstyperKostnadskalkyle!D$9)/100,
IF($F270=TiltakstyperKostnadskalkyle!$B$10,($J270*TiltakstyperKostnadskalkyle!D$10)/100,
IF($F270=TiltakstyperKostnadskalkyle!$B$11,($J270*TiltakstyperKostnadskalkyle!D$11)/100,
IF($F270=TiltakstyperKostnadskalkyle!$B$12,($J270*TiltakstyperKostnadskalkyle!D$12)/100,
IF($F270=TiltakstyperKostnadskalkyle!$B$13,($J270*TiltakstyperKostnadskalkyle!D$13)/100,
IF($F270=TiltakstyperKostnadskalkyle!$B$14,($J270*TiltakstyperKostnadskalkyle!D$14)/100,
IF($F270=TiltakstyperKostnadskalkyle!$B$15,($J270*TiltakstyperKostnadskalkyle!D$15)/100,
"0")))))))))))</f>
        <v>0</v>
      </c>
      <c r="L270" s="18" t="str">
        <f>IF($F270=TiltakstyperKostnadskalkyle!$B$5,($J270*TiltakstyperKostnadskalkyle!E$5)/100,
IF($F270=TiltakstyperKostnadskalkyle!$B$6,($J270*TiltakstyperKostnadskalkyle!E$6)/100,
IF($F270=TiltakstyperKostnadskalkyle!$B$7,($J270*TiltakstyperKostnadskalkyle!E$7)/100,
IF($F270=TiltakstyperKostnadskalkyle!$B$8,($J270*TiltakstyperKostnadskalkyle!E$8)/100,
IF($F270=TiltakstyperKostnadskalkyle!$B$9,($J270*TiltakstyperKostnadskalkyle!E$9)/100,
IF($F270=TiltakstyperKostnadskalkyle!$B$10,($J270*TiltakstyperKostnadskalkyle!E$10)/100,
IF($F270=TiltakstyperKostnadskalkyle!$B$11,($J270*TiltakstyperKostnadskalkyle!E$11)/100,
IF($F270=TiltakstyperKostnadskalkyle!$B$12,($J270*TiltakstyperKostnadskalkyle!E$12)/100,
IF($F270=TiltakstyperKostnadskalkyle!$B$13,($J270*TiltakstyperKostnadskalkyle!E$13)/100,
IF($F270=TiltakstyperKostnadskalkyle!$B$14,($J270*TiltakstyperKostnadskalkyle!E$14)/100,
IF($F270=TiltakstyperKostnadskalkyle!$B$15,($J270*TiltakstyperKostnadskalkyle!E$15)/100,
"0")))))))))))</f>
        <v>0</v>
      </c>
      <c r="M270" s="18" t="str">
        <f>IF($F270=TiltakstyperKostnadskalkyle!$B$5,($J270*TiltakstyperKostnadskalkyle!F$5)/100,
IF($F270=TiltakstyperKostnadskalkyle!$B$6,($J270*TiltakstyperKostnadskalkyle!F$6)/100,
IF($F270=TiltakstyperKostnadskalkyle!$B$7,($J270*TiltakstyperKostnadskalkyle!F$7)/100,
IF($F270=TiltakstyperKostnadskalkyle!$B$8,($J270*TiltakstyperKostnadskalkyle!F$8)/100,
IF($F270=TiltakstyperKostnadskalkyle!$B$9,($J270*TiltakstyperKostnadskalkyle!F$9)/100,
IF($F270=TiltakstyperKostnadskalkyle!$B$10,($J270*TiltakstyperKostnadskalkyle!F$10)/100,
IF($F270=TiltakstyperKostnadskalkyle!$B$11,($J270*TiltakstyperKostnadskalkyle!F$11)/100,
IF($F270=TiltakstyperKostnadskalkyle!$B$12,($J270*TiltakstyperKostnadskalkyle!F$12)/100,
IF($F270=TiltakstyperKostnadskalkyle!$B$13,($J270*TiltakstyperKostnadskalkyle!F$13)/100,
IF($F270=TiltakstyperKostnadskalkyle!$B$14,($J270*TiltakstyperKostnadskalkyle!F$14)/100,
IF($F270=TiltakstyperKostnadskalkyle!$B$15,($J270*TiltakstyperKostnadskalkyle!F$15)/100,
"0")))))))))))</f>
        <v>0</v>
      </c>
      <c r="N270" s="18" t="str">
        <f>IF($F270=TiltakstyperKostnadskalkyle!$B$5,($J270*TiltakstyperKostnadskalkyle!G$5)/100,
IF($F270=TiltakstyperKostnadskalkyle!$B$6,($J270*TiltakstyperKostnadskalkyle!G$6)/100,
IF($F270=TiltakstyperKostnadskalkyle!$B$7,($J270*TiltakstyperKostnadskalkyle!G$7)/100,
IF($F270=TiltakstyperKostnadskalkyle!$B$8,($J270*TiltakstyperKostnadskalkyle!G$8)/100,
IF($F270=TiltakstyperKostnadskalkyle!$B$9,($J270*TiltakstyperKostnadskalkyle!G$9)/100,
IF($F270=TiltakstyperKostnadskalkyle!$B$10,($J270*TiltakstyperKostnadskalkyle!G$10)/100,
IF($F270=TiltakstyperKostnadskalkyle!$B$11,($J270*TiltakstyperKostnadskalkyle!G$11)/100,
IF($F270=TiltakstyperKostnadskalkyle!$B$12,($J270*TiltakstyperKostnadskalkyle!G$12)/100,
IF($F270=TiltakstyperKostnadskalkyle!$B$13,($J270*TiltakstyperKostnadskalkyle!G$13)/100,
IF($F270=TiltakstyperKostnadskalkyle!$B$14,($J270*TiltakstyperKostnadskalkyle!G$14)/100,
IF($F270=TiltakstyperKostnadskalkyle!$B$15,($J270*TiltakstyperKostnadskalkyle!G$15)/100,
"0")))))))))))</f>
        <v>0</v>
      </c>
      <c r="O270" s="18" t="str">
        <f>IF($F270=TiltakstyperKostnadskalkyle!$B$5,($J270*TiltakstyperKostnadskalkyle!H$5)/100,
IF($F270=TiltakstyperKostnadskalkyle!$B$6,($J270*TiltakstyperKostnadskalkyle!H$6)/100,
IF($F270=TiltakstyperKostnadskalkyle!$B$7,($J270*TiltakstyperKostnadskalkyle!H$7)/100,
IF($F270=TiltakstyperKostnadskalkyle!$B$8,($J270*TiltakstyperKostnadskalkyle!H$8)/100,
IF($F270=TiltakstyperKostnadskalkyle!$B$9,($J270*TiltakstyperKostnadskalkyle!H$9)/100,
IF($F270=TiltakstyperKostnadskalkyle!$B$10,($J270*TiltakstyperKostnadskalkyle!H$10)/100,
IF($F270=TiltakstyperKostnadskalkyle!$B$11,($J270*TiltakstyperKostnadskalkyle!H$11)/100,
IF($F270=TiltakstyperKostnadskalkyle!$B$12,($J270*TiltakstyperKostnadskalkyle!H$12)/100,
IF($F270=TiltakstyperKostnadskalkyle!$B$13,($J270*TiltakstyperKostnadskalkyle!H$13)/100,
IF($F270=TiltakstyperKostnadskalkyle!$B$14,($J270*TiltakstyperKostnadskalkyle!H$14)/100,
IF($F270=TiltakstyperKostnadskalkyle!$B$15,($J270*TiltakstyperKostnadskalkyle!H$15)/100,
"0")))))))))))</f>
        <v>0</v>
      </c>
      <c r="P270" s="18" t="str">
        <f>IF($F270=TiltakstyperKostnadskalkyle!$B$5,($J270*TiltakstyperKostnadskalkyle!I$5)/100,
IF($F270=TiltakstyperKostnadskalkyle!$B$6,($J270*TiltakstyperKostnadskalkyle!I$6)/100,
IF($F270=TiltakstyperKostnadskalkyle!$B$7,($J270*TiltakstyperKostnadskalkyle!I$7)/100,
IF($F270=TiltakstyperKostnadskalkyle!$B$8,($J270*TiltakstyperKostnadskalkyle!I$8)/100,
IF($F270=TiltakstyperKostnadskalkyle!$B$9,($J270*TiltakstyperKostnadskalkyle!I$9)/100,
IF($F270=TiltakstyperKostnadskalkyle!$B$10,($J270*TiltakstyperKostnadskalkyle!I$10)/100,
IF($F270=TiltakstyperKostnadskalkyle!$B$11,($J270*TiltakstyperKostnadskalkyle!I$11)/100,
IF($F270=TiltakstyperKostnadskalkyle!$B$12,($J270*TiltakstyperKostnadskalkyle!I$12)/100,
IF($F270=TiltakstyperKostnadskalkyle!$B$13,($J270*TiltakstyperKostnadskalkyle!I$13)/100,
IF($F270=TiltakstyperKostnadskalkyle!$B$14,($J270*TiltakstyperKostnadskalkyle!I$14)/100,
IF($F270=TiltakstyperKostnadskalkyle!$B$15,($J270*TiltakstyperKostnadskalkyle!I$15)/100,
"0")))))))))))</f>
        <v>0</v>
      </c>
      <c r="Q270" s="18">
        <f t="shared" si="16"/>
        <v>0</v>
      </c>
      <c r="R270" s="18" t="str">
        <f>IF($F270=TiltakstyperKostnadskalkyle!$B$5,($J270*TiltakstyperKostnadskalkyle!K$5)/100,
IF($F270=TiltakstyperKostnadskalkyle!$B$6,($J270*TiltakstyperKostnadskalkyle!K$6)/100,
IF($F270=TiltakstyperKostnadskalkyle!$B$8,($J270*TiltakstyperKostnadskalkyle!K$8)/100,
IF($F270=TiltakstyperKostnadskalkyle!$B$9,($J270*TiltakstyperKostnadskalkyle!K$9)/100,
IF($F270=TiltakstyperKostnadskalkyle!$B$10,($J270*TiltakstyperKostnadskalkyle!K$10)/100,
IF($F270=TiltakstyperKostnadskalkyle!$B$11,($J270*TiltakstyperKostnadskalkyle!K$11)/100,
IF($F270=TiltakstyperKostnadskalkyle!$B$12,($J270*TiltakstyperKostnadskalkyle!K$12)/100,
IF($F270=TiltakstyperKostnadskalkyle!$B$13,($J270*TiltakstyperKostnadskalkyle!K$13)/100,
IF($F270=TiltakstyperKostnadskalkyle!$B$14,($J270*TiltakstyperKostnadskalkyle!K$14)/100,
"0")))))))))</f>
        <v>0</v>
      </c>
      <c r="S270" s="18">
        <f t="shared" si="17"/>
        <v>0</v>
      </c>
      <c r="T270" s="18" t="str">
        <f>IF($F270=TiltakstyperKostnadskalkyle!$B$5,($J270*TiltakstyperKostnadskalkyle!M$5)/100,
IF($F270=TiltakstyperKostnadskalkyle!$B$6,($J270*TiltakstyperKostnadskalkyle!M$6)/100,
IF($F270=TiltakstyperKostnadskalkyle!$B$7,($J270*TiltakstyperKostnadskalkyle!M$7)/100,
IF($F270=TiltakstyperKostnadskalkyle!$B$8,($J270*TiltakstyperKostnadskalkyle!M$8)/100,
IF($F270=TiltakstyperKostnadskalkyle!$B$9,($J270*TiltakstyperKostnadskalkyle!M$9)/100,
IF($F270=TiltakstyperKostnadskalkyle!$B$10,($J270*TiltakstyperKostnadskalkyle!M$10)/100,
IF($F270=TiltakstyperKostnadskalkyle!$B$11,($J270*TiltakstyperKostnadskalkyle!M$11)/100,
IF($F270=TiltakstyperKostnadskalkyle!$B$12,($J270*TiltakstyperKostnadskalkyle!M$12)/100,
IF($F270=TiltakstyperKostnadskalkyle!$B$13,($J270*TiltakstyperKostnadskalkyle!M$13)/100,
IF($F270=TiltakstyperKostnadskalkyle!$B$14,($J270*TiltakstyperKostnadskalkyle!M$14)/100,
IF($F270=TiltakstyperKostnadskalkyle!$B$15,($J270*TiltakstyperKostnadskalkyle!M$15)/100,
"0")))))))))))</f>
        <v>0</v>
      </c>
      <c r="U270" s="32"/>
      <c r="V270" s="32"/>
      <c r="W270" s="18" t="str">
        <f>IF($F270=TiltakstyperKostnadskalkyle!$B$5,($J270*TiltakstyperKostnadskalkyle!P$5)/100,
IF($F270=TiltakstyperKostnadskalkyle!$B$6,($J270*TiltakstyperKostnadskalkyle!P$6)/100,
IF($F270=TiltakstyperKostnadskalkyle!$B$7,($J270*TiltakstyperKostnadskalkyle!P$7)/100,
IF($F270=TiltakstyperKostnadskalkyle!$B$8,($J270*TiltakstyperKostnadskalkyle!P$8)/100,
IF($F270=TiltakstyperKostnadskalkyle!$B$9,($J270*TiltakstyperKostnadskalkyle!P$9)/100,
IF($F270=TiltakstyperKostnadskalkyle!$B$10,($J270*TiltakstyperKostnadskalkyle!P$10)/100,
IF($F270=TiltakstyperKostnadskalkyle!$B$11,($J270*TiltakstyperKostnadskalkyle!P$11)/100,
IF($F270=TiltakstyperKostnadskalkyle!$B$12,($J270*TiltakstyperKostnadskalkyle!P$12)/100,
IF($F270=TiltakstyperKostnadskalkyle!$B$13,($J270*TiltakstyperKostnadskalkyle!P$13)/100,
IF($F270=TiltakstyperKostnadskalkyle!$B$14,($J270*TiltakstyperKostnadskalkyle!P$14)/100,
IF($F270=TiltakstyperKostnadskalkyle!$B$15,($J270*TiltakstyperKostnadskalkyle!P$15)/100,
"0")))))))))))</f>
        <v>0</v>
      </c>
      <c r="Y270" s="151"/>
    </row>
    <row r="271" spans="2:25" ht="14.45" customHeight="1" x14ac:dyDescent="0.25">
      <c r="B271" s="20" t="s">
        <v>25</v>
      </c>
      <c r="C271" s="22"/>
      <c r="D271" s="22"/>
      <c r="E271" s="22"/>
      <c r="F271" s="39"/>
      <c r="G271" s="22"/>
      <c r="H271" s="23"/>
      <c r="I271" s="27"/>
      <c r="J271" s="18">
        <f>IF(F271=TiltakstyperKostnadskalkyle!$B$5,TiltakstyperKostnadskalkyle!$R$5*Handlingsplan!H277,
IF(F271=TiltakstyperKostnadskalkyle!$B$6,TiltakstyperKostnadskalkyle!$R$6*Handlingsplan!H277,
IF(F271=TiltakstyperKostnadskalkyle!$B$7,TiltakstyperKostnadskalkyle!$R$7*Handlingsplan!H277,
IF(F271=TiltakstyperKostnadskalkyle!$B$8,TiltakstyperKostnadskalkyle!$R$8*Handlingsplan!H277,
IF(F271=TiltakstyperKostnadskalkyle!$B$9,TiltakstyperKostnadskalkyle!$R$9*Handlingsplan!H277,
IF(F271=TiltakstyperKostnadskalkyle!$B$10,TiltakstyperKostnadskalkyle!$R$10*Handlingsplan!H277,
IF(F271=TiltakstyperKostnadskalkyle!$B$11,TiltakstyperKostnadskalkyle!$R$11*Handlingsplan!H277,
IF(F271=TiltakstyperKostnadskalkyle!$B$12,TiltakstyperKostnadskalkyle!$R$12*Handlingsplan!H277,
IF(F271=TiltakstyperKostnadskalkyle!$B$13,TiltakstyperKostnadskalkyle!$R$13*Handlingsplan!H277,
IF(F271=TiltakstyperKostnadskalkyle!$B$14,TiltakstyperKostnadskalkyle!$R$14*Handlingsplan!H277,
IF(F271=TiltakstyperKostnadskalkyle!$B$15,TiltakstyperKostnadskalkyle!$R$15*Handlingsplan!H277,
0)))))))))))</f>
        <v>0</v>
      </c>
      <c r="K271" s="18" t="str">
        <f>IF($F271=TiltakstyperKostnadskalkyle!$B$5,($J271*TiltakstyperKostnadskalkyle!D$5)/100,
IF($F271=TiltakstyperKostnadskalkyle!$B$6,($J271*TiltakstyperKostnadskalkyle!D$6)/100,
IF($F271=TiltakstyperKostnadskalkyle!$B$7,($J271*TiltakstyperKostnadskalkyle!D$7)/100,
IF($F271=TiltakstyperKostnadskalkyle!$B$8,($J271*TiltakstyperKostnadskalkyle!D$8)/100,
IF($F271=TiltakstyperKostnadskalkyle!$B$9,($J271*TiltakstyperKostnadskalkyle!D$9)/100,
IF($F271=TiltakstyperKostnadskalkyle!$B$10,($J271*TiltakstyperKostnadskalkyle!D$10)/100,
IF($F271=TiltakstyperKostnadskalkyle!$B$11,($J271*TiltakstyperKostnadskalkyle!D$11)/100,
IF($F271=TiltakstyperKostnadskalkyle!$B$12,($J271*TiltakstyperKostnadskalkyle!D$12)/100,
IF($F271=TiltakstyperKostnadskalkyle!$B$13,($J271*TiltakstyperKostnadskalkyle!D$13)/100,
IF($F271=TiltakstyperKostnadskalkyle!$B$14,($J271*TiltakstyperKostnadskalkyle!D$14)/100,
IF($F271=TiltakstyperKostnadskalkyle!$B$15,($J271*TiltakstyperKostnadskalkyle!D$15)/100,
"0")))))))))))</f>
        <v>0</v>
      </c>
      <c r="L271" s="18" t="str">
        <f>IF($F271=TiltakstyperKostnadskalkyle!$B$5,($J271*TiltakstyperKostnadskalkyle!E$5)/100,
IF($F271=TiltakstyperKostnadskalkyle!$B$6,($J271*TiltakstyperKostnadskalkyle!E$6)/100,
IF($F271=TiltakstyperKostnadskalkyle!$B$7,($J271*TiltakstyperKostnadskalkyle!E$7)/100,
IF($F271=TiltakstyperKostnadskalkyle!$B$8,($J271*TiltakstyperKostnadskalkyle!E$8)/100,
IF($F271=TiltakstyperKostnadskalkyle!$B$9,($J271*TiltakstyperKostnadskalkyle!E$9)/100,
IF($F271=TiltakstyperKostnadskalkyle!$B$10,($J271*TiltakstyperKostnadskalkyle!E$10)/100,
IF($F271=TiltakstyperKostnadskalkyle!$B$11,($J271*TiltakstyperKostnadskalkyle!E$11)/100,
IF($F271=TiltakstyperKostnadskalkyle!$B$12,($J271*TiltakstyperKostnadskalkyle!E$12)/100,
IF($F271=TiltakstyperKostnadskalkyle!$B$13,($J271*TiltakstyperKostnadskalkyle!E$13)/100,
IF($F271=TiltakstyperKostnadskalkyle!$B$14,($J271*TiltakstyperKostnadskalkyle!E$14)/100,
IF($F271=TiltakstyperKostnadskalkyle!$B$15,($J271*TiltakstyperKostnadskalkyle!E$15)/100,
"0")))))))))))</f>
        <v>0</v>
      </c>
      <c r="M271" s="18" t="str">
        <f>IF($F271=TiltakstyperKostnadskalkyle!$B$5,($J271*TiltakstyperKostnadskalkyle!F$5)/100,
IF($F271=TiltakstyperKostnadskalkyle!$B$6,($J271*TiltakstyperKostnadskalkyle!F$6)/100,
IF($F271=TiltakstyperKostnadskalkyle!$B$7,($J271*TiltakstyperKostnadskalkyle!F$7)/100,
IF($F271=TiltakstyperKostnadskalkyle!$B$8,($J271*TiltakstyperKostnadskalkyle!F$8)/100,
IF($F271=TiltakstyperKostnadskalkyle!$B$9,($J271*TiltakstyperKostnadskalkyle!F$9)/100,
IF($F271=TiltakstyperKostnadskalkyle!$B$10,($J271*TiltakstyperKostnadskalkyle!F$10)/100,
IF($F271=TiltakstyperKostnadskalkyle!$B$11,($J271*TiltakstyperKostnadskalkyle!F$11)/100,
IF($F271=TiltakstyperKostnadskalkyle!$B$12,($J271*TiltakstyperKostnadskalkyle!F$12)/100,
IF($F271=TiltakstyperKostnadskalkyle!$B$13,($J271*TiltakstyperKostnadskalkyle!F$13)/100,
IF($F271=TiltakstyperKostnadskalkyle!$B$14,($J271*TiltakstyperKostnadskalkyle!F$14)/100,
IF($F271=TiltakstyperKostnadskalkyle!$B$15,($J271*TiltakstyperKostnadskalkyle!F$15)/100,
"0")))))))))))</f>
        <v>0</v>
      </c>
      <c r="N271" s="18" t="str">
        <f>IF($F271=TiltakstyperKostnadskalkyle!$B$5,($J271*TiltakstyperKostnadskalkyle!G$5)/100,
IF($F271=TiltakstyperKostnadskalkyle!$B$6,($J271*TiltakstyperKostnadskalkyle!G$6)/100,
IF($F271=TiltakstyperKostnadskalkyle!$B$7,($J271*TiltakstyperKostnadskalkyle!G$7)/100,
IF($F271=TiltakstyperKostnadskalkyle!$B$8,($J271*TiltakstyperKostnadskalkyle!G$8)/100,
IF($F271=TiltakstyperKostnadskalkyle!$B$9,($J271*TiltakstyperKostnadskalkyle!G$9)/100,
IF($F271=TiltakstyperKostnadskalkyle!$B$10,($J271*TiltakstyperKostnadskalkyle!G$10)/100,
IF($F271=TiltakstyperKostnadskalkyle!$B$11,($J271*TiltakstyperKostnadskalkyle!G$11)/100,
IF($F271=TiltakstyperKostnadskalkyle!$B$12,($J271*TiltakstyperKostnadskalkyle!G$12)/100,
IF($F271=TiltakstyperKostnadskalkyle!$B$13,($J271*TiltakstyperKostnadskalkyle!G$13)/100,
IF($F271=TiltakstyperKostnadskalkyle!$B$14,($J271*TiltakstyperKostnadskalkyle!G$14)/100,
IF($F271=TiltakstyperKostnadskalkyle!$B$15,($J271*TiltakstyperKostnadskalkyle!G$15)/100,
"0")))))))))))</f>
        <v>0</v>
      </c>
      <c r="O271" s="18" t="str">
        <f>IF($F271=TiltakstyperKostnadskalkyle!$B$5,($J271*TiltakstyperKostnadskalkyle!H$5)/100,
IF($F271=TiltakstyperKostnadskalkyle!$B$6,($J271*TiltakstyperKostnadskalkyle!H$6)/100,
IF($F271=TiltakstyperKostnadskalkyle!$B$7,($J271*TiltakstyperKostnadskalkyle!H$7)/100,
IF($F271=TiltakstyperKostnadskalkyle!$B$8,($J271*TiltakstyperKostnadskalkyle!H$8)/100,
IF($F271=TiltakstyperKostnadskalkyle!$B$9,($J271*TiltakstyperKostnadskalkyle!H$9)/100,
IF($F271=TiltakstyperKostnadskalkyle!$B$10,($J271*TiltakstyperKostnadskalkyle!H$10)/100,
IF($F271=TiltakstyperKostnadskalkyle!$B$11,($J271*TiltakstyperKostnadskalkyle!H$11)/100,
IF($F271=TiltakstyperKostnadskalkyle!$B$12,($J271*TiltakstyperKostnadskalkyle!H$12)/100,
IF($F271=TiltakstyperKostnadskalkyle!$B$13,($J271*TiltakstyperKostnadskalkyle!H$13)/100,
IF($F271=TiltakstyperKostnadskalkyle!$B$14,($J271*TiltakstyperKostnadskalkyle!H$14)/100,
IF($F271=TiltakstyperKostnadskalkyle!$B$15,($J271*TiltakstyperKostnadskalkyle!H$15)/100,
"0")))))))))))</f>
        <v>0</v>
      </c>
      <c r="P271" s="18" t="str">
        <f>IF($F271=TiltakstyperKostnadskalkyle!$B$5,($J271*TiltakstyperKostnadskalkyle!I$5)/100,
IF($F271=TiltakstyperKostnadskalkyle!$B$6,($J271*TiltakstyperKostnadskalkyle!I$6)/100,
IF($F271=TiltakstyperKostnadskalkyle!$B$7,($J271*TiltakstyperKostnadskalkyle!I$7)/100,
IF($F271=TiltakstyperKostnadskalkyle!$B$8,($J271*TiltakstyperKostnadskalkyle!I$8)/100,
IF($F271=TiltakstyperKostnadskalkyle!$B$9,($J271*TiltakstyperKostnadskalkyle!I$9)/100,
IF($F271=TiltakstyperKostnadskalkyle!$B$10,($J271*TiltakstyperKostnadskalkyle!I$10)/100,
IF($F271=TiltakstyperKostnadskalkyle!$B$11,($J271*TiltakstyperKostnadskalkyle!I$11)/100,
IF($F271=TiltakstyperKostnadskalkyle!$B$12,($J271*TiltakstyperKostnadskalkyle!I$12)/100,
IF($F271=TiltakstyperKostnadskalkyle!$B$13,($J271*TiltakstyperKostnadskalkyle!I$13)/100,
IF($F271=TiltakstyperKostnadskalkyle!$B$14,($J271*TiltakstyperKostnadskalkyle!I$14)/100,
IF($F271=TiltakstyperKostnadskalkyle!$B$15,($J271*TiltakstyperKostnadskalkyle!I$15)/100,
"0")))))))))))</f>
        <v>0</v>
      </c>
      <c r="Q271" s="18">
        <f t="shared" si="16"/>
        <v>0</v>
      </c>
      <c r="R271" s="18" t="str">
        <f>IF($F271=TiltakstyperKostnadskalkyle!$B$5,($J271*TiltakstyperKostnadskalkyle!K$5)/100,
IF($F271=TiltakstyperKostnadskalkyle!$B$6,($J271*TiltakstyperKostnadskalkyle!K$6)/100,
IF($F271=TiltakstyperKostnadskalkyle!$B$8,($J271*TiltakstyperKostnadskalkyle!K$8)/100,
IF($F271=TiltakstyperKostnadskalkyle!$B$9,($J271*TiltakstyperKostnadskalkyle!K$9)/100,
IF($F271=TiltakstyperKostnadskalkyle!$B$10,($J271*TiltakstyperKostnadskalkyle!K$10)/100,
IF($F271=TiltakstyperKostnadskalkyle!$B$11,($J271*TiltakstyperKostnadskalkyle!K$11)/100,
IF($F271=TiltakstyperKostnadskalkyle!$B$12,($J271*TiltakstyperKostnadskalkyle!K$12)/100,
IF($F271=TiltakstyperKostnadskalkyle!$B$13,($J271*TiltakstyperKostnadskalkyle!K$13)/100,
IF($F271=TiltakstyperKostnadskalkyle!$B$14,($J271*TiltakstyperKostnadskalkyle!K$14)/100,
"0")))))))))</f>
        <v>0</v>
      </c>
      <c r="S271" s="18">
        <f t="shared" si="17"/>
        <v>0</v>
      </c>
      <c r="T271" s="18" t="str">
        <f>IF($F271=TiltakstyperKostnadskalkyle!$B$5,($J271*TiltakstyperKostnadskalkyle!M$5)/100,
IF($F271=TiltakstyperKostnadskalkyle!$B$6,($J271*TiltakstyperKostnadskalkyle!M$6)/100,
IF($F271=TiltakstyperKostnadskalkyle!$B$7,($J271*TiltakstyperKostnadskalkyle!M$7)/100,
IF($F271=TiltakstyperKostnadskalkyle!$B$8,($J271*TiltakstyperKostnadskalkyle!M$8)/100,
IF($F271=TiltakstyperKostnadskalkyle!$B$9,($J271*TiltakstyperKostnadskalkyle!M$9)/100,
IF($F271=TiltakstyperKostnadskalkyle!$B$10,($J271*TiltakstyperKostnadskalkyle!M$10)/100,
IF($F271=TiltakstyperKostnadskalkyle!$B$11,($J271*TiltakstyperKostnadskalkyle!M$11)/100,
IF($F271=TiltakstyperKostnadskalkyle!$B$12,($J271*TiltakstyperKostnadskalkyle!M$12)/100,
IF($F271=TiltakstyperKostnadskalkyle!$B$13,($J271*TiltakstyperKostnadskalkyle!M$13)/100,
IF($F271=TiltakstyperKostnadskalkyle!$B$14,($J271*TiltakstyperKostnadskalkyle!M$14)/100,
IF($F271=TiltakstyperKostnadskalkyle!$B$15,($J271*TiltakstyperKostnadskalkyle!M$15)/100,
"0")))))))))))</f>
        <v>0</v>
      </c>
      <c r="U271" s="32"/>
      <c r="V271" s="32"/>
      <c r="W271" s="18" t="str">
        <f>IF($F271=TiltakstyperKostnadskalkyle!$B$5,($J271*TiltakstyperKostnadskalkyle!P$5)/100,
IF($F271=TiltakstyperKostnadskalkyle!$B$6,($J271*TiltakstyperKostnadskalkyle!P$6)/100,
IF($F271=TiltakstyperKostnadskalkyle!$B$7,($J271*TiltakstyperKostnadskalkyle!P$7)/100,
IF($F271=TiltakstyperKostnadskalkyle!$B$8,($J271*TiltakstyperKostnadskalkyle!P$8)/100,
IF($F271=TiltakstyperKostnadskalkyle!$B$9,($J271*TiltakstyperKostnadskalkyle!P$9)/100,
IF($F271=TiltakstyperKostnadskalkyle!$B$10,($J271*TiltakstyperKostnadskalkyle!P$10)/100,
IF($F271=TiltakstyperKostnadskalkyle!$B$11,($J271*TiltakstyperKostnadskalkyle!P$11)/100,
IF($F271=TiltakstyperKostnadskalkyle!$B$12,($J271*TiltakstyperKostnadskalkyle!P$12)/100,
IF($F271=TiltakstyperKostnadskalkyle!$B$13,($J271*TiltakstyperKostnadskalkyle!P$13)/100,
IF($F271=TiltakstyperKostnadskalkyle!$B$14,($J271*TiltakstyperKostnadskalkyle!P$14)/100,
IF($F271=TiltakstyperKostnadskalkyle!$B$15,($J271*TiltakstyperKostnadskalkyle!P$15)/100,
"0")))))))))))</f>
        <v>0</v>
      </c>
      <c r="Y271" s="151"/>
    </row>
    <row r="272" spans="2:25" ht="14.45" customHeight="1" x14ac:dyDescent="0.25">
      <c r="B272" s="20" t="s">
        <v>25</v>
      </c>
      <c r="C272" s="22"/>
      <c r="D272" s="22"/>
      <c r="E272" s="22"/>
      <c r="F272" s="39"/>
      <c r="G272" s="22"/>
      <c r="H272" s="23"/>
      <c r="I272" s="27"/>
      <c r="J272" s="18">
        <f>IF(F272=TiltakstyperKostnadskalkyle!$B$5,TiltakstyperKostnadskalkyle!$R$5*Handlingsplan!H278,
IF(F272=TiltakstyperKostnadskalkyle!$B$6,TiltakstyperKostnadskalkyle!$R$6*Handlingsplan!H278,
IF(F272=TiltakstyperKostnadskalkyle!$B$7,TiltakstyperKostnadskalkyle!$R$7*Handlingsplan!H278,
IF(F272=TiltakstyperKostnadskalkyle!$B$8,TiltakstyperKostnadskalkyle!$R$8*Handlingsplan!H278,
IF(F272=TiltakstyperKostnadskalkyle!$B$9,TiltakstyperKostnadskalkyle!$R$9*Handlingsplan!H278,
IF(F272=TiltakstyperKostnadskalkyle!$B$10,TiltakstyperKostnadskalkyle!$R$10*Handlingsplan!H278,
IF(F272=TiltakstyperKostnadskalkyle!$B$11,TiltakstyperKostnadskalkyle!$R$11*Handlingsplan!H278,
IF(F272=TiltakstyperKostnadskalkyle!$B$12,TiltakstyperKostnadskalkyle!$R$12*Handlingsplan!H278,
IF(F272=TiltakstyperKostnadskalkyle!$B$13,TiltakstyperKostnadskalkyle!$R$13*Handlingsplan!H278,
IF(F272=TiltakstyperKostnadskalkyle!$B$14,TiltakstyperKostnadskalkyle!$R$14*Handlingsplan!H278,
IF(F272=TiltakstyperKostnadskalkyle!$B$15,TiltakstyperKostnadskalkyle!$R$15*Handlingsplan!H278,
0)))))))))))</f>
        <v>0</v>
      </c>
      <c r="K272" s="18" t="str">
        <f>IF($F272=TiltakstyperKostnadskalkyle!$B$5,($J272*TiltakstyperKostnadskalkyle!D$5)/100,
IF($F272=TiltakstyperKostnadskalkyle!$B$6,($J272*TiltakstyperKostnadskalkyle!D$6)/100,
IF($F272=TiltakstyperKostnadskalkyle!$B$7,($J272*TiltakstyperKostnadskalkyle!D$7)/100,
IF($F272=TiltakstyperKostnadskalkyle!$B$8,($J272*TiltakstyperKostnadskalkyle!D$8)/100,
IF($F272=TiltakstyperKostnadskalkyle!$B$9,($J272*TiltakstyperKostnadskalkyle!D$9)/100,
IF($F272=TiltakstyperKostnadskalkyle!$B$10,($J272*TiltakstyperKostnadskalkyle!D$10)/100,
IF($F272=TiltakstyperKostnadskalkyle!$B$11,($J272*TiltakstyperKostnadskalkyle!D$11)/100,
IF($F272=TiltakstyperKostnadskalkyle!$B$12,($J272*TiltakstyperKostnadskalkyle!D$12)/100,
IF($F272=TiltakstyperKostnadskalkyle!$B$13,($J272*TiltakstyperKostnadskalkyle!D$13)/100,
IF($F272=TiltakstyperKostnadskalkyle!$B$14,($J272*TiltakstyperKostnadskalkyle!D$14)/100,
IF($F272=TiltakstyperKostnadskalkyle!$B$15,($J272*TiltakstyperKostnadskalkyle!D$15)/100,
"0")))))))))))</f>
        <v>0</v>
      </c>
      <c r="L272" s="18" t="str">
        <f>IF($F272=TiltakstyperKostnadskalkyle!$B$5,($J272*TiltakstyperKostnadskalkyle!E$5)/100,
IF($F272=TiltakstyperKostnadskalkyle!$B$6,($J272*TiltakstyperKostnadskalkyle!E$6)/100,
IF($F272=TiltakstyperKostnadskalkyle!$B$7,($J272*TiltakstyperKostnadskalkyle!E$7)/100,
IF($F272=TiltakstyperKostnadskalkyle!$B$8,($J272*TiltakstyperKostnadskalkyle!E$8)/100,
IF($F272=TiltakstyperKostnadskalkyle!$B$9,($J272*TiltakstyperKostnadskalkyle!E$9)/100,
IF($F272=TiltakstyperKostnadskalkyle!$B$10,($J272*TiltakstyperKostnadskalkyle!E$10)/100,
IF($F272=TiltakstyperKostnadskalkyle!$B$11,($J272*TiltakstyperKostnadskalkyle!E$11)/100,
IF($F272=TiltakstyperKostnadskalkyle!$B$12,($J272*TiltakstyperKostnadskalkyle!E$12)/100,
IF($F272=TiltakstyperKostnadskalkyle!$B$13,($J272*TiltakstyperKostnadskalkyle!E$13)/100,
IF($F272=TiltakstyperKostnadskalkyle!$B$14,($J272*TiltakstyperKostnadskalkyle!E$14)/100,
IF($F272=TiltakstyperKostnadskalkyle!$B$15,($J272*TiltakstyperKostnadskalkyle!E$15)/100,
"0")))))))))))</f>
        <v>0</v>
      </c>
      <c r="M272" s="18" t="str">
        <f>IF($F272=TiltakstyperKostnadskalkyle!$B$5,($J272*TiltakstyperKostnadskalkyle!F$5)/100,
IF($F272=TiltakstyperKostnadskalkyle!$B$6,($J272*TiltakstyperKostnadskalkyle!F$6)/100,
IF($F272=TiltakstyperKostnadskalkyle!$B$7,($J272*TiltakstyperKostnadskalkyle!F$7)/100,
IF($F272=TiltakstyperKostnadskalkyle!$B$8,($J272*TiltakstyperKostnadskalkyle!F$8)/100,
IF($F272=TiltakstyperKostnadskalkyle!$B$9,($J272*TiltakstyperKostnadskalkyle!F$9)/100,
IF($F272=TiltakstyperKostnadskalkyle!$B$10,($J272*TiltakstyperKostnadskalkyle!F$10)/100,
IF($F272=TiltakstyperKostnadskalkyle!$B$11,($J272*TiltakstyperKostnadskalkyle!F$11)/100,
IF($F272=TiltakstyperKostnadskalkyle!$B$12,($J272*TiltakstyperKostnadskalkyle!F$12)/100,
IF($F272=TiltakstyperKostnadskalkyle!$B$13,($J272*TiltakstyperKostnadskalkyle!F$13)/100,
IF($F272=TiltakstyperKostnadskalkyle!$B$14,($J272*TiltakstyperKostnadskalkyle!F$14)/100,
IF($F272=TiltakstyperKostnadskalkyle!$B$15,($J272*TiltakstyperKostnadskalkyle!F$15)/100,
"0")))))))))))</f>
        <v>0</v>
      </c>
      <c r="N272" s="18" t="str">
        <f>IF($F272=TiltakstyperKostnadskalkyle!$B$5,($J272*TiltakstyperKostnadskalkyle!G$5)/100,
IF($F272=TiltakstyperKostnadskalkyle!$B$6,($J272*TiltakstyperKostnadskalkyle!G$6)/100,
IF($F272=TiltakstyperKostnadskalkyle!$B$7,($J272*TiltakstyperKostnadskalkyle!G$7)/100,
IF($F272=TiltakstyperKostnadskalkyle!$B$8,($J272*TiltakstyperKostnadskalkyle!G$8)/100,
IF($F272=TiltakstyperKostnadskalkyle!$B$9,($J272*TiltakstyperKostnadskalkyle!G$9)/100,
IF($F272=TiltakstyperKostnadskalkyle!$B$10,($J272*TiltakstyperKostnadskalkyle!G$10)/100,
IF($F272=TiltakstyperKostnadskalkyle!$B$11,($J272*TiltakstyperKostnadskalkyle!G$11)/100,
IF($F272=TiltakstyperKostnadskalkyle!$B$12,($J272*TiltakstyperKostnadskalkyle!G$12)/100,
IF($F272=TiltakstyperKostnadskalkyle!$B$13,($J272*TiltakstyperKostnadskalkyle!G$13)/100,
IF($F272=TiltakstyperKostnadskalkyle!$B$14,($J272*TiltakstyperKostnadskalkyle!G$14)/100,
IF($F272=TiltakstyperKostnadskalkyle!$B$15,($J272*TiltakstyperKostnadskalkyle!G$15)/100,
"0")))))))))))</f>
        <v>0</v>
      </c>
      <c r="O272" s="18" t="str">
        <f>IF($F272=TiltakstyperKostnadskalkyle!$B$5,($J272*TiltakstyperKostnadskalkyle!H$5)/100,
IF($F272=TiltakstyperKostnadskalkyle!$B$6,($J272*TiltakstyperKostnadskalkyle!H$6)/100,
IF($F272=TiltakstyperKostnadskalkyle!$B$7,($J272*TiltakstyperKostnadskalkyle!H$7)/100,
IF($F272=TiltakstyperKostnadskalkyle!$B$8,($J272*TiltakstyperKostnadskalkyle!H$8)/100,
IF($F272=TiltakstyperKostnadskalkyle!$B$9,($J272*TiltakstyperKostnadskalkyle!H$9)/100,
IF($F272=TiltakstyperKostnadskalkyle!$B$10,($J272*TiltakstyperKostnadskalkyle!H$10)/100,
IF($F272=TiltakstyperKostnadskalkyle!$B$11,($J272*TiltakstyperKostnadskalkyle!H$11)/100,
IF($F272=TiltakstyperKostnadskalkyle!$B$12,($J272*TiltakstyperKostnadskalkyle!H$12)/100,
IF($F272=TiltakstyperKostnadskalkyle!$B$13,($J272*TiltakstyperKostnadskalkyle!H$13)/100,
IF($F272=TiltakstyperKostnadskalkyle!$B$14,($J272*TiltakstyperKostnadskalkyle!H$14)/100,
IF($F272=TiltakstyperKostnadskalkyle!$B$15,($J272*TiltakstyperKostnadskalkyle!H$15)/100,
"0")))))))))))</f>
        <v>0</v>
      </c>
      <c r="P272" s="18" t="str">
        <f>IF($F272=TiltakstyperKostnadskalkyle!$B$5,($J272*TiltakstyperKostnadskalkyle!I$5)/100,
IF($F272=TiltakstyperKostnadskalkyle!$B$6,($J272*TiltakstyperKostnadskalkyle!I$6)/100,
IF($F272=TiltakstyperKostnadskalkyle!$B$7,($J272*TiltakstyperKostnadskalkyle!I$7)/100,
IF($F272=TiltakstyperKostnadskalkyle!$B$8,($J272*TiltakstyperKostnadskalkyle!I$8)/100,
IF($F272=TiltakstyperKostnadskalkyle!$B$9,($J272*TiltakstyperKostnadskalkyle!I$9)/100,
IF($F272=TiltakstyperKostnadskalkyle!$B$10,($J272*TiltakstyperKostnadskalkyle!I$10)/100,
IF($F272=TiltakstyperKostnadskalkyle!$B$11,($J272*TiltakstyperKostnadskalkyle!I$11)/100,
IF($F272=TiltakstyperKostnadskalkyle!$B$12,($J272*TiltakstyperKostnadskalkyle!I$12)/100,
IF($F272=TiltakstyperKostnadskalkyle!$B$13,($J272*TiltakstyperKostnadskalkyle!I$13)/100,
IF($F272=TiltakstyperKostnadskalkyle!$B$14,($J272*TiltakstyperKostnadskalkyle!I$14)/100,
IF($F272=TiltakstyperKostnadskalkyle!$B$15,($J272*TiltakstyperKostnadskalkyle!I$15)/100,
"0")))))))))))</f>
        <v>0</v>
      </c>
      <c r="Q272" s="18">
        <f t="shared" si="16"/>
        <v>0</v>
      </c>
      <c r="R272" s="18" t="str">
        <f>IF($F272=TiltakstyperKostnadskalkyle!$B$5,($J272*TiltakstyperKostnadskalkyle!K$5)/100,
IF($F272=TiltakstyperKostnadskalkyle!$B$6,($J272*TiltakstyperKostnadskalkyle!K$6)/100,
IF($F272=TiltakstyperKostnadskalkyle!$B$8,($J272*TiltakstyperKostnadskalkyle!K$8)/100,
IF($F272=TiltakstyperKostnadskalkyle!$B$9,($J272*TiltakstyperKostnadskalkyle!K$9)/100,
IF($F272=TiltakstyperKostnadskalkyle!$B$10,($J272*TiltakstyperKostnadskalkyle!K$10)/100,
IF($F272=TiltakstyperKostnadskalkyle!$B$11,($J272*TiltakstyperKostnadskalkyle!K$11)/100,
IF($F272=TiltakstyperKostnadskalkyle!$B$12,($J272*TiltakstyperKostnadskalkyle!K$12)/100,
IF($F272=TiltakstyperKostnadskalkyle!$B$13,($J272*TiltakstyperKostnadskalkyle!K$13)/100,
IF($F272=TiltakstyperKostnadskalkyle!$B$14,($J272*TiltakstyperKostnadskalkyle!K$14)/100,
"0")))))))))</f>
        <v>0</v>
      </c>
      <c r="S272" s="18">
        <f t="shared" si="17"/>
        <v>0</v>
      </c>
      <c r="T272" s="18" t="str">
        <f>IF($F272=TiltakstyperKostnadskalkyle!$B$5,($J272*TiltakstyperKostnadskalkyle!M$5)/100,
IF($F272=TiltakstyperKostnadskalkyle!$B$6,($J272*TiltakstyperKostnadskalkyle!M$6)/100,
IF($F272=TiltakstyperKostnadskalkyle!$B$7,($J272*TiltakstyperKostnadskalkyle!M$7)/100,
IF($F272=TiltakstyperKostnadskalkyle!$B$8,($J272*TiltakstyperKostnadskalkyle!M$8)/100,
IF($F272=TiltakstyperKostnadskalkyle!$B$9,($J272*TiltakstyperKostnadskalkyle!M$9)/100,
IF($F272=TiltakstyperKostnadskalkyle!$B$10,($J272*TiltakstyperKostnadskalkyle!M$10)/100,
IF($F272=TiltakstyperKostnadskalkyle!$B$11,($J272*TiltakstyperKostnadskalkyle!M$11)/100,
IF($F272=TiltakstyperKostnadskalkyle!$B$12,($J272*TiltakstyperKostnadskalkyle!M$12)/100,
IF($F272=TiltakstyperKostnadskalkyle!$B$13,($J272*TiltakstyperKostnadskalkyle!M$13)/100,
IF($F272=TiltakstyperKostnadskalkyle!$B$14,($J272*TiltakstyperKostnadskalkyle!M$14)/100,
IF($F272=TiltakstyperKostnadskalkyle!$B$15,($J272*TiltakstyperKostnadskalkyle!M$15)/100,
"0")))))))))))</f>
        <v>0</v>
      </c>
      <c r="U272" s="32"/>
      <c r="V272" s="32"/>
      <c r="W272" s="18" t="str">
        <f>IF($F272=TiltakstyperKostnadskalkyle!$B$5,($J272*TiltakstyperKostnadskalkyle!P$5)/100,
IF($F272=TiltakstyperKostnadskalkyle!$B$6,($J272*TiltakstyperKostnadskalkyle!P$6)/100,
IF($F272=TiltakstyperKostnadskalkyle!$B$7,($J272*TiltakstyperKostnadskalkyle!P$7)/100,
IF($F272=TiltakstyperKostnadskalkyle!$B$8,($J272*TiltakstyperKostnadskalkyle!P$8)/100,
IF($F272=TiltakstyperKostnadskalkyle!$B$9,($J272*TiltakstyperKostnadskalkyle!P$9)/100,
IF($F272=TiltakstyperKostnadskalkyle!$B$10,($J272*TiltakstyperKostnadskalkyle!P$10)/100,
IF($F272=TiltakstyperKostnadskalkyle!$B$11,($J272*TiltakstyperKostnadskalkyle!P$11)/100,
IF($F272=TiltakstyperKostnadskalkyle!$B$12,($J272*TiltakstyperKostnadskalkyle!P$12)/100,
IF($F272=TiltakstyperKostnadskalkyle!$B$13,($J272*TiltakstyperKostnadskalkyle!P$13)/100,
IF($F272=TiltakstyperKostnadskalkyle!$B$14,($J272*TiltakstyperKostnadskalkyle!P$14)/100,
IF($F272=TiltakstyperKostnadskalkyle!$B$15,($J272*TiltakstyperKostnadskalkyle!P$15)/100,
"0")))))))))))</f>
        <v>0</v>
      </c>
      <c r="Y272" s="151"/>
    </row>
    <row r="273" spans="2:25" ht="14.45" customHeight="1" x14ac:dyDescent="0.25">
      <c r="B273" s="20" t="s">
        <v>25</v>
      </c>
      <c r="C273" s="22"/>
      <c r="D273" s="22"/>
      <c r="E273" s="22"/>
      <c r="F273" s="39"/>
      <c r="G273" s="22"/>
      <c r="H273" s="23"/>
      <c r="I273" s="27"/>
      <c r="J273" s="18">
        <f>IF(F273=TiltakstyperKostnadskalkyle!$B$5,TiltakstyperKostnadskalkyle!$R$5*Handlingsplan!H279,
IF(F273=TiltakstyperKostnadskalkyle!$B$6,TiltakstyperKostnadskalkyle!$R$6*Handlingsplan!H279,
IF(F273=TiltakstyperKostnadskalkyle!$B$7,TiltakstyperKostnadskalkyle!$R$7*Handlingsplan!H279,
IF(F273=TiltakstyperKostnadskalkyle!$B$8,TiltakstyperKostnadskalkyle!$R$8*Handlingsplan!H279,
IF(F273=TiltakstyperKostnadskalkyle!$B$9,TiltakstyperKostnadskalkyle!$R$9*Handlingsplan!H279,
IF(F273=TiltakstyperKostnadskalkyle!$B$10,TiltakstyperKostnadskalkyle!$R$10*Handlingsplan!H279,
IF(F273=TiltakstyperKostnadskalkyle!$B$11,TiltakstyperKostnadskalkyle!$R$11*Handlingsplan!H279,
IF(F273=TiltakstyperKostnadskalkyle!$B$12,TiltakstyperKostnadskalkyle!$R$12*Handlingsplan!H279,
IF(F273=TiltakstyperKostnadskalkyle!$B$13,TiltakstyperKostnadskalkyle!$R$13*Handlingsplan!H279,
IF(F273=TiltakstyperKostnadskalkyle!$B$14,TiltakstyperKostnadskalkyle!$R$14*Handlingsplan!H279,
IF(F273=TiltakstyperKostnadskalkyle!$B$15,TiltakstyperKostnadskalkyle!$R$15*Handlingsplan!H279,
0)))))))))))</f>
        <v>0</v>
      </c>
      <c r="K273" s="18" t="str">
        <f>IF($F273=TiltakstyperKostnadskalkyle!$B$5,($J273*TiltakstyperKostnadskalkyle!D$5)/100,
IF($F273=TiltakstyperKostnadskalkyle!$B$6,($J273*TiltakstyperKostnadskalkyle!D$6)/100,
IF($F273=TiltakstyperKostnadskalkyle!$B$7,($J273*TiltakstyperKostnadskalkyle!D$7)/100,
IF($F273=TiltakstyperKostnadskalkyle!$B$8,($J273*TiltakstyperKostnadskalkyle!D$8)/100,
IF($F273=TiltakstyperKostnadskalkyle!$B$9,($J273*TiltakstyperKostnadskalkyle!D$9)/100,
IF($F273=TiltakstyperKostnadskalkyle!$B$10,($J273*TiltakstyperKostnadskalkyle!D$10)/100,
IF($F273=TiltakstyperKostnadskalkyle!$B$11,($J273*TiltakstyperKostnadskalkyle!D$11)/100,
IF($F273=TiltakstyperKostnadskalkyle!$B$12,($J273*TiltakstyperKostnadskalkyle!D$12)/100,
IF($F273=TiltakstyperKostnadskalkyle!$B$13,($J273*TiltakstyperKostnadskalkyle!D$13)/100,
IF($F273=TiltakstyperKostnadskalkyle!$B$14,($J273*TiltakstyperKostnadskalkyle!D$14)/100,
IF($F273=TiltakstyperKostnadskalkyle!$B$15,($J273*TiltakstyperKostnadskalkyle!D$15)/100,
"0")))))))))))</f>
        <v>0</v>
      </c>
      <c r="L273" s="18" t="str">
        <f>IF($F273=TiltakstyperKostnadskalkyle!$B$5,($J273*TiltakstyperKostnadskalkyle!E$5)/100,
IF($F273=TiltakstyperKostnadskalkyle!$B$6,($J273*TiltakstyperKostnadskalkyle!E$6)/100,
IF($F273=TiltakstyperKostnadskalkyle!$B$7,($J273*TiltakstyperKostnadskalkyle!E$7)/100,
IF($F273=TiltakstyperKostnadskalkyle!$B$8,($J273*TiltakstyperKostnadskalkyle!E$8)/100,
IF($F273=TiltakstyperKostnadskalkyle!$B$9,($J273*TiltakstyperKostnadskalkyle!E$9)/100,
IF($F273=TiltakstyperKostnadskalkyle!$B$10,($J273*TiltakstyperKostnadskalkyle!E$10)/100,
IF($F273=TiltakstyperKostnadskalkyle!$B$11,($J273*TiltakstyperKostnadskalkyle!E$11)/100,
IF($F273=TiltakstyperKostnadskalkyle!$B$12,($J273*TiltakstyperKostnadskalkyle!E$12)/100,
IF($F273=TiltakstyperKostnadskalkyle!$B$13,($J273*TiltakstyperKostnadskalkyle!E$13)/100,
IF($F273=TiltakstyperKostnadskalkyle!$B$14,($J273*TiltakstyperKostnadskalkyle!E$14)/100,
IF($F273=TiltakstyperKostnadskalkyle!$B$15,($J273*TiltakstyperKostnadskalkyle!E$15)/100,
"0")))))))))))</f>
        <v>0</v>
      </c>
      <c r="M273" s="18" t="str">
        <f>IF($F273=TiltakstyperKostnadskalkyle!$B$5,($J273*TiltakstyperKostnadskalkyle!F$5)/100,
IF($F273=TiltakstyperKostnadskalkyle!$B$6,($J273*TiltakstyperKostnadskalkyle!F$6)/100,
IF($F273=TiltakstyperKostnadskalkyle!$B$7,($J273*TiltakstyperKostnadskalkyle!F$7)/100,
IF($F273=TiltakstyperKostnadskalkyle!$B$8,($J273*TiltakstyperKostnadskalkyle!F$8)/100,
IF($F273=TiltakstyperKostnadskalkyle!$B$9,($J273*TiltakstyperKostnadskalkyle!F$9)/100,
IF($F273=TiltakstyperKostnadskalkyle!$B$10,($J273*TiltakstyperKostnadskalkyle!F$10)/100,
IF($F273=TiltakstyperKostnadskalkyle!$B$11,($J273*TiltakstyperKostnadskalkyle!F$11)/100,
IF($F273=TiltakstyperKostnadskalkyle!$B$12,($J273*TiltakstyperKostnadskalkyle!F$12)/100,
IF($F273=TiltakstyperKostnadskalkyle!$B$13,($J273*TiltakstyperKostnadskalkyle!F$13)/100,
IF($F273=TiltakstyperKostnadskalkyle!$B$14,($J273*TiltakstyperKostnadskalkyle!F$14)/100,
IF($F273=TiltakstyperKostnadskalkyle!$B$15,($J273*TiltakstyperKostnadskalkyle!F$15)/100,
"0")))))))))))</f>
        <v>0</v>
      </c>
      <c r="N273" s="18" t="str">
        <f>IF($F273=TiltakstyperKostnadskalkyle!$B$5,($J273*TiltakstyperKostnadskalkyle!G$5)/100,
IF($F273=TiltakstyperKostnadskalkyle!$B$6,($J273*TiltakstyperKostnadskalkyle!G$6)/100,
IF($F273=TiltakstyperKostnadskalkyle!$B$7,($J273*TiltakstyperKostnadskalkyle!G$7)/100,
IF($F273=TiltakstyperKostnadskalkyle!$B$8,($J273*TiltakstyperKostnadskalkyle!G$8)/100,
IF($F273=TiltakstyperKostnadskalkyle!$B$9,($J273*TiltakstyperKostnadskalkyle!G$9)/100,
IF($F273=TiltakstyperKostnadskalkyle!$B$10,($J273*TiltakstyperKostnadskalkyle!G$10)/100,
IF($F273=TiltakstyperKostnadskalkyle!$B$11,($J273*TiltakstyperKostnadskalkyle!G$11)/100,
IF($F273=TiltakstyperKostnadskalkyle!$B$12,($J273*TiltakstyperKostnadskalkyle!G$12)/100,
IF($F273=TiltakstyperKostnadskalkyle!$B$13,($J273*TiltakstyperKostnadskalkyle!G$13)/100,
IF($F273=TiltakstyperKostnadskalkyle!$B$14,($J273*TiltakstyperKostnadskalkyle!G$14)/100,
IF($F273=TiltakstyperKostnadskalkyle!$B$15,($J273*TiltakstyperKostnadskalkyle!G$15)/100,
"0")))))))))))</f>
        <v>0</v>
      </c>
      <c r="O273" s="18" t="str">
        <f>IF($F273=TiltakstyperKostnadskalkyle!$B$5,($J273*TiltakstyperKostnadskalkyle!H$5)/100,
IF($F273=TiltakstyperKostnadskalkyle!$B$6,($J273*TiltakstyperKostnadskalkyle!H$6)/100,
IF($F273=TiltakstyperKostnadskalkyle!$B$7,($J273*TiltakstyperKostnadskalkyle!H$7)/100,
IF($F273=TiltakstyperKostnadskalkyle!$B$8,($J273*TiltakstyperKostnadskalkyle!H$8)/100,
IF($F273=TiltakstyperKostnadskalkyle!$B$9,($J273*TiltakstyperKostnadskalkyle!H$9)/100,
IF($F273=TiltakstyperKostnadskalkyle!$B$10,($J273*TiltakstyperKostnadskalkyle!H$10)/100,
IF($F273=TiltakstyperKostnadskalkyle!$B$11,($J273*TiltakstyperKostnadskalkyle!H$11)/100,
IF($F273=TiltakstyperKostnadskalkyle!$B$12,($J273*TiltakstyperKostnadskalkyle!H$12)/100,
IF($F273=TiltakstyperKostnadskalkyle!$B$13,($J273*TiltakstyperKostnadskalkyle!H$13)/100,
IF($F273=TiltakstyperKostnadskalkyle!$B$14,($J273*TiltakstyperKostnadskalkyle!H$14)/100,
IF($F273=TiltakstyperKostnadskalkyle!$B$15,($J273*TiltakstyperKostnadskalkyle!H$15)/100,
"0")))))))))))</f>
        <v>0</v>
      </c>
      <c r="P273" s="18" t="str">
        <f>IF($F273=TiltakstyperKostnadskalkyle!$B$5,($J273*TiltakstyperKostnadskalkyle!I$5)/100,
IF($F273=TiltakstyperKostnadskalkyle!$B$6,($J273*TiltakstyperKostnadskalkyle!I$6)/100,
IF($F273=TiltakstyperKostnadskalkyle!$B$7,($J273*TiltakstyperKostnadskalkyle!I$7)/100,
IF($F273=TiltakstyperKostnadskalkyle!$B$8,($J273*TiltakstyperKostnadskalkyle!I$8)/100,
IF($F273=TiltakstyperKostnadskalkyle!$B$9,($J273*TiltakstyperKostnadskalkyle!I$9)/100,
IF($F273=TiltakstyperKostnadskalkyle!$B$10,($J273*TiltakstyperKostnadskalkyle!I$10)/100,
IF($F273=TiltakstyperKostnadskalkyle!$B$11,($J273*TiltakstyperKostnadskalkyle!I$11)/100,
IF($F273=TiltakstyperKostnadskalkyle!$B$12,($J273*TiltakstyperKostnadskalkyle!I$12)/100,
IF($F273=TiltakstyperKostnadskalkyle!$B$13,($J273*TiltakstyperKostnadskalkyle!I$13)/100,
IF($F273=TiltakstyperKostnadskalkyle!$B$14,($J273*TiltakstyperKostnadskalkyle!I$14)/100,
IF($F273=TiltakstyperKostnadskalkyle!$B$15,($J273*TiltakstyperKostnadskalkyle!I$15)/100,
"0")))))))))))</f>
        <v>0</v>
      </c>
      <c r="Q273" s="18">
        <f t="shared" si="16"/>
        <v>0</v>
      </c>
      <c r="R273" s="18" t="str">
        <f>IF($F273=TiltakstyperKostnadskalkyle!$B$5,($J273*TiltakstyperKostnadskalkyle!K$5)/100,
IF($F273=TiltakstyperKostnadskalkyle!$B$6,($J273*TiltakstyperKostnadskalkyle!K$6)/100,
IF($F273=TiltakstyperKostnadskalkyle!$B$8,($J273*TiltakstyperKostnadskalkyle!K$8)/100,
IF($F273=TiltakstyperKostnadskalkyle!$B$9,($J273*TiltakstyperKostnadskalkyle!K$9)/100,
IF($F273=TiltakstyperKostnadskalkyle!$B$10,($J273*TiltakstyperKostnadskalkyle!K$10)/100,
IF($F273=TiltakstyperKostnadskalkyle!$B$11,($J273*TiltakstyperKostnadskalkyle!K$11)/100,
IF($F273=TiltakstyperKostnadskalkyle!$B$12,($J273*TiltakstyperKostnadskalkyle!K$12)/100,
IF($F273=TiltakstyperKostnadskalkyle!$B$13,($J273*TiltakstyperKostnadskalkyle!K$13)/100,
IF($F273=TiltakstyperKostnadskalkyle!$B$14,($J273*TiltakstyperKostnadskalkyle!K$14)/100,
"0")))))))))</f>
        <v>0</v>
      </c>
      <c r="S273" s="18">
        <f t="shared" si="17"/>
        <v>0</v>
      </c>
      <c r="T273" s="18" t="str">
        <f>IF($F273=TiltakstyperKostnadskalkyle!$B$5,($J273*TiltakstyperKostnadskalkyle!M$5)/100,
IF($F273=TiltakstyperKostnadskalkyle!$B$6,($J273*TiltakstyperKostnadskalkyle!M$6)/100,
IF($F273=TiltakstyperKostnadskalkyle!$B$7,($J273*TiltakstyperKostnadskalkyle!M$7)/100,
IF($F273=TiltakstyperKostnadskalkyle!$B$8,($J273*TiltakstyperKostnadskalkyle!M$8)/100,
IF($F273=TiltakstyperKostnadskalkyle!$B$9,($J273*TiltakstyperKostnadskalkyle!M$9)/100,
IF($F273=TiltakstyperKostnadskalkyle!$B$10,($J273*TiltakstyperKostnadskalkyle!M$10)/100,
IF($F273=TiltakstyperKostnadskalkyle!$B$11,($J273*TiltakstyperKostnadskalkyle!M$11)/100,
IF($F273=TiltakstyperKostnadskalkyle!$B$12,($J273*TiltakstyperKostnadskalkyle!M$12)/100,
IF($F273=TiltakstyperKostnadskalkyle!$B$13,($J273*TiltakstyperKostnadskalkyle!M$13)/100,
IF($F273=TiltakstyperKostnadskalkyle!$B$14,($J273*TiltakstyperKostnadskalkyle!M$14)/100,
IF($F273=TiltakstyperKostnadskalkyle!$B$15,($J273*TiltakstyperKostnadskalkyle!M$15)/100,
"0")))))))))))</f>
        <v>0</v>
      </c>
      <c r="U273" s="32"/>
      <c r="V273" s="32"/>
      <c r="W273" s="18" t="str">
        <f>IF($F273=TiltakstyperKostnadskalkyle!$B$5,($J273*TiltakstyperKostnadskalkyle!P$5)/100,
IF($F273=TiltakstyperKostnadskalkyle!$B$6,($J273*TiltakstyperKostnadskalkyle!P$6)/100,
IF($F273=TiltakstyperKostnadskalkyle!$B$7,($J273*TiltakstyperKostnadskalkyle!P$7)/100,
IF($F273=TiltakstyperKostnadskalkyle!$B$8,($J273*TiltakstyperKostnadskalkyle!P$8)/100,
IF($F273=TiltakstyperKostnadskalkyle!$B$9,($J273*TiltakstyperKostnadskalkyle!P$9)/100,
IF($F273=TiltakstyperKostnadskalkyle!$B$10,($J273*TiltakstyperKostnadskalkyle!P$10)/100,
IF($F273=TiltakstyperKostnadskalkyle!$B$11,($J273*TiltakstyperKostnadskalkyle!P$11)/100,
IF($F273=TiltakstyperKostnadskalkyle!$B$12,($J273*TiltakstyperKostnadskalkyle!P$12)/100,
IF($F273=TiltakstyperKostnadskalkyle!$B$13,($J273*TiltakstyperKostnadskalkyle!P$13)/100,
IF($F273=TiltakstyperKostnadskalkyle!$B$14,($J273*TiltakstyperKostnadskalkyle!P$14)/100,
IF($F273=TiltakstyperKostnadskalkyle!$B$15,($J273*TiltakstyperKostnadskalkyle!P$15)/100,
"0")))))))))))</f>
        <v>0</v>
      </c>
      <c r="Y273" s="151"/>
    </row>
    <row r="274" spans="2:25" ht="14.45" customHeight="1" x14ac:dyDescent="0.25">
      <c r="B274" s="20" t="s">
        <v>25</v>
      </c>
      <c r="C274" s="22"/>
      <c r="D274" s="22"/>
      <c r="E274" s="22"/>
      <c r="F274" s="39"/>
      <c r="G274" s="22"/>
      <c r="H274" s="23"/>
      <c r="I274" s="27"/>
      <c r="J274" s="18">
        <f>IF(F274=TiltakstyperKostnadskalkyle!$B$5,TiltakstyperKostnadskalkyle!$R$5*Handlingsplan!H280,
IF(F274=TiltakstyperKostnadskalkyle!$B$6,TiltakstyperKostnadskalkyle!$R$6*Handlingsplan!H280,
IF(F274=TiltakstyperKostnadskalkyle!$B$7,TiltakstyperKostnadskalkyle!$R$7*Handlingsplan!H280,
IF(F274=TiltakstyperKostnadskalkyle!$B$8,TiltakstyperKostnadskalkyle!$R$8*Handlingsplan!H280,
IF(F274=TiltakstyperKostnadskalkyle!$B$9,TiltakstyperKostnadskalkyle!$R$9*Handlingsplan!H280,
IF(F274=TiltakstyperKostnadskalkyle!$B$10,TiltakstyperKostnadskalkyle!$R$10*Handlingsplan!H280,
IF(F274=TiltakstyperKostnadskalkyle!$B$11,TiltakstyperKostnadskalkyle!$R$11*Handlingsplan!H280,
IF(F274=TiltakstyperKostnadskalkyle!$B$12,TiltakstyperKostnadskalkyle!$R$12*Handlingsplan!H280,
IF(F274=TiltakstyperKostnadskalkyle!$B$13,TiltakstyperKostnadskalkyle!$R$13*Handlingsplan!H280,
IF(F274=TiltakstyperKostnadskalkyle!$B$14,TiltakstyperKostnadskalkyle!$R$14*Handlingsplan!H280,
IF(F274=TiltakstyperKostnadskalkyle!$B$15,TiltakstyperKostnadskalkyle!$R$15*Handlingsplan!H280,
0)))))))))))</f>
        <v>0</v>
      </c>
      <c r="K274" s="18" t="str">
        <f>IF($F274=TiltakstyperKostnadskalkyle!$B$5,($J274*TiltakstyperKostnadskalkyle!D$5)/100,
IF($F274=TiltakstyperKostnadskalkyle!$B$6,($J274*TiltakstyperKostnadskalkyle!D$6)/100,
IF($F274=TiltakstyperKostnadskalkyle!$B$7,($J274*TiltakstyperKostnadskalkyle!D$7)/100,
IF($F274=TiltakstyperKostnadskalkyle!$B$8,($J274*TiltakstyperKostnadskalkyle!D$8)/100,
IF($F274=TiltakstyperKostnadskalkyle!$B$9,($J274*TiltakstyperKostnadskalkyle!D$9)/100,
IF($F274=TiltakstyperKostnadskalkyle!$B$10,($J274*TiltakstyperKostnadskalkyle!D$10)/100,
IF($F274=TiltakstyperKostnadskalkyle!$B$11,($J274*TiltakstyperKostnadskalkyle!D$11)/100,
IF($F274=TiltakstyperKostnadskalkyle!$B$12,($J274*TiltakstyperKostnadskalkyle!D$12)/100,
IF($F274=TiltakstyperKostnadskalkyle!$B$13,($J274*TiltakstyperKostnadskalkyle!D$13)/100,
IF($F274=TiltakstyperKostnadskalkyle!$B$14,($J274*TiltakstyperKostnadskalkyle!D$14)/100,
IF($F274=TiltakstyperKostnadskalkyle!$B$15,($J274*TiltakstyperKostnadskalkyle!D$15)/100,
"0")))))))))))</f>
        <v>0</v>
      </c>
      <c r="L274" s="18" t="str">
        <f>IF($F274=TiltakstyperKostnadskalkyle!$B$5,($J274*TiltakstyperKostnadskalkyle!E$5)/100,
IF($F274=TiltakstyperKostnadskalkyle!$B$6,($J274*TiltakstyperKostnadskalkyle!E$6)/100,
IF($F274=TiltakstyperKostnadskalkyle!$B$7,($J274*TiltakstyperKostnadskalkyle!E$7)/100,
IF($F274=TiltakstyperKostnadskalkyle!$B$8,($J274*TiltakstyperKostnadskalkyle!E$8)/100,
IF($F274=TiltakstyperKostnadskalkyle!$B$9,($J274*TiltakstyperKostnadskalkyle!E$9)/100,
IF($F274=TiltakstyperKostnadskalkyle!$B$10,($J274*TiltakstyperKostnadskalkyle!E$10)/100,
IF($F274=TiltakstyperKostnadskalkyle!$B$11,($J274*TiltakstyperKostnadskalkyle!E$11)/100,
IF($F274=TiltakstyperKostnadskalkyle!$B$12,($J274*TiltakstyperKostnadskalkyle!E$12)/100,
IF($F274=TiltakstyperKostnadskalkyle!$B$13,($J274*TiltakstyperKostnadskalkyle!E$13)/100,
IF($F274=TiltakstyperKostnadskalkyle!$B$14,($J274*TiltakstyperKostnadskalkyle!E$14)/100,
IF($F274=TiltakstyperKostnadskalkyle!$B$15,($J274*TiltakstyperKostnadskalkyle!E$15)/100,
"0")))))))))))</f>
        <v>0</v>
      </c>
      <c r="M274" s="18" t="str">
        <f>IF($F274=TiltakstyperKostnadskalkyle!$B$5,($J274*TiltakstyperKostnadskalkyle!F$5)/100,
IF($F274=TiltakstyperKostnadskalkyle!$B$6,($J274*TiltakstyperKostnadskalkyle!F$6)/100,
IF($F274=TiltakstyperKostnadskalkyle!$B$7,($J274*TiltakstyperKostnadskalkyle!F$7)/100,
IF($F274=TiltakstyperKostnadskalkyle!$B$8,($J274*TiltakstyperKostnadskalkyle!F$8)/100,
IF($F274=TiltakstyperKostnadskalkyle!$B$9,($J274*TiltakstyperKostnadskalkyle!F$9)/100,
IF($F274=TiltakstyperKostnadskalkyle!$B$10,($J274*TiltakstyperKostnadskalkyle!F$10)/100,
IF($F274=TiltakstyperKostnadskalkyle!$B$11,($J274*TiltakstyperKostnadskalkyle!F$11)/100,
IF($F274=TiltakstyperKostnadskalkyle!$B$12,($J274*TiltakstyperKostnadskalkyle!F$12)/100,
IF($F274=TiltakstyperKostnadskalkyle!$B$13,($J274*TiltakstyperKostnadskalkyle!F$13)/100,
IF($F274=TiltakstyperKostnadskalkyle!$B$14,($J274*TiltakstyperKostnadskalkyle!F$14)/100,
IF($F274=TiltakstyperKostnadskalkyle!$B$15,($J274*TiltakstyperKostnadskalkyle!F$15)/100,
"0")))))))))))</f>
        <v>0</v>
      </c>
      <c r="N274" s="18" t="str">
        <f>IF($F274=TiltakstyperKostnadskalkyle!$B$5,($J274*TiltakstyperKostnadskalkyle!G$5)/100,
IF($F274=TiltakstyperKostnadskalkyle!$B$6,($J274*TiltakstyperKostnadskalkyle!G$6)/100,
IF($F274=TiltakstyperKostnadskalkyle!$B$7,($J274*TiltakstyperKostnadskalkyle!G$7)/100,
IF($F274=TiltakstyperKostnadskalkyle!$B$8,($J274*TiltakstyperKostnadskalkyle!G$8)/100,
IF($F274=TiltakstyperKostnadskalkyle!$B$9,($J274*TiltakstyperKostnadskalkyle!G$9)/100,
IF($F274=TiltakstyperKostnadskalkyle!$B$10,($J274*TiltakstyperKostnadskalkyle!G$10)/100,
IF($F274=TiltakstyperKostnadskalkyle!$B$11,($J274*TiltakstyperKostnadskalkyle!G$11)/100,
IF($F274=TiltakstyperKostnadskalkyle!$B$12,($J274*TiltakstyperKostnadskalkyle!G$12)/100,
IF($F274=TiltakstyperKostnadskalkyle!$B$13,($J274*TiltakstyperKostnadskalkyle!G$13)/100,
IF($F274=TiltakstyperKostnadskalkyle!$B$14,($J274*TiltakstyperKostnadskalkyle!G$14)/100,
IF($F274=TiltakstyperKostnadskalkyle!$B$15,($J274*TiltakstyperKostnadskalkyle!G$15)/100,
"0")))))))))))</f>
        <v>0</v>
      </c>
      <c r="O274" s="18" t="str">
        <f>IF($F274=TiltakstyperKostnadskalkyle!$B$5,($J274*TiltakstyperKostnadskalkyle!H$5)/100,
IF($F274=TiltakstyperKostnadskalkyle!$B$6,($J274*TiltakstyperKostnadskalkyle!H$6)/100,
IF($F274=TiltakstyperKostnadskalkyle!$B$7,($J274*TiltakstyperKostnadskalkyle!H$7)/100,
IF($F274=TiltakstyperKostnadskalkyle!$B$8,($J274*TiltakstyperKostnadskalkyle!H$8)/100,
IF($F274=TiltakstyperKostnadskalkyle!$B$9,($J274*TiltakstyperKostnadskalkyle!H$9)/100,
IF($F274=TiltakstyperKostnadskalkyle!$B$10,($J274*TiltakstyperKostnadskalkyle!H$10)/100,
IF($F274=TiltakstyperKostnadskalkyle!$B$11,($J274*TiltakstyperKostnadskalkyle!H$11)/100,
IF($F274=TiltakstyperKostnadskalkyle!$B$12,($J274*TiltakstyperKostnadskalkyle!H$12)/100,
IF($F274=TiltakstyperKostnadskalkyle!$B$13,($J274*TiltakstyperKostnadskalkyle!H$13)/100,
IF($F274=TiltakstyperKostnadskalkyle!$B$14,($J274*TiltakstyperKostnadskalkyle!H$14)/100,
IF($F274=TiltakstyperKostnadskalkyle!$B$15,($J274*TiltakstyperKostnadskalkyle!H$15)/100,
"0")))))))))))</f>
        <v>0</v>
      </c>
      <c r="P274" s="18" t="str">
        <f>IF($F274=TiltakstyperKostnadskalkyle!$B$5,($J274*TiltakstyperKostnadskalkyle!I$5)/100,
IF($F274=TiltakstyperKostnadskalkyle!$B$6,($J274*TiltakstyperKostnadskalkyle!I$6)/100,
IF($F274=TiltakstyperKostnadskalkyle!$B$7,($J274*TiltakstyperKostnadskalkyle!I$7)/100,
IF($F274=TiltakstyperKostnadskalkyle!$B$8,($J274*TiltakstyperKostnadskalkyle!I$8)/100,
IF($F274=TiltakstyperKostnadskalkyle!$B$9,($J274*TiltakstyperKostnadskalkyle!I$9)/100,
IF($F274=TiltakstyperKostnadskalkyle!$B$10,($J274*TiltakstyperKostnadskalkyle!I$10)/100,
IF($F274=TiltakstyperKostnadskalkyle!$B$11,($J274*TiltakstyperKostnadskalkyle!I$11)/100,
IF($F274=TiltakstyperKostnadskalkyle!$B$12,($J274*TiltakstyperKostnadskalkyle!I$12)/100,
IF($F274=TiltakstyperKostnadskalkyle!$B$13,($J274*TiltakstyperKostnadskalkyle!I$13)/100,
IF($F274=TiltakstyperKostnadskalkyle!$B$14,($J274*TiltakstyperKostnadskalkyle!I$14)/100,
IF($F274=TiltakstyperKostnadskalkyle!$B$15,($J274*TiltakstyperKostnadskalkyle!I$15)/100,
"0")))))))))))</f>
        <v>0</v>
      </c>
      <c r="Q274" s="18">
        <f t="shared" si="16"/>
        <v>0</v>
      </c>
      <c r="R274" s="18" t="str">
        <f>IF($F274=TiltakstyperKostnadskalkyle!$B$5,($J274*TiltakstyperKostnadskalkyle!K$5)/100,
IF($F274=TiltakstyperKostnadskalkyle!$B$6,($J274*TiltakstyperKostnadskalkyle!K$6)/100,
IF($F274=TiltakstyperKostnadskalkyle!$B$8,($J274*TiltakstyperKostnadskalkyle!K$8)/100,
IF($F274=TiltakstyperKostnadskalkyle!$B$9,($J274*TiltakstyperKostnadskalkyle!K$9)/100,
IF($F274=TiltakstyperKostnadskalkyle!$B$10,($J274*TiltakstyperKostnadskalkyle!K$10)/100,
IF($F274=TiltakstyperKostnadskalkyle!$B$11,($J274*TiltakstyperKostnadskalkyle!K$11)/100,
IF($F274=TiltakstyperKostnadskalkyle!$B$12,($J274*TiltakstyperKostnadskalkyle!K$12)/100,
IF($F274=TiltakstyperKostnadskalkyle!$B$13,($J274*TiltakstyperKostnadskalkyle!K$13)/100,
IF($F274=TiltakstyperKostnadskalkyle!$B$14,($J274*TiltakstyperKostnadskalkyle!K$14)/100,
"0")))))))))</f>
        <v>0</v>
      </c>
      <c r="S274" s="18">
        <f t="shared" si="17"/>
        <v>0</v>
      </c>
      <c r="T274" s="18" t="str">
        <f>IF($F274=TiltakstyperKostnadskalkyle!$B$5,($J274*TiltakstyperKostnadskalkyle!M$5)/100,
IF($F274=TiltakstyperKostnadskalkyle!$B$6,($J274*TiltakstyperKostnadskalkyle!M$6)/100,
IF($F274=TiltakstyperKostnadskalkyle!$B$7,($J274*TiltakstyperKostnadskalkyle!M$7)/100,
IF($F274=TiltakstyperKostnadskalkyle!$B$8,($J274*TiltakstyperKostnadskalkyle!M$8)/100,
IF($F274=TiltakstyperKostnadskalkyle!$B$9,($J274*TiltakstyperKostnadskalkyle!M$9)/100,
IF($F274=TiltakstyperKostnadskalkyle!$B$10,($J274*TiltakstyperKostnadskalkyle!M$10)/100,
IF($F274=TiltakstyperKostnadskalkyle!$B$11,($J274*TiltakstyperKostnadskalkyle!M$11)/100,
IF($F274=TiltakstyperKostnadskalkyle!$B$12,($J274*TiltakstyperKostnadskalkyle!M$12)/100,
IF($F274=TiltakstyperKostnadskalkyle!$B$13,($J274*TiltakstyperKostnadskalkyle!M$13)/100,
IF($F274=TiltakstyperKostnadskalkyle!$B$14,($J274*TiltakstyperKostnadskalkyle!M$14)/100,
IF($F274=TiltakstyperKostnadskalkyle!$B$15,($J274*TiltakstyperKostnadskalkyle!M$15)/100,
"0")))))))))))</f>
        <v>0</v>
      </c>
      <c r="U274" s="32"/>
      <c r="V274" s="32"/>
      <c r="W274" s="18" t="str">
        <f>IF($F274=TiltakstyperKostnadskalkyle!$B$5,($J274*TiltakstyperKostnadskalkyle!P$5)/100,
IF($F274=TiltakstyperKostnadskalkyle!$B$6,($J274*TiltakstyperKostnadskalkyle!P$6)/100,
IF($F274=TiltakstyperKostnadskalkyle!$B$7,($J274*TiltakstyperKostnadskalkyle!P$7)/100,
IF($F274=TiltakstyperKostnadskalkyle!$B$8,($J274*TiltakstyperKostnadskalkyle!P$8)/100,
IF($F274=TiltakstyperKostnadskalkyle!$B$9,($J274*TiltakstyperKostnadskalkyle!P$9)/100,
IF($F274=TiltakstyperKostnadskalkyle!$B$10,($J274*TiltakstyperKostnadskalkyle!P$10)/100,
IF($F274=TiltakstyperKostnadskalkyle!$B$11,($J274*TiltakstyperKostnadskalkyle!P$11)/100,
IF($F274=TiltakstyperKostnadskalkyle!$B$12,($J274*TiltakstyperKostnadskalkyle!P$12)/100,
IF($F274=TiltakstyperKostnadskalkyle!$B$13,($J274*TiltakstyperKostnadskalkyle!P$13)/100,
IF($F274=TiltakstyperKostnadskalkyle!$B$14,($J274*TiltakstyperKostnadskalkyle!P$14)/100,
IF($F274=TiltakstyperKostnadskalkyle!$B$15,($J274*TiltakstyperKostnadskalkyle!P$15)/100,
"0")))))))))))</f>
        <v>0</v>
      </c>
      <c r="Y274" s="151"/>
    </row>
    <row r="275" spans="2:25" ht="14.45" customHeight="1" x14ac:dyDescent="0.25">
      <c r="B275" s="20" t="s">
        <v>25</v>
      </c>
      <c r="C275" s="22"/>
      <c r="D275" s="22"/>
      <c r="E275" s="22"/>
      <c r="F275" s="39"/>
      <c r="G275" s="22"/>
      <c r="H275" s="23"/>
      <c r="I275" s="27"/>
      <c r="J275" s="18">
        <f>IF(F275=TiltakstyperKostnadskalkyle!$B$5,TiltakstyperKostnadskalkyle!$R$5*Handlingsplan!H281,
IF(F275=TiltakstyperKostnadskalkyle!$B$6,TiltakstyperKostnadskalkyle!$R$6*Handlingsplan!H281,
IF(F275=TiltakstyperKostnadskalkyle!$B$7,TiltakstyperKostnadskalkyle!$R$7*Handlingsplan!H281,
IF(F275=TiltakstyperKostnadskalkyle!$B$8,TiltakstyperKostnadskalkyle!$R$8*Handlingsplan!H281,
IF(F275=TiltakstyperKostnadskalkyle!$B$9,TiltakstyperKostnadskalkyle!$R$9*Handlingsplan!H281,
IF(F275=TiltakstyperKostnadskalkyle!$B$10,TiltakstyperKostnadskalkyle!$R$10*Handlingsplan!H281,
IF(F275=TiltakstyperKostnadskalkyle!$B$11,TiltakstyperKostnadskalkyle!$R$11*Handlingsplan!H281,
IF(F275=TiltakstyperKostnadskalkyle!$B$12,TiltakstyperKostnadskalkyle!$R$12*Handlingsplan!H281,
IF(F275=TiltakstyperKostnadskalkyle!$B$13,TiltakstyperKostnadskalkyle!$R$13*Handlingsplan!H281,
IF(F275=TiltakstyperKostnadskalkyle!$B$14,TiltakstyperKostnadskalkyle!$R$14*Handlingsplan!H281,
IF(F275=TiltakstyperKostnadskalkyle!$B$15,TiltakstyperKostnadskalkyle!$R$15*Handlingsplan!H281,
0)))))))))))</f>
        <v>0</v>
      </c>
      <c r="K275" s="18" t="str">
        <f>IF($F275=TiltakstyperKostnadskalkyle!$B$5,($J275*TiltakstyperKostnadskalkyle!D$5)/100,
IF($F275=TiltakstyperKostnadskalkyle!$B$6,($J275*TiltakstyperKostnadskalkyle!D$6)/100,
IF($F275=TiltakstyperKostnadskalkyle!$B$7,($J275*TiltakstyperKostnadskalkyle!D$7)/100,
IF($F275=TiltakstyperKostnadskalkyle!$B$8,($J275*TiltakstyperKostnadskalkyle!D$8)/100,
IF($F275=TiltakstyperKostnadskalkyle!$B$9,($J275*TiltakstyperKostnadskalkyle!D$9)/100,
IF($F275=TiltakstyperKostnadskalkyle!$B$10,($J275*TiltakstyperKostnadskalkyle!D$10)/100,
IF($F275=TiltakstyperKostnadskalkyle!$B$11,($J275*TiltakstyperKostnadskalkyle!D$11)/100,
IF($F275=TiltakstyperKostnadskalkyle!$B$12,($J275*TiltakstyperKostnadskalkyle!D$12)/100,
IF($F275=TiltakstyperKostnadskalkyle!$B$13,($J275*TiltakstyperKostnadskalkyle!D$13)/100,
IF($F275=TiltakstyperKostnadskalkyle!$B$14,($J275*TiltakstyperKostnadskalkyle!D$14)/100,
IF($F275=TiltakstyperKostnadskalkyle!$B$15,($J275*TiltakstyperKostnadskalkyle!D$15)/100,
"0")))))))))))</f>
        <v>0</v>
      </c>
      <c r="L275" s="18" t="str">
        <f>IF($F275=TiltakstyperKostnadskalkyle!$B$5,($J275*TiltakstyperKostnadskalkyle!E$5)/100,
IF($F275=TiltakstyperKostnadskalkyle!$B$6,($J275*TiltakstyperKostnadskalkyle!E$6)/100,
IF($F275=TiltakstyperKostnadskalkyle!$B$7,($J275*TiltakstyperKostnadskalkyle!E$7)/100,
IF($F275=TiltakstyperKostnadskalkyle!$B$8,($J275*TiltakstyperKostnadskalkyle!E$8)/100,
IF($F275=TiltakstyperKostnadskalkyle!$B$9,($J275*TiltakstyperKostnadskalkyle!E$9)/100,
IF($F275=TiltakstyperKostnadskalkyle!$B$10,($J275*TiltakstyperKostnadskalkyle!E$10)/100,
IF($F275=TiltakstyperKostnadskalkyle!$B$11,($J275*TiltakstyperKostnadskalkyle!E$11)/100,
IF($F275=TiltakstyperKostnadskalkyle!$B$12,($J275*TiltakstyperKostnadskalkyle!E$12)/100,
IF($F275=TiltakstyperKostnadskalkyle!$B$13,($J275*TiltakstyperKostnadskalkyle!E$13)/100,
IF($F275=TiltakstyperKostnadskalkyle!$B$14,($J275*TiltakstyperKostnadskalkyle!E$14)/100,
IF($F275=TiltakstyperKostnadskalkyle!$B$15,($J275*TiltakstyperKostnadskalkyle!E$15)/100,
"0")))))))))))</f>
        <v>0</v>
      </c>
      <c r="M275" s="18" t="str">
        <f>IF($F275=TiltakstyperKostnadskalkyle!$B$5,($J275*TiltakstyperKostnadskalkyle!F$5)/100,
IF($F275=TiltakstyperKostnadskalkyle!$B$6,($J275*TiltakstyperKostnadskalkyle!F$6)/100,
IF($F275=TiltakstyperKostnadskalkyle!$B$7,($J275*TiltakstyperKostnadskalkyle!F$7)/100,
IF($F275=TiltakstyperKostnadskalkyle!$B$8,($J275*TiltakstyperKostnadskalkyle!F$8)/100,
IF($F275=TiltakstyperKostnadskalkyle!$B$9,($J275*TiltakstyperKostnadskalkyle!F$9)/100,
IF($F275=TiltakstyperKostnadskalkyle!$B$10,($J275*TiltakstyperKostnadskalkyle!F$10)/100,
IF($F275=TiltakstyperKostnadskalkyle!$B$11,($J275*TiltakstyperKostnadskalkyle!F$11)/100,
IF($F275=TiltakstyperKostnadskalkyle!$B$12,($J275*TiltakstyperKostnadskalkyle!F$12)/100,
IF($F275=TiltakstyperKostnadskalkyle!$B$13,($J275*TiltakstyperKostnadskalkyle!F$13)/100,
IF($F275=TiltakstyperKostnadskalkyle!$B$14,($J275*TiltakstyperKostnadskalkyle!F$14)/100,
IF($F275=TiltakstyperKostnadskalkyle!$B$15,($J275*TiltakstyperKostnadskalkyle!F$15)/100,
"0")))))))))))</f>
        <v>0</v>
      </c>
      <c r="N275" s="18" t="str">
        <f>IF($F275=TiltakstyperKostnadskalkyle!$B$5,($J275*TiltakstyperKostnadskalkyle!G$5)/100,
IF($F275=TiltakstyperKostnadskalkyle!$B$6,($J275*TiltakstyperKostnadskalkyle!G$6)/100,
IF($F275=TiltakstyperKostnadskalkyle!$B$7,($J275*TiltakstyperKostnadskalkyle!G$7)/100,
IF($F275=TiltakstyperKostnadskalkyle!$B$8,($J275*TiltakstyperKostnadskalkyle!G$8)/100,
IF($F275=TiltakstyperKostnadskalkyle!$B$9,($J275*TiltakstyperKostnadskalkyle!G$9)/100,
IF($F275=TiltakstyperKostnadskalkyle!$B$10,($J275*TiltakstyperKostnadskalkyle!G$10)/100,
IF($F275=TiltakstyperKostnadskalkyle!$B$11,($J275*TiltakstyperKostnadskalkyle!G$11)/100,
IF($F275=TiltakstyperKostnadskalkyle!$B$12,($J275*TiltakstyperKostnadskalkyle!G$12)/100,
IF($F275=TiltakstyperKostnadskalkyle!$B$13,($J275*TiltakstyperKostnadskalkyle!G$13)/100,
IF($F275=TiltakstyperKostnadskalkyle!$B$14,($J275*TiltakstyperKostnadskalkyle!G$14)/100,
IF($F275=TiltakstyperKostnadskalkyle!$B$15,($J275*TiltakstyperKostnadskalkyle!G$15)/100,
"0")))))))))))</f>
        <v>0</v>
      </c>
      <c r="O275" s="18" t="str">
        <f>IF($F275=TiltakstyperKostnadskalkyle!$B$5,($J275*TiltakstyperKostnadskalkyle!H$5)/100,
IF($F275=TiltakstyperKostnadskalkyle!$B$6,($J275*TiltakstyperKostnadskalkyle!H$6)/100,
IF($F275=TiltakstyperKostnadskalkyle!$B$7,($J275*TiltakstyperKostnadskalkyle!H$7)/100,
IF($F275=TiltakstyperKostnadskalkyle!$B$8,($J275*TiltakstyperKostnadskalkyle!H$8)/100,
IF($F275=TiltakstyperKostnadskalkyle!$B$9,($J275*TiltakstyperKostnadskalkyle!H$9)/100,
IF($F275=TiltakstyperKostnadskalkyle!$B$10,($J275*TiltakstyperKostnadskalkyle!H$10)/100,
IF($F275=TiltakstyperKostnadskalkyle!$B$11,($J275*TiltakstyperKostnadskalkyle!H$11)/100,
IF($F275=TiltakstyperKostnadskalkyle!$B$12,($J275*TiltakstyperKostnadskalkyle!H$12)/100,
IF($F275=TiltakstyperKostnadskalkyle!$B$13,($J275*TiltakstyperKostnadskalkyle!H$13)/100,
IF($F275=TiltakstyperKostnadskalkyle!$B$14,($J275*TiltakstyperKostnadskalkyle!H$14)/100,
IF($F275=TiltakstyperKostnadskalkyle!$B$15,($J275*TiltakstyperKostnadskalkyle!H$15)/100,
"0")))))))))))</f>
        <v>0</v>
      </c>
      <c r="P275" s="18" t="str">
        <f>IF($F275=TiltakstyperKostnadskalkyle!$B$5,($J275*TiltakstyperKostnadskalkyle!I$5)/100,
IF($F275=TiltakstyperKostnadskalkyle!$B$6,($J275*TiltakstyperKostnadskalkyle!I$6)/100,
IF($F275=TiltakstyperKostnadskalkyle!$B$7,($J275*TiltakstyperKostnadskalkyle!I$7)/100,
IF($F275=TiltakstyperKostnadskalkyle!$B$8,($J275*TiltakstyperKostnadskalkyle!I$8)/100,
IF($F275=TiltakstyperKostnadskalkyle!$B$9,($J275*TiltakstyperKostnadskalkyle!I$9)/100,
IF($F275=TiltakstyperKostnadskalkyle!$B$10,($J275*TiltakstyperKostnadskalkyle!I$10)/100,
IF($F275=TiltakstyperKostnadskalkyle!$B$11,($J275*TiltakstyperKostnadskalkyle!I$11)/100,
IF($F275=TiltakstyperKostnadskalkyle!$B$12,($J275*TiltakstyperKostnadskalkyle!I$12)/100,
IF($F275=TiltakstyperKostnadskalkyle!$B$13,($J275*TiltakstyperKostnadskalkyle!I$13)/100,
IF($F275=TiltakstyperKostnadskalkyle!$B$14,($J275*TiltakstyperKostnadskalkyle!I$14)/100,
IF($F275=TiltakstyperKostnadskalkyle!$B$15,($J275*TiltakstyperKostnadskalkyle!I$15)/100,
"0")))))))))))</f>
        <v>0</v>
      </c>
      <c r="Q275" s="18">
        <f t="shared" si="16"/>
        <v>0</v>
      </c>
      <c r="R275" s="18" t="str">
        <f>IF($F275=TiltakstyperKostnadskalkyle!$B$5,($J275*TiltakstyperKostnadskalkyle!K$5)/100,
IF($F275=TiltakstyperKostnadskalkyle!$B$6,($J275*TiltakstyperKostnadskalkyle!K$6)/100,
IF($F275=TiltakstyperKostnadskalkyle!$B$8,($J275*TiltakstyperKostnadskalkyle!K$8)/100,
IF($F275=TiltakstyperKostnadskalkyle!$B$9,($J275*TiltakstyperKostnadskalkyle!K$9)/100,
IF($F275=TiltakstyperKostnadskalkyle!$B$10,($J275*TiltakstyperKostnadskalkyle!K$10)/100,
IF($F275=TiltakstyperKostnadskalkyle!$B$11,($J275*TiltakstyperKostnadskalkyle!K$11)/100,
IF($F275=TiltakstyperKostnadskalkyle!$B$12,($J275*TiltakstyperKostnadskalkyle!K$12)/100,
IF($F275=TiltakstyperKostnadskalkyle!$B$13,($J275*TiltakstyperKostnadskalkyle!K$13)/100,
IF($F275=TiltakstyperKostnadskalkyle!$B$14,($J275*TiltakstyperKostnadskalkyle!K$14)/100,
"0")))))))))</f>
        <v>0</v>
      </c>
      <c r="S275" s="18">
        <f t="shared" si="17"/>
        <v>0</v>
      </c>
      <c r="T275" s="18" t="str">
        <f>IF($F275=TiltakstyperKostnadskalkyle!$B$5,($J275*TiltakstyperKostnadskalkyle!M$5)/100,
IF($F275=TiltakstyperKostnadskalkyle!$B$6,($J275*TiltakstyperKostnadskalkyle!M$6)/100,
IF($F275=TiltakstyperKostnadskalkyle!$B$7,($J275*TiltakstyperKostnadskalkyle!M$7)/100,
IF($F275=TiltakstyperKostnadskalkyle!$B$8,($J275*TiltakstyperKostnadskalkyle!M$8)/100,
IF($F275=TiltakstyperKostnadskalkyle!$B$9,($J275*TiltakstyperKostnadskalkyle!M$9)/100,
IF($F275=TiltakstyperKostnadskalkyle!$B$10,($J275*TiltakstyperKostnadskalkyle!M$10)/100,
IF($F275=TiltakstyperKostnadskalkyle!$B$11,($J275*TiltakstyperKostnadskalkyle!M$11)/100,
IF($F275=TiltakstyperKostnadskalkyle!$B$12,($J275*TiltakstyperKostnadskalkyle!M$12)/100,
IF($F275=TiltakstyperKostnadskalkyle!$B$13,($J275*TiltakstyperKostnadskalkyle!M$13)/100,
IF($F275=TiltakstyperKostnadskalkyle!$B$14,($J275*TiltakstyperKostnadskalkyle!M$14)/100,
IF($F275=TiltakstyperKostnadskalkyle!$B$15,($J275*TiltakstyperKostnadskalkyle!M$15)/100,
"0")))))))))))</f>
        <v>0</v>
      </c>
      <c r="U275" s="32"/>
      <c r="V275" s="32"/>
      <c r="W275" s="18" t="str">
        <f>IF($F275=TiltakstyperKostnadskalkyle!$B$5,($J275*TiltakstyperKostnadskalkyle!P$5)/100,
IF($F275=TiltakstyperKostnadskalkyle!$B$6,($J275*TiltakstyperKostnadskalkyle!P$6)/100,
IF($F275=TiltakstyperKostnadskalkyle!$B$7,($J275*TiltakstyperKostnadskalkyle!P$7)/100,
IF($F275=TiltakstyperKostnadskalkyle!$B$8,($J275*TiltakstyperKostnadskalkyle!P$8)/100,
IF($F275=TiltakstyperKostnadskalkyle!$B$9,($J275*TiltakstyperKostnadskalkyle!P$9)/100,
IF($F275=TiltakstyperKostnadskalkyle!$B$10,($J275*TiltakstyperKostnadskalkyle!P$10)/100,
IF($F275=TiltakstyperKostnadskalkyle!$B$11,($J275*TiltakstyperKostnadskalkyle!P$11)/100,
IF($F275=TiltakstyperKostnadskalkyle!$B$12,($J275*TiltakstyperKostnadskalkyle!P$12)/100,
IF($F275=TiltakstyperKostnadskalkyle!$B$13,($J275*TiltakstyperKostnadskalkyle!P$13)/100,
IF($F275=TiltakstyperKostnadskalkyle!$B$14,($J275*TiltakstyperKostnadskalkyle!P$14)/100,
IF($F275=TiltakstyperKostnadskalkyle!$B$15,($J275*TiltakstyperKostnadskalkyle!P$15)/100,
"0")))))))))))</f>
        <v>0</v>
      </c>
      <c r="Y275" s="151"/>
    </row>
    <row r="276" spans="2:25" ht="14.45" customHeight="1" x14ac:dyDescent="0.25">
      <c r="B276" s="20" t="s">
        <v>25</v>
      </c>
      <c r="C276" s="22"/>
      <c r="D276" s="22"/>
      <c r="E276" s="22"/>
      <c r="F276" s="39"/>
      <c r="G276" s="22"/>
      <c r="H276" s="23"/>
      <c r="I276" s="27"/>
      <c r="J276" s="18">
        <f>IF(F276=TiltakstyperKostnadskalkyle!$B$5,TiltakstyperKostnadskalkyle!$R$5*Handlingsplan!H282,
IF(F276=TiltakstyperKostnadskalkyle!$B$6,TiltakstyperKostnadskalkyle!$R$6*Handlingsplan!H282,
IF(F276=TiltakstyperKostnadskalkyle!$B$7,TiltakstyperKostnadskalkyle!$R$7*Handlingsplan!H282,
IF(F276=TiltakstyperKostnadskalkyle!$B$8,TiltakstyperKostnadskalkyle!$R$8*Handlingsplan!H282,
IF(F276=TiltakstyperKostnadskalkyle!$B$9,TiltakstyperKostnadskalkyle!$R$9*Handlingsplan!H282,
IF(F276=TiltakstyperKostnadskalkyle!$B$10,TiltakstyperKostnadskalkyle!$R$10*Handlingsplan!H282,
IF(F276=TiltakstyperKostnadskalkyle!$B$11,TiltakstyperKostnadskalkyle!$R$11*Handlingsplan!H282,
IF(F276=TiltakstyperKostnadskalkyle!$B$12,TiltakstyperKostnadskalkyle!$R$12*Handlingsplan!H282,
IF(F276=TiltakstyperKostnadskalkyle!$B$13,TiltakstyperKostnadskalkyle!$R$13*Handlingsplan!H282,
IF(F276=TiltakstyperKostnadskalkyle!$B$14,TiltakstyperKostnadskalkyle!$R$14*Handlingsplan!H282,
IF(F276=TiltakstyperKostnadskalkyle!$B$15,TiltakstyperKostnadskalkyle!$R$15*Handlingsplan!H282,
0)))))))))))</f>
        <v>0</v>
      </c>
      <c r="K276" s="18" t="str">
        <f>IF($F276=TiltakstyperKostnadskalkyle!$B$5,($J276*TiltakstyperKostnadskalkyle!D$5)/100,
IF($F276=TiltakstyperKostnadskalkyle!$B$6,($J276*TiltakstyperKostnadskalkyle!D$6)/100,
IF($F276=TiltakstyperKostnadskalkyle!$B$7,($J276*TiltakstyperKostnadskalkyle!D$7)/100,
IF($F276=TiltakstyperKostnadskalkyle!$B$8,($J276*TiltakstyperKostnadskalkyle!D$8)/100,
IF($F276=TiltakstyperKostnadskalkyle!$B$9,($J276*TiltakstyperKostnadskalkyle!D$9)/100,
IF($F276=TiltakstyperKostnadskalkyle!$B$10,($J276*TiltakstyperKostnadskalkyle!D$10)/100,
IF($F276=TiltakstyperKostnadskalkyle!$B$11,($J276*TiltakstyperKostnadskalkyle!D$11)/100,
IF($F276=TiltakstyperKostnadskalkyle!$B$12,($J276*TiltakstyperKostnadskalkyle!D$12)/100,
IF($F276=TiltakstyperKostnadskalkyle!$B$13,($J276*TiltakstyperKostnadskalkyle!D$13)/100,
IF($F276=TiltakstyperKostnadskalkyle!$B$14,($J276*TiltakstyperKostnadskalkyle!D$14)/100,
IF($F276=TiltakstyperKostnadskalkyle!$B$15,($J276*TiltakstyperKostnadskalkyle!D$15)/100,
"0")))))))))))</f>
        <v>0</v>
      </c>
      <c r="L276" s="18" t="str">
        <f>IF($F276=TiltakstyperKostnadskalkyle!$B$5,($J276*TiltakstyperKostnadskalkyle!E$5)/100,
IF($F276=TiltakstyperKostnadskalkyle!$B$6,($J276*TiltakstyperKostnadskalkyle!E$6)/100,
IF($F276=TiltakstyperKostnadskalkyle!$B$7,($J276*TiltakstyperKostnadskalkyle!E$7)/100,
IF($F276=TiltakstyperKostnadskalkyle!$B$8,($J276*TiltakstyperKostnadskalkyle!E$8)/100,
IF($F276=TiltakstyperKostnadskalkyle!$B$9,($J276*TiltakstyperKostnadskalkyle!E$9)/100,
IF($F276=TiltakstyperKostnadskalkyle!$B$10,($J276*TiltakstyperKostnadskalkyle!E$10)/100,
IF($F276=TiltakstyperKostnadskalkyle!$B$11,($J276*TiltakstyperKostnadskalkyle!E$11)/100,
IF($F276=TiltakstyperKostnadskalkyle!$B$12,($J276*TiltakstyperKostnadskalkyle!E$12)/100,
IF($F276=TiltakstyperKostnadskalkyle!$B$13,($J276*TiltakstyperKostnadskalkyle!E$13)/100,
IF($F276=TiltakstyperKostnadskalkyle!$B$14,($J276*TiltakstyperKostnadskalkyle!E$14)/100,
IF($F276=TiltakstyperKostnadskalkyle!$B$15,($J276*TiltakstyperKostnadskalkyle!E$15)/100,
"0")))))))))))</f>
        <v>0</v>
      </c>
      <c r="M276" s="18" t="str">
        <f>IF($F276=TiltakstyperKostnadskalkyle!$B$5,($J276*TiltakstyperKostnadskalkyle!F$5)/100,
IF($F276=TiltakstyperKostnadskalkyle!$B$6,($J276*TiltakstyperKostnadskalkyle!F$6)/100,
IF($F276=TiltakstyperKostnadskalkyle!$B$7,($J276*TiltakstyperKostnadskalkyle!F$7)/100,
IF($F276=TiltakstyperKostnadskalkyle!$B$8,($J276*TiltakstyperKostnadskalkyle!F$8)/100,
IF($F276=TiltakstyperKostnadskalkyle!$B$9,($J276*TiltakstyperKostnadskalkyle!F$9)/100,
IF($F276=TiltakstyperKostnadskalkyle!$B$10,($J276*TiltakstyperKostnadskalkyle!F$10)/100,
IF($F276=TiltakstyperKostnadskalkyle!$B$11,($J276*TiltakstyperKostnadskalkyle!F$11)/100,
IF($F276=TiltakstyperKostnadskalkyle!$B$12,($J276*TiltakstyperKostnadskalkyle!F$12)/100,
IF($F276=TiltakstyperKostnadskalkyle!$B$13,($J276*TiltakstyperKostnadskalkyle!F$13)/100,
IF($F276=TiltakstyperKostnadskalkyle!$B$14,($J276*TiltakstyperKostnadskalkyle!F$14)/100,
IF($F276=TiltakstyperKostnadskalkyle!$B$15,($J276*TiltakstyperKostnadskalkyle!F$15)/100,
"0")))))))))))</f>
        <v>0</v>
      </c>
      <c r="N276" s="18" t="str">
        <f>IF($F276=TiltakstyperKostnadskalkyle!$B$5,($J276*TiltakstyperKostnadskalkyle!G$5)/100,
IF($F276=TiltakstyperKostnadskalkyle!$B$6,($J276*TiltakstyperKostnadskalkyle!G$6)/100,
IF($F276=TiltakstyperKostnadskalkyle!$B$7,($J276*TiltakstyperKostnadskalkyle!G$7)/100,
IF($F276=TiltakstyperKostnadskalkyle!$B$8,($J276*TiltakstyperKostnadskalkyle!G$8)/100,
IF($F276=TiltakstyperKostnadskalkyle!$B$9,($J276*TiltakstyperKostnadskalkyle!G$9)/100,
IF($F276=TiltakstyperKostnadskalkyle!$B$10,($J276*TiltakstyperKostnadskalkyle!G$10)/100,
IF($F276=TiltakstyperKostnadskalkyle!$B$11,($J276*TiltakstyperKostnadskalkyle!G$11)/100,
IF($F276=TiltakstyperKostnadskalkyle!$B$12,($J276*TiltakstyperKostnadskalkyle!G$12)/100,
IF($F276=TiltakstyperKostnadskalkyle!$B$13,($J276*TiltakstyperKostnadskalkyle!G$13)/100,
IF($F276=TiltakstyperKostnadskalkyle!$B$14,($J276*TiltakstyperKostnadskalkyle!G$14)/100,
IF($F276=TiltakstyperKostnadskalkyle!$B$15,($J276*TiltakstyperKostnadskalkyle!G$15)/100,
"0")))))))))))</f>
        <v>0</v>
      </c>
      <c r="O276" s="18" t="str">
        <f>IF($F276=TiltakstyperKostnadskalkyle!$B$5,($J276*TiltakstyperKostnadskalkyle!H$5)/100,
IF($F276=TiltakstyperKostnadskalkyle!$B$6,($J276*TiltakstyperKostnadskalkyle!H$6)/100,
IF($F276=TiltakstyperKostnadskalkyle!$B$7,($J276*TiltakstyperKostnadskalkyle!H$7)/100,
IF($F276=TiltakstyperKostnadskalkyle!$B$8,($J276*TiltakstyperKostnadskalkyle!H$8)/100,
IF($F276=TiltakstyperKostnadskalkyle!$B$9,($J276*TiltakstyperKostnadskalkyle!H$9)/100,
IF($F276=TiltakstyperKostnadskalkyle!$B$10,($J276*TiltakstyperKostnadskalkyle!H$10)/100,
IF($F276=TiltakstyperKostnadskalkyle!$B$11,($J276*TiltakstyperKostnadskalkyle!H$11)/100,
IF($F276=TiltakstyperKostnadskalkyle!$B$12,($J276*TiltakstyperKostnadskalkyle!H$12)/100,
IF($F276=TiltakstyperKostnadskalkyle!$B$13,($J276*TiltakstyperKostnadskalkyle!H$13)/100,
IF($F276=TiltakstyperKostnadskalkyle!$B$14,($J276*TiltakstyperKostnadskalkyle!H$14)/100,
IF($F276=TiltakstyperKostnadskalkyle!$B$15,($J276*TiltakstyperKostnadskalkyle!H$15)/100,
"0")))))))))))</f>
        <v>0</v>
      </c>
      <c r="P276" s="18" t="str">
        <f>IF($F276=TiltakstyperKostnadskalkyle!$B$5,($J276*TiltakstyperKostnadskalkyle!I$5)/100,
IF($F276=TiltakstyperKostnadskalkyle!$B$6,($J276*TiltakstyperKostnadskalkyle!I$6)/100,
IF($F276=TiltakstyperKostnadskalkyle!$B$7,($J276*TiltakstyperKostnadskalkyle!I$7)/100,
IF($F276=TiltakstyperKostnadskalkyle!$B$8,($J276*TiltakstyperKostnadskalkyle!I$8)/100,
IF($F276=TiltakstyperKostnadskalkyle!$B$9,($J276*TiltakstyperKostnadskalkyle!I$9)/100,
IF($F276=TiltakstyperKostnadskalkyle!$B$10,($J276*TiltakstyperKostnadskalkyle!I$10)/100,
IF($F276=TiltakstyperKostnadskalkyle!$B$11,($J276*TiltakstyperKostnadskalkyle!I$11)/100,
IF($F276=TiltakstyperKostnadskalkyle!$B$12,($J276*TiltakstyperKostnadskalkyle!I$12)/100,
IF($F276=TiltakstyperKostnadskalkyle!$B$13,($J276*TiltakstyperKostnadskalkyle!I$13)/100,
IF($F276=TiltakstyperKostnadskalkyle!$B$14,($J276*TiltakstyperKostnadskalkyle!I$14)/100,
IF($F276=TiltakstyperKostnadskalkyle!$B$15,($J276*TiltakstyperKostnadskalkyle!I$15)/100,
"0")))))))))))</f>
        <v>0</v>
      </c>
      <c r="Q276" s="18">
        <f t="shared" si="16"/>
        <v>0</v>
      </c>
      <c r="R276" s="18" t="str">
        <f>IF($F276=TiltakstyperKostnadskalkyle!$B$5,($J276*TiltakstyperKostnadskalkyle!K$5)/100,
IF($F276=TiltakstyperKostnadskalkyle!$B$6,($J276*TiltakstyperKostnadskalkyle!K$6)/100,
IF($F276=TiltakstyperKostnadskalkyle!$B$8,($J276*TiltakstyperKostnadskalkyle!K$8)/100,
IF($F276=TiltakstyperKostnadskalkyle!$B$9,($J276*TiltakstyperKostnadskalkyle!K$9)/100,
IF($F276=TiltakstyperKostnadskalkyle!$B$10,($J276*TiltakstyperKostnadskalkyle!K$10)/100,
IF($F276=TiltakstyperKostnadskalkyle!$B$11,($J276*TiltakstyperKostnadskalkyle!K$11)/100,
IF($F276=TiltakstyperKostnadskalkyle!$B$12,($J276*TiltakstyperKostnadskalkyle!K$12)/100,
IF($F276=TiltakstyperKostnadskalkyle!$B$13,($J276*TiltakstyperKostnadskalkyle!K$13)/100,
IF($F276=TiltakstyperKostnadskalkyle!$B$14,($J276*TiltakstyperKostnadskalkyle!K$14)/100,
"0")))))))))</f>
        <v>0</v>
      </c>
      <c r="S276" s="18">
        <f t="shared" si="17"/>
        <v>0</v>
      </c>
      <c r="T276" s="18" t="str">
        <f>IF($F276=TiltakstyperKostnadskalkyle!$B$5,($J276*TiltakstyperKostnadskalkyle!M$5)/100,
IF($F276=TiltakstyperKostnadskalkyle!$B$6,($J276*TiltakstyperKostnadskalkyle!M$6)/100,
IF($F276=TiltakstyperKostnadskalkyle!$B$7,($J276*TiltakstyperKostnadskalkyle!M$7)/100,
IF($F276=TiltakstyperKostnadskalkyle!$B$8,($J276*TiltakstyperKostnadskalkyle!M$8)/100,
IF($F276=TiltakstyperKostnadskalkyle!$B$9,($J276*TiltakstyperKostnadskalkyle!M$9)/100,
IF($F276=TiltakstyperKostnadskalkyle!$B$10,($J276*TiltakstyperKostnadskalkyle!M$10)/100,
IF($F276=TiltakstyperKostnadskalkyle!$B$11,($J276*TiltakstyperKostnadskalkyle!M$11)/100,
IF($F276=TiltakstyperKostnadskalkyle!$B$12,($J276*TiltakstyperKostnadskalkyle!M$12)/100,
IF($F276=TiltakstyperKostnadskalkyle!$B$13,($J276*TiltakstyperKostnadskalkyle!M$13)/100,
IF($F276=TiltakstyperKostnadskalkyle!$B$14,($J276*TiltakstyperKostnadskalkyle!M$14)/100,
IF($F276=TiltakstyperKostnadskalkyle!$B$15,($J276*TiltakstyperKostnadskalkyle!M$15)/100,
"0")))))))))))</f>
        <v>0</v>
      </c>
      <c r="U276" s="32"/>
      <c r="V276" s="32"/>
      <c r="W276" s="18" t="str">
        <f>IF($F276=TiltakstyperKostnadskalkyle!$B$5,($J276*TiltakstyperKostnadskalkyle!P$5)/100,
IF($F276=TiltakstyperKostnadskalkyle!$B$6,($J276*TiltakstyperKostnadskalkyle!P$6)/100,
IF($F276=TiltakstyperKostnadskalkyle!$B$7,($J276*TiltakstyperKostnadskalkyle!P$7)/100,
IF($F276=TiltakstyperKostnadskalkyle!$B$8,($J276*TiltakstyperKostnadskalkyle!P$8)/100,
IF($F276=TiltakstyperKostnadskalkyle!$B$9,($J276*TiltakstyperKostnadskalkyle!P$9)/100,
IF($F276=TiltakstyperKostnadskalkyle!$B$10,($J276*TiltakstyperKostnadskalkyle!P$10)/100,
IF($F276=TiltakstyperKostnadskalkyle!$B$11,($J276*TiltakstyperKostnadskalkyle!P$11)/100,
IF($F276=TiltakstyperKostnadskalkyle!$B$12,($J276*TiltakstyperKostnadskalkyle!P$12)/100,
IF($F276=TiltakstyperKostnadskalkyle!$B$13,($J276*TiltakstyperKostnadskalkyle!P$13)/100,
IF($F276=TiltakstyperKostnadskalkyle!$B$14,($J276*TiltakstyperKostnadskalkyle!P$14)/100,
IF($F276=TiltakstyperKostnadskalkyle!$B$15,($J276*TiltakstyperKostnadskalkyle!P$15)/100,
"0")))))))))))</f>
        <v>0</v>
      </c>
      <c r="Y276" s="151"/>
    </row>
    <row r="277" spans="2:25" ht="14.45" customHeight="1" x14ac:dyDescent="0.25">
      <c r="B277" s="20" t="s">
        <v>25</v>
      </c>
      <c r="C277" s="22"/>
      <c r="D277" s="22"/>
      <c r="E277" s="22"/>
      <c r="F277" s="39"/>
      <c r="G277" s="22"/>
      <c r="H277" s="23"/>
      <c r="I277" s="27"/>
      <c r="J277" s="18">
        <f>IF(F277=TiltakstyperKostnadskalkyle!$B$5,TiltakstyperKostnadskalkyle!$R$5*Handlingsplan!H283,
IF(F277=TiltakstyperKostnadskalkyle!$B$6,TiltakstyperKostnadskalkyle!$R$6*Handlingsplan!H283,
IF(F277=TiltakstyperKostnadskalkyle!$B$7,TiltakstyperKostnadskalkyle!$R$7*Handlingsplan!H283,
IF(F277=TiltakstyperKostnadskalkyle!$B$8,TiltakstyperKostnadskalkyle!$R$8*Handlingsplan!H283,
IF(F277=TiltakstyperKostnadskalkyle!$B$9,TiltakstyperKostnadskalkyle!$R$9*Handlingsplan!H283,
IF(F277=TiltakstyperKostnadskalkyle!$B$10,TiltakstyperKostnadskalkyle!$R$10*Handlingsplan!H283,
IF(F277=TiltakstyperKostnadskalkyle!$B$11,TiltakstyperKostnadskalkyle!$R$11*Handlingsplan!H283,
IF(F277=TiltakstyperKostnadskalkyle!$B$12,TiltakstyperKostnadskalkyle!$R$12*Handlingsplan!H283,
IF(F277=TiltakstyperKostnadskalkyle!$B$13,TiltakstyperKostnadskalkyle!$R$13*Handlingsplan!H283,
IF(F277=TiltakstyperKostnadskalkyle!$B$14,TiltakstyperKostnadskalkyle!$R$14*Handlingsplan!H283,
IF(F277=TiltakstyperKostnadskalkyle!$B$15,TiltakstyperKostnadskalkyle!$R$15*Handlingsplan!H283,
0)))))))))))</f>
        <v>0</v>
      </c>
      <c r="K277" s="18" t="str">
        <f>IF($F277=TiltakstyperKostnadskalkyle!$B$5,($J277*TiltakstyperKostnadskalkyle!D$5)/100,
IF($F277=TiltakstyperKostnadskalkyle!$B$6,($J277*TiltakstyperKostnadskalkyle!D$6)/100,
IF($F277=TiltakstyperKostnadskalkyle!$B$7,($J277*TiltakstyperKostnadskalkyle!D$7)/100,
IF($F277=TiltakstyperKostnadskalkyle!$B$8,($J277*TiltakstyperKostnadskalkyle!D$8)/100,
IF($F277=TiltakstyperKostnadskalkyle!$B$9,($J277*TiltakstyperKostnadskalkyle!D$9)/100,
IF($F277=TiltakstyperKostnadskalkyle!$B$10,($J277*TiltakstyperKostnadskalkyle!D$10)/100,
IF($F277=TiltakstyperKostnadskalkyle!$B$11,($J277*TiltakstyperKostnadskalkyle!D$11)/100,
IF($F277=TiltakstyperKostnadskalkyle!$B$12,($J277*TiltakstyperKostnadskalkyle!D$12)/100,
IF($F277=TiltakstyperKostnadskalkyle!$B$13,($J277*TiltakstyperKostnadskalkyle!D$13)/100,
IF($F277=TiltakstyperKostnadskalkyle!$B$14,($J277*TiltakstyperKostnadskalkyle!D$14)/100,
IF($F277=TiltakstyperKostnadskalkyle!$B$15,($J277*TiltakstyperKostnadskalkyle!D$15)/100,
"0")))))))))))</f>
        <v>0</v>
      </c>
      <c r="L277" s="18" t="str">
        <f>IF($F277=TiltakstyperKostnadskalkyle!$B$5,($J277*TiltakstyperKostnadskalkyle!E$5)/100,
IF($F277=TiltakstyperKostnadskalkyle!$B$6,($J277*TiltakstyperKostnadskalkyle!E$6)/100,
IF($F277=TiltakstyperKostnadskalkyle!$B$7,($J277*TiltakstyperKostnadskalkyle!E$7)/100,
IF($F277=TiltakstyperKostnadskalkyle!$B$8,($J277*TiltakstyperKostnadskalkyle!E$8)/100,
IF($F277=TiltakstyperKostnadskalkyle!$B$9,($J277*TiltakstyperKostnadskalkyle!E$9)/100,
IF($F277=TiltakstyperKostnadskalkyle!$B$10,($J277*TiltakstyperKostnadskalkyle!E$10)/100,
IF($F277=TiltakstyperKostnadskalkyle!$B$11,($J277*TiltakstyperKostnadskalkyle!E$11)/100,
IF($F277=TiltakstyperKostnadskalkyle!$B$12,($J277*TiltakstyperKostnadskalkyle!E$12)/100,
IF($F277=TiltakstyperKostnadskalkyle!$B$13,($J277*TiltakstyperKostnadskalkyle!E$13)/100,
IF($F277=TiltakstyperKostnadskalkyle!$B$14,($J277*TiltakstyperKostnadskalkyle!E$14)/100,
IF($F277=TiltakstyperKostnadskalkyle!$B$15,($J277*TiltakstyperKostnadskalkyle!E$15)/100,
"0")))))))))))</f>
        <v>0</v>
      </c>
      <c r="M277" s="18" t="str">
        <f>IF($F277=TiltakstyperKostnadskalkyle!$B$5,($J277*TiltakstyperKostnadskalkyle!F$5)/100,
IF($F277=TiltakstyperKostnadskalkyle!$B$6,($J277*TiltakstyperKostnadskalkyle!F$6)/100,
IF($F277=TiltakstyperKostnadskalkyle!$B$7,($J277*TiltakstyperKostnadskalkyle!F$7)/100,
IF($F277=TiltakstyperKostnadskalkyle!$B$8,($J277*TiltakstyperKostnadskalkyle!F$8)/100,
IF($F277=TiltakstyperKostnadskalkyle!$B$9,($J277*TiltakstyperKostnadskalkyle!F$9)/100,
IF($F277=TiltakstyperKostnadskalkyle!$B$10,($J277*TiltakstyperKostnadskalkyle!F$10)/100,
IF($F277=TiltakstyperKostnadskalkyle!$B$11,($J277*TiltakstyperKostnadskalkyle!F$11)/100,
IF($F277=TiltakstyperKostnadskalkyle!$B$12,($J277*TiltakstyperKostnadskalkyle!F$12)/100,
IF($F277=TiltakstyperKostnadskalkyle!$B$13,($J277*TiltakstyperKostnadskalkyle!F$13)/100,
IF($F277=TiltakstyperKostnadskalkyle!$B$14,($J277*TiltakstyperKostnadskalkyle!F$14)/100,
IF($F277=TiltakstyperKostnadskalkyle!$B$15,($J277*TiltakstyperKostnadskalkyle!F$15)/100,
"0")))))))))))</f>
        <v>0</v>
      </c>
      <c r="N277" s="18" t="str">
        <f>IF($F277=TiltakstyperKostnadskalkyle!$B$5,($J277*TiltakstyperKostnadskalkyle!G$5)/100,
IF($F277=TiltakstyperKostnadskalkyle!$B$6,($J277*TiltakstyperKostnadskalkyle!G$6)/100,
IF($F277=TiltakstyperKostnadskalkyle!$B$7,($J277*TiltakstyperKostnadskalkyle!G$7)/100,
IF($F277=TiltakstyperKostnadskalkyle!$B$8,($J277*TiltakstyperKostnadskalkyle!G$8)/100,
IF($F277=TiltakstyperKostnadskalkyle!$B$9,($J277*TiltakstyperKostnadskalkyle!G$9)/100,
IF($F277=TiltakstyperKostnadskalkyle!$B$10,($J277*TiltakstyperKostnadskalkyle!G$10)/100,
IF($F277=TiltakstyperKostnadskalkyle!$B$11,($J277*TiltakstyperKostnadskalkyle!G$11)/100,
IF($F277=TiltakstyperKostnadskalkyle!$B$12,($J277*TiltakstyperKostnadskalkyle!G$12)/100,
IF($F277=TiltakstyperKostnadskalkyle!$B$13,($J277*TiltakstyperKostnadskalkyle!G$13)/100,
IF($F277=TiltakstyperKostnadskalkyle!$B$14,($J277*TiltakstyperKostnadskalkyle!G$14)/100,
IF($F277=TiltakstyperKostnadskalkyle!$B$15,($J277*TiltakstyperKostnadskalkyle!G$15)/100,
"0")))))))))))</f>
        <v>0</v>
      </c>
      <c r="O277" s="18" t="str">
        <f>IF($F277=TiltakstyperKostnadskalkyle!$B$5,($J277*TiltakstyperKostnadskalkyle!H$5)/100,
IF($F277=TiltakstyperKostnadskalkyle!$B$6,($J277*TiltakstyperKostnadskalkyle!H$6)/100,
IF($F277=TiltakstyperKostnadskalkyle!$B$7,($J277*TiltakstyperKostnadskalkyle!H$7)/100,
IF($F277=TiltakstyperKostnadskalkyle!$B$8,($J277*TiltakstyperKostnadskalkyle!H$8)/100,
IF($F277=TiltakstyperKostnadskalkyle!$B$9,($J277*TiltakstyperKostnadskalkyle!H$9)/100,
IF($F277=TiltakstyperKostnadskalkyle!$B$10,($J277*TiltakstyperKostnadskalkyle!H$10)/100,
IF($F277=TiltakstyperKostnadskalkyle!$B$11,($J277*TiltakstyperKostnadskalkyle!H$11)/100,
IF($F277=TiltakstyperKostnadskalkyle!$B$12,($J277*TiltakstyperKostnadskalkyle!H$12)/100,
IF($F277=TiltakstyperKostnadskalkyle!$B$13,($J277*TiltakstyperKostnadskalkyle!H$13)/100,
IF($F277=TiltakstyperKostnadskalkyle!$B$14,($J277*TiltakstyperKostnadskalkyle!H$14)/100,
IF($F277=TiltakstyperKostnadskalkyle!$B$15,($J277*TiltakstyperKostnadskalkyle!H$15)/100,
"0")))))))))))</f>
        <v>0</v>
      </c>
      <c r="P277" s="18" t="str">
        <f>IF($F277=TiltakstyperKostnadskalkyle!$B$5,($J277*TiltakstyperKostnadskalkyle!I$5)/100,
IF($F277=TiltakstyperKostnadskalkyle!$B$6,($J277*TiltakstyperKostnadskalkyle!I$6)/100,
IF($F277=TiltakstyperKostnadskalkyle!$B$7,($J277*TiltakstyperKostnadskalkyle!I$7)/100,
IF($F277=TiltakstyperKostnadskalkyle!$B$8,($J277*TiltakstyperKostnadskalkyle!I$8)/100,
IF($F277=TiltakstyperKostnadskalkyle!$B$9,($J277*TiltakstyperKostnadskalkyle!I$9)/100,
IF($F277=TiltakstyperKostnadskalkyle!$B$10,($J277*TiltakstyperKostnadskalkyle!I$10)/100,
IF($F277=TiltakstyperKostnadskalkyle!$B$11,($J277*TiltakstyperKostnadskalkyle!I$11)/100,
IF($F277=TiltakstyperKostnadskalkyle!$B$12,($J277*TiltakstyperKostnadskalkyle!I$12)/100,
IF($F277=TiltakstyperKostnadskalkyle!$B$13,($J277*TiltakstyperKostnadskalkyle!I$13)/100,
IF($F277=TiltakstyperKostnadskalkyle!$B$14,($J277*TiltakstyperKostnadskalkyle!I$14)/100,
IF($F277=TiltakstyperKostnadskalkyle!$B$15,($J277*TiltakstyperKostnadskalkyle!I$15)/100,
"0")))))))))))</f>
        <v>0</v>
      </c>
      <c r="Q277" s="18">
        <f t="shared" si="16"/>
        <v>0</v>
      </c>
      <c r="R277" s="18" t="str">
        <f>IF($F277=TiltakstyperKostnadskalkyle!$B$5,($J277*TiltakstyperKostnadskalkyle!K$5)/100,
IF($F277=TiltakstyperKostnadskalkyle!$B$6,($J277*TiltakstyperKostnadskalkyle!K$6)/100,
IF($F277=TiltakstyperKostnadskalkyle!$B$8,($J277*TiltakstyperKostnadskalkyle!K$8)/100,
IF($F277=TiltakstyperKostnadskalkyle!$B$9,($J277*TiltakstyperKostnadskalkyle!K$9)/100,
IF($F277=TiltakstyperKostnadskalkyle!$B$10,($J277*TiltakstyperKostnadskalkyle!K$10)/100,
IF($F277=TiltakstyperKostnadskalkyle!$B$11,($J277*TiltakstyperKostnadskalkyle!K$11)/100,
IF($F277=TiltakstyperKostnadskalkyle!$B$12,($J277*TiltakstyperKostnadskalkyle!K$12)/100,
IF($F277=TiltakstyperKostnadskalkyle!$B$13,($J277*TiltakstyperKostnadskalkyle!K$13)/100,
IF($F277=TiltakstyperKostnadskalkyle!$B$14,($J277*TiltakstyperKostnadskalkyle!K$14)/100,
"0")))))))))</f>
        <v>0</v>
      </c>
      <c r="S277" s="18">
        <f t="shared" si="17"/>
        <v>0</v>
      </c>
      <c r="T277" s="18" t="str">
        <f>IF($F277=TiltakstyperKostnadskalkyle!$B$5,($J277*TiltakstyperKostnadskalkyle!M$5)/100,
IF($F277=TiltakstyperKostnadskalkyle!$B$6,($J277*TiltakstyperKostnadskalkyle!M$6)/100,
IF($F277=TiltakstyperKostnadskalkyle!$B$7,($J277*TiltakstyperKostnadskalkyle!M$7)/100,
IF($F277=TiltakstyperKostnadskalkyle!$B$8,($J277*TiltakstyperKostnadskalkyle!M$8)/100,
IF($F277=TiltakstyperKostnadskalkyle!$B$9,($J277*TiltakstyperKostnadskalkyle!M$9)/100,
IF($F277=TiltakstyperKostnadskalkyle!$B$10,($J277*TiltakstyperKostnadskalkyle!M$10)/100,
IF($F277=TiltakstyperKostnadskalkyle!$B$11,($J277*TiltakstyperKostnadskalkyle!M$11)/100,
IF($F277=TiltakstyperKostnadskalkyle!$B$12,($J277*TiltakstyperKostnadskalkyle!M$12)/100,
IF($F277=TiltakstyperKostnadskalkyle!$B$13,($J277*TiltakstyperKostnadskalkyle!M$13)/100,
IF($F277=TiltakstyperKostnadskalkyle!$B$14,($J277*TiltakstyperKostnadskalkyle!M$14)/100,
IF($F277=TiltakstyperKostnadskalkyle!$B$15,($J277*TiltakstyperKostnadskalkyle!M$15)/100,
"0")))))))))))</f>
        <v>0</v>
      </c>
      <c r="U277" s="32"/>
      <c r="V277" s="32"/>
      <c r="W277" s="18" t="str">
        <f>IF($F277=TiltakstyperKostnadskalkyle!$B$5,($J277*TiltakstyperKostnadskalkyle!P$5)/100,
IF($F277=TiltakstyperKostnadskalkyle!$B$6,($J277*TiltakstyperKostnadskalkyle!P$6)/100,
IF($F277=TiltakstyperKostnadskalkyle!$B$7,($J277*TiltakstyperKostnadskalkyle!P$7)/100,
IF($F277=TiltakstyperKostnadskalkyle!$B$8,($J277*TiltakstyperKostnadskalkyle!P$8)/100,
IF($F277=TiltakstyperKostnadskalkyle!$B$9,($J277*TiltakstyperKostnadskalkyle!P$9)/100,
IF($F277=TiltakstyperKostnadskalkyle!$B$10,($J277*TiltakstyperKostnadskalkyle!P$10)/100,
IF($F277=TiltakstyperKostnadskalkyle!$B$11,($J277*TiltakstyperKostnadskalkyle!P$11)/100,
IF($F277=TiltakstyperKostnadskalkyle!$B$12,($J277*TiltakstyperKostnadskalkyle!P$12)/100,
IF($F277=TiltakstyperKostnadskalkyle!$B$13,($J277*TiltakstyperKostnadskalkyle!P$13)/100,
IF($F277=TiltakstyperKostnadskalkyle!$B$14,($J277*TiltakstyperKostnadskalkyle!P$14)/100,
IF($F277=TiltakstyperKostnadskalkyle!$B$15,($J277*TiltakstyperKostnadskalkyle!P$15)/100,
"0")))))))))))</f>
        <v>0</v>
      </c>
      <c r="Y277" s="151"/>
    </row>
    <row r="278" spans="2:25" ht="14.45" customHeight="1" x14ac:dyDescent="0.25">
      <c r="B278" s="20" t="s">
        <v>25</v>
      </c>
      <c r="C278" s="22"/>
      <c r="D278" s="22"/>
      <c r="E278" s="22"/>
      <c r="F278" s="39"/>
      <c r="G278" s="22"/>
      <c r="H278" s="23"/>
      <c r="I278" s="27"/>
      <c r="J278" s="18">
        <f>IF(F278=TiltakstyperKostnadskalkyle!$B$5,TiltakstyperKostnadskalkyle!$R$5*Handlingsplan!H284,
IF(F278=TiltakstyperKostnadskalkyle!$B$6,TiltakstyperKostnadskalkyle!$R$6*Handlingsplan!H284,
IF(F278=TiltakstyperKostnadskalkyle!$B$7,TiltakstyperKostnadskalkyle!$R$7*Handlingsplan!H284,
IF(F278=TiltakstyperKostnadskalkyle!$B$8,TiltakstyperKostnadskalkyle!$R$8*Handlingsplan!H284,
IF(F278=TiltakstyperKostnadskalkyle!$B$9,TiltakstyperKostnadskalkyle!$R$9*Handlingsplan!H284,
IF(F278=TiltakstyperKostnadskalkyle!$B$10,TiltakstyperKostnadskalkyle!$R$10*Handlingsplan!H284,
IF(F278=TiltakstyperKostnadskalkyle!$B$11,TiltakstyperKostnadskalkyle!$R$11*Handlingsplan!H284,
IF(F278=TiltakstyperKostnadskalkyle!$B$12,TiltakstyperKostnadskalkyle!$R$12*Handlingsplan!H284,
IF(F278=TiltakstyperKostnadskalkyle!$B$13,TiltakstyperKostnadskalkyle!$R$13*Handlingsplan!H284,
IF(F278=TiltakstyperKostnadskalkyle!$B$14,TiltakstyperKostnadskalkyle!$R$14*Handlingsplan!H284,
IF(F278=TiltakstyperKostnadskalkyle!$B$15,TiltakstyperKostnadskalkyle!$R$15*Handlingsplan!H284,
0)))))))))))</f>
        <v>0</v>
      </c>
      <c r="K278" s="18" t="str">
        <f>IF($F278=TiltakstyperKostnadskalkyle!$B$5,($J278*TiltakstyperKostnadskalkyle!D$5)/100,
IF($F278=TiltakstyperKostnadskalkyle!$B$6,($J278*TiltakstyperKostnadskalkyle!D$6)/100,
IF($F278=TiltakstyperKostnadskalkyle!$B$7,($J278*TiltakstyperKostnadskalkyle!D$7)/100,
IF($F278=TiltakstyperKostnadskalkyle!$B$8,($J278*TiltakstyperKostnadskalkyle!D$8)/100,
IF($F278=TiltakstyperKostnadskalkyle!$B$9,($J278*TiltakstyperKostnadskalkyle!D$9)/100,
IF($F278=TiltakstyperKostnadskalkyle!$B$10,($J278*TiltakstyperKostnadskalkyle!D$10)/100,
IF($F278=TiltakstyperKostnadskalkyle!$B$11,($J278*TiltakstyperKostnadskalkyle!D$11)/100,
IF($F278=TiltakstyperKostnadskalkyle!$B$12,($J278*TiltakstyperKostnadskalkyle!D$12)/100,
IF($F278=TiltakstyperKostnadskalkyle!$B$13,($J278*TiltakstyperKostnadskalkyle!D$13)/100,
IF($F278=TiltakstyperKostnadskalkyle!$B$14,($J278*TiltakstyperKostnadskalkyle!D$14)/100,
IF($F278=TiltakstyperKostnadskalkyle!$B$15,($J278*TiltakstyperKostnadskalkyle!D$15)/100,
"0")))))))))))</f>
        <v>0</v>
      </c>
      <c r="L278" s="18" t="str">
        <f>IF($F278=TiltakstyperKostnadskalkyle!$B$5,($J278*TiltakstyperKostnadskalkyle!E$5)/100,
IF($F278=TiltakstyperKostnadskalkyle!$B$6,($J278*TiltakstyperKostnadskalkyle!E$6)/100,
IF($F278=TiltakstyperKostnadskalkyle!$B$7,($J278*TiltakstyperKostnadskalkyle!E$7)/100,
IF($F278=TiltakstyperKostnadskalkyle!$B$8,($J278*TiltakstyperKostnadskalkyle!E$8)/100,
IF($F278=TiltakstyperKostnadskalkyle!$B$9,($J278*TiltakstyperKostnadskalkyle!E$9)/100,
IF($F278=TiltakstyperKostnadskalkyle!$B$10,($J278*TiltakstyperKostnadskalkyle!E$10)/100,
IF($F278=TiltakstyperKostnadskalkyle!$B$11,($J278*TiltakstyperKostnadskalkyle!E$11)/100,
IF($F278=TiltakstyperKostnadskalkyle!$B$12,($J278*TiltakstyperKostnadskalkyle!E$12)/100,
IF($F278=TiltakstyperKostnadskalkyle!$B$13,($J278*TiltakstyperKostnadskalkyle!E$13)/100,
IF($F278=TiltakstyperKostnadskalkyle!$B$14,($J278*TiltakstyperKostnadskalkyle!E$14)/100,
IF($F278=TiltakstyperKostnadskalkyle!$B$15,($J278*TiltakstyperKostnadskalkyle!E$15)/100,
"0")))))))))))</f>
        <v>0</v>
      </c>
      <c r="M278" s="18" t="str">
        <f>IF($F278=TiltakstyperKostnadskalkyle!$B$5,($J278*TiltakstyperKostnadskalkyle!F$5)/100,
IF($F278=TiltakstyperKostnadskalkyle!$B$6,($J278*TiltakstyperKostnadskalkyle!F$6)/100,
IF($F278=TiltakstyperKostnadskalkyle!$B$7,($J278*TiltakstyperKostnadskalkyle!F$7)/100,
IF($F278=TiltakstyperKostnadskalkyle!$B$8,($J278*TiltakstyperKostnadskalkyle!F$8)/100,
IF($F278=TiltakstyperKostnadskalkyle!$B$9,($J278*TiltakstyperKostnadskalkyle!F$9)/100,
IF($F278=TiltakstyperKostnadskalkyle!$B$10,($J278*TiltakstyperKostnadskalkyle!F$10)/100,
IF($F278=TiltakstyperKostnadskalkyle!$B$11,($J278*TiltakstyperKostnadskalkyle!F$11)/100,
IF($F278=TiltakstyperKostnadskalkyle!$B$12,($J278*TiltakstyperKostnadskalkyle!F$12)/100,
IF($F278=TiltakstyperKostnadskalkyle!$B$13,($J278*TiltakstyperKostnadskalkyle!F$13)/100,
IF($F278=TiltakstyperKostnadskalkyle!$B$14,($J278*TiltakstyperKostnadskalkyle!F$14)/100,
IF($F278=TiltakstyperKostnadskalkyle!$B$15,($J278*TiltakstyperKostnadskalkyle!F$15)/100,
"0")))))))))))</f>
        <v>0</v>
      </c>
      <c r="N278" s="18" t="str">
        <f>IF($F278=TiltakstyperKostnadskalkyle!$B$5,($J278*TiltakstyperKostnadskalkyle!G$5)/100,
IF($F278=TiltakstyperKostnadskalkyle!$B$6,($J278*TiltakstyperKostnadskalkyle!G$6)/100,
IF($F278=TiltakstyperKostnadskalkyle!$B$7,($J278*TiltakstyperKostnadskalkyle!G$7)/100,
IF($F278=TiltakstyperKostnadskalkyle!$B$8,($J278*TiltakstyperKostnadskalkyle!G$8)/100,
IF($F278=TiltakstyperKostnadskalkyle!$B$9,($J278*TiltakstyperKostnadskalkyle!G$9)/100,
IF($F278=TiltakstyperKostnadskalkyle!$B$10,($J278*TiltakstyperKostnadskalkyle!G$10)/100,
IF($F278=TiltakstyperKostnadskalkyle!$B$11,($J278*TiltakstyperKostnadskalkyle!G$11)/100,
IF($F278=TiltakstyperKostnadskalkyle!$B$12,($J278*TiltakstyperKostnadskalkyle!G$12)/100,
IF($F278=TiltakstyperKostnadskalkyle!$B$13,($J278*TiltakstyperKostnadskalkyle!G$13)/100,
IF($F278=TiltakstyperKostnadskalkyle!$B$14,($J278*TiltakstyperKostnadskalkyle!G$14)/100,
IF($F278=TiltakstyperKostnadskalkyle!$B$15,($J278*TiltakstyperKostnadskalkyle!G$15)/100,
"0")))))))))))</f>
        <v>0</v>
      </c>
      <c r="O278" s="18" t="str">
        <f>IF($F278=TiltakstyperKostnadskalkyle!$B$5,($J278*TiltakstyperKostnadskalkyle!H$5)/100,
IF($F278=TiltakstyperKostnadskalkyle!$B$6,($J278*TiltakstyperKostnadskalkyle!H$6)/100,
IF($F278=TiltakstyperKostnadskalkyle!$B$7,($J278*TiltakstyperKostnadskalkyle!H$7)/100,
IF($F278=TiltakstyperKostnadskalkyle!$B$8,($J278*TiltakstyperKostnadskalkyle!H$8)/100,
IF($F278=TiltakstyperKostnadskalkyle!$B$9,($J278*TiltakstyperKostnadskalkyle!H$9)/100,
IF($F278=TiltakstyperKostnadskalkyle!$B$10,($J278*TiltakstyperKostnadskalkyle!H$10)/100,
IF($F278=TiltakstyperKostnadskalkyle!$B$11,($J278*TiltakstyperKostnadskalkyle!H$11)/100,
IF($F278=TiltakstyperKostnadskalkyle!$B$12,($J278*TiltakstyperKostnadskalkyle!H$12)/100,
IF($F278=TiltakstyperKostnadskalkyle!$B$13,($J278*TiltakstyperKostnadskalkyle!H$13)/100,
IF($F278=TiltakstyperKostnadskalkyle!$B$14,($J278*TiltakstyperKostnadskalkyle!H$14)/100,
IF($F278=TiltakstyperKostnadskalkyle!$B$15,($J278*TiltakstyperKostnadskalkyle!H$15)/100,
"0")))))))))))</f>
        <v>0</v>
      </c>
      <c r="P278" s="18" t="str">
        <f>IF($F278=TiltakstyperKostnadskalkyle!$B$5,($J278*TiltakstyperKostnadskalkyle!I$5)/100,
IF($F278=TiltakstyperKostnadskalkyle!$B$6,($J278*TiltakstyperKostnadskalkyle!I$6)/100,
IF($F278=TiltakstyperKostnadskalkyle!$B$7,($J278*TiltakstyperKostnadskalkyle!I$7)/100,
IF($F278=TiltakstyperKostnadskalkyle!$B$8,($J278*TiltakstyperKostnadskalkyle!I$8)/100,
IF($F278=TiltakstyperKostnadskalkyle!$B$9,($J278*TiltakstyperKostnadskalkyle!I$9)/100,
IF($F278=TiltakstyperKostnadskalkyle!$B$10,($J278*TiltakstyperKostnadskalkyle!I$10)/100,
IF($F278=TiltakstyperKostnadskalkyle!$B$11,($J278*TiltakstyperKostnadskalkyle!I$11)/100,
IF($F278=TiltakstyperKostnadskalkyle!$B$12,($J278*TiltakstyperKostnadskalkyle!I$12)/100,
IF($F278=TiltakstyperKostnadskalkyle!$B$13,($J278*TiltakstyperKostnadskalkyle!I$13)/100,
IF($F278=TiltakstyperKostnadskalkyle!$B$14,($J278*TiltakstyperKostnadskalkyle!I$14)/100,
IF($F278=TiltakstyperKostnadskalkyle!$B$15,($J278*TiltakstyperKostnadskalkyle!I$15)/100,
"0")))))))))))</f>
        <v>0</v>
      </c>
      <c r="Q278" s="18">
        <f t="shared" si="16"/>
        <v>0</v>
      </c>
      <c r="R278" s="18" t="str">
        <f>IF($F278=TiltakstyperKostnadskalkyle!$B$5,($J278*TiltakstyperKostnadskalkyle!K$5)/100,
IF($F278=TiltakstyperKostnadskalkyle!$B$6,($J278*TiltakstyperKostnadskalkyle!K$6)/100,
IF($F278=TiltakstyperKostnadskalkyle!$B$8,($J278*TiltakstyperKostnadskalkyle!K$8)/100,
IF($F278=TiltakstyperKostnadskalkyle!$B$9,($J278*TiltakstyperKostnadskalkyle!K$9)/100,
IF($F278=TiltakstyperKostnadskalkyle!$B$10,($J278*TiltakstyperKostnadskalkyle!K$10)/100,
IF($F278=TiltakstyperKostnadskalkyle!$B$11,($J278*TiltakstyperKostnadskalkyle!K$11)/100,
IF($F278=TiltakstyperKostnadskalkyle!$B$12,($J278*TiltakstyperKostnadskalkyle!K$12)/100,
IF($F278=TiltakstyperKostnadskalkyle!$B$13,($J278*TiltakstyperKostnadskalkyle!K$13)/100,
IF($F278=TiltakstyperKostnadskalkyle!$B$14,($J278*TiltakstyperKostnadskalkyle!K$14)/100,
"0")))))))))</f>
        <v>0</v>
      </c>
      <c r="S278" s="18">
        <f t="shared" si="17"/>
        <v>0</v>
      </c>
      <c r="T278" s="18" t="str">
        <f>IF($F278=TiltakstyperKostnadskalkyle!$B$5,($J278*TiltakstyperKostnadskalkyle!M$5)/100,
IF($F278=TiltakstyperKostnadskalkyle!$B$6,($J278*TiltakstyperKostnadskalkyle!M$6)/100,
IF($F278=TiltakstyperKostnadskalkyle!$B$7,($J278*TiltakstyperKostnadskalkyle!M$7)/100,
IF($F278=TiltakstyperKostnadskalkyle!$B$8,($J278*TiltakstyperKostnadskalkyle!M$8)/100,
IF($F278=TiltakstyperKostnadskalkyle!$B$9,($J278*TiltakstyperKostnadskalkyle!M$9)/100,
IF($F278=TiltakstyperKostnadskalkyle!$B$10,($J278*TiltakstyperKostnadskalkyle!M$10)/100,
IF($F278=TiltakstyperKostnadskalkyle!$B$11,($J278*TiltakstyperKostnadskalkyle!M$11)/100,
IF($F278=TiltakstyperKostnadskalkyle!$B$12,($J278*TiltakstyperKostnadskalkyle!M$12)/100,
IF($F278=TiltakstyperKostnadskalkyle!$B$13,($J278*TiltakstyperKostnadskalkyle!M$13)/100,
IF($F278=TiltakstyperKostnadskalkyle!$B$14,($J278*TiltakstyperKostnadskalkyle!M$14)/100,
IF($F278=TiltakstyperKostnadskalkyle!$B$15,($J278*TiltakstyperKostnadskalkyle!M$15)/100,
"0")))))))))))</f>
        <v>0</v>
      </c>
      <c r="U278" s="32"/>
      <c r="V278" s="32"/>
      <c r="W278" s="18" t="str">
        <f>IF($F278=TiltakstyperKostnadskalkyle!$B$5,($J278*TiltakstyperKostnadskalkyle!P$5)/100,
IF($F278=TiltakstyperKostnadskalkyle!$B$6,($J278*TiltakstyperKostnadskalkyle!P$6)/100,
IF($F278=TiltakstyperKostnadskalkyle!$B$7,($J278*TiltakstyperKostnadskalkyle!P$7)/100,
IF($F278=TiltakstyperKostnadskalkyle!$B$8,($J278*TiltakstyperKostnadskalkyle!P$8)/100,
IF($F278=TiltakstyperKostnadskalkyle!$B$9,($J278*TiltakstyperKostnadskalkyle!P$9)/100,
IF($F278=TiltakstyperKostnadskalkyle!$B$10,($J278*TiltakstyperKostnadskalkyle!P$10)/100,
IF($F278=TiltakstyperKostnadskalkyle!$B$11,($J278*TiltakstyperKostnadskalkyle!P$11)/100,
IF($F278=TiltakstyperKostnadskalkyle!$B$12,($J278*TiltakstyperKostnadskalkyle!P$12)/100,
IF($F278=TiltakstyperKostnadskalkyle!$B$13,($J278*TiltakstyperKostnadskalkyle!P$13)/100,
IF($F278=TiltakstyperKostnadskalkyle!$B$14,($J278*TiltakstyperKostnadskalkyle!P$14)/100,
IF($F278=TiltakstyperKostnadskalkyle!$B$15,($J278*TiltakstyperKostnadskalkyle!P$15)/100,
"0")))))))))))</f>
        <v>0</v>
      </c>
      <c r="Y278" s="151"/>
    </row>
    <row r="279" spans="2:25" ht="14.45" customHeight="1" x14ac:dyDescent="0.25">
      <c r="B279" s="20" t="s">
        <v>25</v>
      </c>
      <c r="C279" s="22"/>
      <c r="D279" s="22"/>
      <c r="E279" s="22"/>
      <c r="F279" s="39"/>
      <c r="G279" s="22"/>
      <c r="H279" s="23"/>
      <c r="I279" s="27"/>
      <c r="J279" s="18">
        <f>IF(F279=TiltakstyperKostnadskalkyle!$B$5,TiltakstyperKostnadskalkyle!$R$5*Handlingsplan!H285,
IF(F279=TiltakstyperKostnadskalkyle!$B$6,TiltakstyperKostnadskalkyle!$R$6*Handlingsplan!H285,
IF(F279=TiltakstyperKostnadskalkyle!$B$7,TiltakstyperKostnadskalkyle!$R$7*Handlingsplan!H285,
IF(F279=TiltakstyperKostnadskalkyle!$B$8,TiltakstyperKostnadskalkyle!$R$8*Handlingsplan!H285,
IF(F279=TiltakstyperKostnadskalkyle!$B$9,TiltakstyperKostnadskalkyle!$R$9*Handlingsplan!H285,
IF(F279=TiltakstyperKostnadskalkyle!$B$10,TiltakstyperKostnadskalkyle!$R$10*Handlingsplan!H285,
IF(F279=TiltakstyperKostnadskalkyle!$B$11,TiltakstyperKostnadskalkyle!$R$11*Handlingsplan!H285,
IF(F279=TiltakstyperKostnadskalkyle!$B$12,TiltakstyperKostnadskalkyle!$R$12*Handlingsplan!H285,
IF(F279=TiltakstyperKostnadskalkyle!$B$13,TiltakstyperKostnadskalkyle!$R$13*Handlingsplan!H285,
IF(F279=TiltakstyperKostnadskalkyle!$B$14,TiltakstyperKostnadskalkyle!$R$14*Handlingsplan!H285,
IF(F279=TiltakstyperKostnadskalkyle!$B$15,TiltakstyperKostnadskalkyle!$R$15*Handlingsplan!H285,
0)))))))))))</f>
        <v>0</v>
      </c>
      <c r="K279" s="18" t="str">
        <f>IF($F279=TiltakstyperKostnadskalkyle!$B$5,($J279*TiltakstyperKostnadskalkyle!D$5)/100,
IF($F279=TiltakstyperKostnadskalkyle!$B$6,($J279*TiltakstyperKostnadskalkyle!D$6)/100,
IF($F279=TiltakstyperKostnadskalkyle!$B$7,($J279*TiltakstyperKostnadskalkyle!D$7)/100,
IF($F279=TiltakstyperKostnadskalkyle!$B$8,($J279*TiltakstyperKostnadskalkyle!D$8)/100,
IF($F279=TiltakstyperKostnadskalkyle!$B$9,($J279*TiltakstyperKostnadskalkyle!D$9)/100,
IF($F279=TiltakstyperKostnadskalkyle!$B$10,($J279*TiltakstyperKostnadskalkyle!D$10)/100,
IF($F279=TiltakstyperKostnadskalkyle!$B$11,($J279*TiltakstyperKostnadskalkyle!D$11)/100,
IF($F279=TiltakstyperKostnadskalkyle!$B$12,($J279*TiltakstyperKostnadskalkyle!D$12)/100,
IF($F279=TiltakstyperKostnadskalkyle!$B$13,($J279*TiltakstyperKostnadskalkyle!D$13)/100,
IF($F279=TiltakstyperKostnadskalkyle!$B$14,($J279*TiltakstyperKostnadskalkyle!D$14)/100,
IF($F279=TiltakstyperKostnadskalkyle!$B$15,($J279*TiltakstyperKostnadskalkyle!D$15)/100,
"0")))))))))))</f>
        <v>0</v>
      </c>
      <c r="L279" s="18" t="str">
        <f>IF($F279=TiltakstyperKostnadskalkyle!$B$5,($J279*TiltakstyperKostnadskalkyle!E$5)/100,
IF($F279=TiltakstyperKostnadskalkyle!$B$6,($J279*TiltakstyperKostnadskalkyle!E$6)/100,
IF($F279=TiltakstyperKostnadskalkyle!$B$7,($J279*TiltakstyperKostnadskalkyle!E$7)/100,
IF($F279=TiltakstyperKostnadskalkyle!$B$8,($J279*TiltakstyperKostnadskalkyle!E$8)/100,
IF($F279=TiltakstyperKostnadskalkyle!$B$9,($J279*TiltakstyperKostnadskalkyle!E$9)/100,
IF($F279=TiltakstyperKostnadskalkyle!$B$10,($J279*TiltakstyperKostnadskalkyle!E$10)/100,
IF($F279=TiltakstyperKostnadskalkyle!$B$11,($J279*TiltakstyperKostnadskalkyle!E$11)/100,
IF($F279=TiltakstyperKostnadskalkyle!$B$12,($J279*TiltakstyperKostnadskalkyle!E$12)/100,
IF($F279=TiltakstyperKostnadskalkyle!$B$13,($J279*TiltakstyperKostnadskalkyle!E$13)/100,
IF($F279=TiltakstyperKostnadskalkyle!$B$14,($J279*TiltakstyperKostnadskalkyle!E$14)/100,
IF($F279=TiltakstyperKostnadskalkyle!$B$15,($J279*TiltakstyperKostnadskalkyle!E$15)/100,
"0")))))))))))</f>
        <v>0</v>
      </c>
      <c r="M279" s="18" t="str">
        <f>IF($F279=TiltakstyperKostnadskalkyle!$B$5,($J279*TiltakstyperKostnadskalkyle!F$5)/100,
IF($F279=TiltakstyperKostnadskalkyle!$B$6,($J279*TiltakstyperKostnadskalkyle!F$6)/100,
IF($F279=TiltakstyperKostnadskalkyle!$B$7,($J279*TiltakstyperKostnadskalkyle!F$7)/100,
IF($F279=TiltakstyperKostnadskalkyle!$B$8,($J279*TiltakstyperKostnadskalkyle!F$8)/100,
IF($F279=TiltakstyperKostnadskalkyle!$B$9,($J279*TiltakstyperKostnadskalkyle!F$9)/100,
IF($F279=TiltakstyperKostnadskalkyle!$B$10,($J279*TiltakstyperKostnadskalkyle!F$10)/100,
IF($F279=TiltakstyperKostnadskalkyle!$B$11,($J279*TiltakstyperKostnadskalkyle!F$11)/100,
IF($F279=TiltakstyperKostnadskalkyle!$B$12,($J279*TiltakstyperKostnadskalkyle!F$12)/100,
IF($F279=TiltakstyperKostnadskalkyle!$B$13,($J279*TiltakstyperKostnadskalkyle!F$13)/100,
IF($F279=TiltakstyperKostnadskalkyle!$B$14,($J279*TiltakstyperKostnadskalkyle!F$14)/100,
IF($F279=TiltakstyperKostnadskalkyle!$B$15,($J279*TiltakstyperKostnadskalkyle!F$15)/100,
"0")))))))))))</f>
        <v>0</v>
      </c>
      <c r="N279" s="18" t="str">
        <f>IF($F279=TiltakstyperKostnadskalkyle!$B$5,($J279*TiltakstyperKostnadskalkyle!G$5)/100,
IF($F279=TiltakstyperKostnadskalkyle!$B$6,($J279*TiltakstyperKostnadskalkyle!G$6)/100,
IF($F279=TiltakstyperKostnadskalkyle!$B$7,($J279*TiltakstyperKostnadskalkyle!G$7)/100,
IF($F279=TiltakstyperKostnadskalkyle!$B$8,($J279*TiltakstyperKostnadskalkyle!G$8)/100,
IF($F279=TiltakstyperKostnadskalkyle!$B$9,($J279*TiltakstyperKostnadskalkyle!G$9)/100,
IF($F279=TiltakstyperKostnadskalkyle!$B$10,($J279*TiltakstyperKostnadskalkyle!G$10)/100,
IF($F279=TiltakstyperKostnadskalkyle!$B$11,($J279*TiltakstyperKostnadskalkyle!G$11)/100,
IF($F279=TiltakstyperKostnadskalkyle!$B$12,($J279*TiltakstyperKostnadskalkyle!G$12)/100,
IF($F279=TiltakstyperKostnadskalkyle!$B$13,($J279*TiltakstyperKostnadskalkyle!G$13)/100,
IF($F279=TiltakstyperKostnadskalkyle!$B$14,($J279*TiltakstyperKostnadskalkyle!G$14)/100,
IF($F279=TiltakstyperKostnadskalkyle!$B$15,($J279*TiltakstyperKostnadskalkyle!G$15)/100,
"0")))))))))))</f>
        <v>0</v>
      </c>
      <c r="O279" s="18" t="str">
        <f>IF($F279=TiltakstyperKostnadskalkyle!$B$5,($J279*TiltakstyperKostnadskalkyle!H$5)/100,
IF($F279=TiltakstyperKostnadskalkyle!$B$6,($J279*TiltakstyperKostnadskalkyle!H$6)/100,
IF($F279=TiltakstyperKostnadskalkyle!$B$7,($J279*TiltakstyperKostnadskalkyle!H$7)/100,
IF($F279=TiltakstyperKostnadskalkyle!$B$8,($J279*TiltakstyperKostnadskalkyle!H$8)/100,
IF($F279=TiltakstyperKostnadskalkyle!$B$9,($J279*TiltakstyperKostnadskalkyle!H$9)/100,
IF($F279=TiltakstyperKostnadskalkyle!$B$10,($J279*TiltakstyperKostnadskalkyle!H$10)/100,
IF($F279=TiltakstyperKostnadskalkyle!$B$11,($J279*TiltakstyperKostnadskalkyle!H$11)/100,
IF($F279=TiltakstyperKostnadskalkyle!$B$12,($J279*TiltakstyperKostnadskalkyle!H$12)/100,
IF($F279=TiltakstyperKostnadskalkyle!$B$13,($J279*TiltakstyperKostnadskalkyle!H$13)/100,
IF($F279=TiltakstyperKostnadskalkyle!$B$14,($J279*TiltakstyperKostnadskalkyle!H$14)/100,
IF($F279=TiltakstyperKostnadskalkyle!$B$15,($J279*TiltakstyperKostnadskalkyle!H$15)/100,
"0")))))))))))</f>
        <v>0</v>
      </c>
      <c r="P279" s="18" t="str">
        <f>IF($F279=TiltakstyperKostnadskalkyle!$B$5,($J279*TiltakstyperKostnadskalkyle!I$5)/100,
IF($F279=TiltakstyperKostnadskalkyle!$B$6,($J279*TiltakstyperKostnadskalkyle!I$6)/100,
IF($F279=TiltakstyperKostnadskalkyle!$B$7,($J279*TiltakstyperKostnadskalkyle!I$7)/100,
IF($F279=TiltakstyperKostnadskalkyle!$B$8,($J279*TiltakstyperKostnadskalkyle!I$8)/100,
IF($F279=TiltakstyperKostnadskalkyle!$B$9,($J279*TiltakstyperKostnadskalkyle!I$9)/100,
IF($F279=TiltakstyperKostnadskalkyle!$B$10,($J279*TiltakstyperKostnadskalkyle!I$10)/100,
IF($F279=TiltakstyperKostnadskalkyle!$B$11,($J279*TiltakstyperKostnadskalkyle!I$11)/100,
IF($F279=TiltakstyperKostnadskalkyle!$B$12,($J279*TiltakstyperKostnadskalkyle!I$12)/100,
IF($F279=TiltakstyperKostnadskalkyle!$B$13,($J279*TiltakstyperKostnadskalkyle!I$13)/100,
IF($F279=TiltakstyperKostnadskalkyle!$B$14,($J279*TiltakstyperKostnadskalkyle!I$14)/100,
IF($F279=TiltakstyperKostnadskalkyle!$B$15,($J279*TiltakstyperKostnadskalkyle!I$15)/100,
"0")))))))))))</f>
        <v>0</v>
      </c>
      <c r="Q279" s="18">
        <f t="shared" si="16"/>
        <v>0</v>
      </c>
      <c r="R279" s="18" t="str">
        <f>IF($F279=TiltakstyperKostnadskalkyle!$B$5,($J279*TiltakstyperKostnadskalkyle!K$5)/100,
IF($F279=TiltakstyperKostnadskalkyle!$B$6,($J279*TiltakstyperKostnadskalkyle!K$6)/100,
IF($F279=TiltakstyperKostnadskalkyle!$B$8,($J279*TiltakstyperKostnadskalkyle!K$8)/100,
IF($F279=TiltakstyperKostnadskalkyle!$B$9,($J279*TiltakstyperKostnadskalkyle!K$9)/100,
IF($F279=TiltakstyperKostnadskalkyle!$B$10,($J279*TiltakstyperKostnadskalkyle!K$10)/100,
IF($F279=TiltakstyperKostnadskalkyle!$B$11,($J279*TiltakstyperKostnadskalkyle!K$11)/100,
IF($F279=TiltakstyperKostnadskalkyle!$B$12,($J279*TiltakstyperKostnadskalkyle!K$12)/100,
IF($F279=TiltakstyperKostnadskalkyle!$B$13,($J279*TiltakstyperKostnadskalkyle!K$13)/100,
IF($F279=TiltakstyperKostnadskalkyle!$B$14,($J279*TiltakstyperKostnadskalkyle!K$14)/100,
"0")))))))))</f>
        <v>0</v>
      </c>
      <c r="S279" s="18">
        <f t="shared" si="17"/>
        <v>0</v>
      </c>
      <c r="T279" s="18" t="str">
        <f>IF($F279=TiltakstyperKostnadskalkyle!$B$5,($J279*TiltakstyperKostnadskalkyle!M$5)/100,
IF($F279=TiltakstyperKostnadskalkyle!$B$6,($J279*TiltakstyperKostnadskalkyle!M$6)/100,
IF($F279=TiltakstyperKostnadskalkyle!$B$7,($J279*TiltakstyperKostnadskalkyle!M$7)/100,
IF($F279=TiltakstyperKostnadskalkyle!$B$8,($J279*TiltakstyperKostnadskalkyle!M$8)/100,
IF($F279=TiltakstyperKostnadskalkyle!$B$9,($J279*TiltakstyperKostnadskalkyle!M$9)/100,
IF($F279=TiltakstyperKostnadskalkyle!$B$10,($J279*TiltakstyperKostnadskalkyle!M$10)/100,
IF($F279=TiltakstyperKostnadskalkyle!$B$11,($J279*TiltakstyperKostnadskalkyle!M$11)/100,
IF($F279=TiltakstyperKostnadskalkyle!$B$12,($J279*TiltakstyperKostnadskalkyle!M$12)/100,
IF($F279=TiltakstyperKostnadskalkyle!$B$13,($J279*TiltakstyperKostnadskalkyle!M$13)/100,
IF($F279=TiltakstyperKostnadskalkyle!$B$14,($J279*TiltakstyperKostnadskalkyle!M$14)/100,
IF($F279=TiltakstyperKostnadskalkyle!$B$15,($J279*TiltakstyperKostnadskalkyle!M$15)/100,
"0")))))))))))</f>
        <v>0</v>
      </c>
      <c r="U279" s="32"/>
      <c r="V279" s="32"/>
      <c r="W279" s="18" t="str">
        <f>IF($F279=TiltakstyperKostnadskalkyle!$B$5,($J279*TiltakstyperKostnadskalkyle!P$5)/100,
IF($F279=TiltakstyperKostnadskalkyle!$B$6,($J279*TiltakstyperKostnadskalkyle!P$6)/100,
IF($F279=TiltakstyperKostnadskalkyle!$B$7,($J279*TiltakstyperKostnadskalkyle!P$7)/100,
IF($F279=TiltakstyperKostnadskalkyle!$B$8,($J279*TiltakstyperKostnadskalkyle!P$8)/100,
IF($F279=TiltakstyperKostnadskalkyle!$B$9,($J279*TiltakstyperKostnadskalkyle!P$9)/100,
IF($F279=TiltakstyperKostnadskalkyle!$B$10,($J279*TiltakstyperKostnadskalkyle!P$10)/100,
IF($F279=TiltakstyperKostnadskalkyle!$B$11,($J279*TiltakstyperKostnadskalkyle!P$11)/100,
IF($F279=TiltakstyperKostnadskalkyle!$B$12,($J279*TiltakstyperKostnadskalkyle!P$12)/100,
IF($F279=TiltakstyperKostnadskalkyle!$B$13,($J279*TiltakstyperKostnadskalkyle!P$13)/100,
IF($F279=TiltakstyperKostnadskalkyle!$B$14,($J279*TiltakstyperKostnadskalkyle!P$14)/100,
IF($F279=TiltakstyperKostnadskalkyle!$B$15,($J279*TiltakstyperKostnadskalkyle!P$15)/100,
"0")))))))))))</f>
        <v>0</v>
      </c>
      <c r="Y279" s="151"/>
    </row>
    <row r="280" spans="2:25" ht="14.45" customHeight="1" x14ac:dyDescent="0.25">
      <c r="B280" s="20" t="s">
        <v>25</v>
      </c>
      <c r="C280" s="22"/>
      <c r="D280" s="22"/>
      <c r="E280" s="22"/>
      <c r="F280" s="39"/>
      <c r="G280" s="22"/>
      <c r="H280" s="23"/>
      <c r="I280" s="27"/>
      <c r="J280" s="18">
        <f>IF(F280=TiltakstyperKostnadskalkyle!$B$5,TiltakstyperKostnadskalkyle!$R$5*Handlingsplan!H286,
IF(F280=TiltakstyperKostnadskalkyle!$B$6,TiltakstyperKostnadskalkyle!$R$6*Handlingsplan!H286,
IF(F280=TiltakstyperKostnadskalkyle!$B$7,TiltakstyperKostnadskalkyle!$R$7*Handlingsplan!H286,
IF(F280=TiltakstyperKostnadskalkyle!$B$8,TiltakstyperKostnadskalkyle!$R$8*Handlingsplan!H286,
IF(F280=TiltakstyperKostnadskalkyle!$B$9,TiltakstyperKostnadskalkyle!$R$9*Handlingsplan!H286,
IF(F280=TiltakstyperKostnadskalkyle!$B$10,TiltakstyperKostnadskalkyle!$R$10*Handlingsplan!H286,
IF(F280=TiltakstyperKostnadskalkyle!$B$11,TiltakstyperKostnadskalkyle!$R$11*Handlingsplan!H286,
IF(F280=TiltakstyperKostnadskalkyle!$B$12,TiltakstyperKostnadskalkyle!$R$12*Handlingsplan!H286,
IF(F280=TiltakstyperKostnadskalkyle!$B$13,TiltakstyperKostnadskalkyle!$R$13*Handlingsplan!H286,
IF(F280=TiltakstyperKostnadskalkyle!$B$14,TiltakstyperKostnadskalkyle!$R$14*Handlingsplan!H286,
IF(F280=TiltakstyperKostnadskalkyle!$B$15,TiltakstyperKostnadskalkyle!$R$15*Handlingsplan!H286,
0)))))))))))</f>
        <v>0</v>
      </c>
      <c r="K280" s="18" t="str">
        <f>IF($F280=TiltakstyperKostnadskalkyle!$B$5,($J280*TiltakstyperKostnadskalkyle!D$5)/100,
IF($F280=TiltakstyperKostnadskalkyle!$B$6,($J280*TiltakstyperKostnadskalkyle!D$6)/100,
IF($F280=TiltakstyperKostnadskalkyle!$B$7,($J280*TiltakstyperKostnadskalkyle!D$7)/100,
IF($F280=TiltakstyperKostnadskalkyle!$B$8,($J280*TiltakstyperKostnadskalkyle!D$8)/100,
IF($F280=TiltakstyperKostnadskalkyle!$B$9,($J280*TiltakstyperKostnadskalkyle!D$9)/100,
IF($F280=TiltakstyperKostnadskalkyle!$B$10,($J280*TiltakstyperKostnadskalkyle!D$10)/100,
IF($F280=TiltakstyperKostnadskalkyle!$B$11,($J280*TiltakstyperKostnadskalkyle!D$11)/100,
IF($F280=TiltakstyperKostnadskalkyle!$B$12,($J280*TiltakstyperKostnadskalkyle!D$12)/100,
IF($F280=TiltakstyperKostnadskalkyle!$B$13,($J280*TiltakstyperKostnadskalkyle!D$13)/100,
IF($F280=TiltakstyperKostnadskalkyle!$B$14,($J280*TiltakstyperKostnadskalkyle!D$14)/100,
IF($F280=TiltakstyperKostnadskalkyle!$B$15,($J280*TiltakstyperKostnadskalkyle!D$15)/100,
"0")))))))))))</f>
        <v>0</v>
      </c>
      <c r="L280" s="18" t="str">
        <f>IF($F280=TiltakstyperKostnadskalkyle!$B$5,($J280*TiltakstyperKostnadskalkyle!E$5)/100,
IF($F280=TiltakstyperKostnadskalkyle!$B$6,($J280*TiltakstyperKostnadskalkyle!E$6)/100,
IF($F280=TiltakstyperKostnadskalkyle!$B$7,($J280*TiltakstyperKostnadskalkyle!E$7)/100,
IF($F280=TiltakstyperKostnadskalkyle!$B$8,($J280*TiltakstyperKostnadskalkyle!E$8)/100,
IF($F280=TiltakstyperKostnadskalkyle!$B$9,($J280*TiltakstyperKostnadskalkyle!E$9)/100,
IF($F280=TiltakstyperKostnadskalkyle!$B$10,($J280*TiltakstyperKostnadskalkyle!E$10)/100,
IF($F280=TiltakstyperKostnadskalkyle!$B$11,($J280*TiltakstyperKostnadskalkyle!E$11)/100,
IF($F280=TiltakstyperKostnadskalkyle!$B$12,($J280*TiltakstyperKostnadskalkyle!E$12)/100,
IF($F280=TiltakstyperKostnadskalkyle!$B$13,($J280*TiltakstyperKostnadskalkyle!E$13)/100,
IF($F280=TiltakstyperKostnadskalkyle!$B$14,($J280*TiltakstyperKostnadskalkyle!E$14)/100,
IF($F280=TiltakstyperKostnadskalkyle!$B$15,($J280*TiltakstyperKostnadskalkyle!E$15)/100,
"0")))))))))))</f>
        <v>0</v>
      </c>
      <c r="M280" s="18" t="str">
        <f>IF($F280=TiltakstyperKostnadskalkyle!$B$5,($J280*TiltakstyperKostnadskalkyle!F$5)/100,
IF($F280=TiltakstyperKostnadskalkyle!$B$6,($J280*TiltakstyperKostnadskalkyle!F$6)/100,
IF($F280=TiltakstyperKostnadskalkyle!$B$7,($J280*TiltakstyperKostnadskalkyle!F$7)/100,
IF($F280=TiltakstyperKostnadskalkyle!$B$8,($J280*TiltakstyperKostnadskalkyle!F$8)/100,
IF($F280=TiltakstyperKostnadskalkyle!$B$9,($J280*TiltakstyperKostnadskalkyle!F$9)/100,
IF($F280=TiltakstyperKostnadskalkyle!$B$10,($J280*TiltakstyperKostnadskalkyle!F$10)/100,
IF($F280=TiltakstyperKostnadskalkyle!$B$11,($J280*TiltakstyperKostnadskalkyle!F$11)/100,
IF($F280=TiltakstyperKostnadskalkyle!$B$12,($J280*TiltakstyperKostnadskalkyle!F$12)/100,
IF($F280=TiltakstyperKostnadskalkyle!$B$13,($J280*TiltakstyperKostnadskalkyle!F$13)/100,
IF($F280=TiltakstyperKostnadskalkyle!$B$14,($J280*TiltakstyperKostnadskalkyle!F$14)/100,
IF($F280=TiltakstyperKostnadskalkyle!$B$15,($J280*TiltakstyperKostnadskalkyle!F$15)/100,
"0")))))))))))</f>
        <v>0</v>
      </c>
      <c r="N280" s="18" t="str">
        <f>IF($F280=TiltakstyperKostnadskalkyle!$B$5,($J280*TiltakstyperKostnadskalkyle!G$5)/100,
IF($F280=TiltakstyperKostnadskalkyle!$B$6,($J280*TiltakstyperKostnadskalkyle!G$6)/100,
IF($F280=TiltakstyperKostnadskalkyle!$B$7,($J280*TiltakstyperKostnadskalkyle!G$7)/100,
IF($F280=TiltakstyperKostnadskalkyle!$B$8,($J280*TiltakstyperKostnadskalkyle!G$8)/100,
IF($F280=TiltakstyperKostnadskalkyle!$B$9,($J280*TiltakstyperKostnadskalkyle!G$9)/100,
IF($F280=TiltakstyperKostnadskalkyle!$B$10,($J280*TiltakstyperKostnadskalkyle!G$10)/100,
IF($F280=TiltakstyperKostnadskalkyle!$B$11,($J280*TiltakstyperKostnadskalkyle!G$11)/100,
IF($F280=TiltakstyperKostnadskalkyle!$B$12,($J280*TiltakstyperKostnadskalkyle!G$12)/100,
IF($F280=TiltakstyperKostnadskalkyle!$B$13,($J280*TiltakstyperKostnadskalkyle!G$13)/100,
IF($F280=TiltakstyperKostnadskalkyle!$B$14,($J280*TiltakstyperKostnadskalkyle!G$14)/100,
IF($F280=TiltakstyperKostnadskalkyle!$B$15,($J280*TiltakstyperKostnadskalkyle!G$15)/100,
"0")))))))))))</f>
        <v>0</v>
      </c>
      <c r="O280" s="18" t="str">
        <f>IF($F280=TiltakstyperKostnadskalkyle!$B$5,($J280*TiltakstyperKostnadskalkyle!H$5)/100,
IF($F280=TiltakstyperKostnadskalkyle!$B$6,($J280*TiltakstyperKostnadskalkyle!H$6)/100,
IF($F280=TiltakstyperKostnadskalkyle!$B$7,($J280*TiltakstyperKostnadskalkyle!H$7)/100,
IF($F280=TiltakstyperKostnadskalkyle!$B$8,($J280*TiltakstyperKostnadskalkyle!H$8)/100,
IF($F280=TiltakstyperKostnadskalkyle!$B$9,($J280*TiltakstyperKostnadskalkyle!H$9)/100,
IF($F280=TiltakstyperKostnadskalkyle!$B$10,($J280*TiltakstyperKostnadskalkyle!H$10)/100,
IF($F280=TiltakstyperKostnadskalkyle!$B$11,($J280*TiltakstyperKostnadskalkyle!H$11)/100,
IF($F280=TiltakstyperKostnadskalkyle!$B$12,($J280*TiltakstyperKostnadskalkyle!H$12)/100,
IF($F280=TiltakstyperKostnadskalkyle!$B$13,($J280*TiltakstyperKostnadskalkyle!H$13)/100,
IF($F280=TiltakstyperKostnadskalkyle!$B$14,($J280*TiltakstyperKostnadskalkyle!H$14)/100,
IF($F280=TiltakstyperKostnadskalkyle!$B$15,($J280*TiltakstyperKostnadskalkyle!H$15)/100,
"0")))))))))))</f>
        <v>0</v>
      </c>
      <c r="P280" s="18" t="str">
        <f>IF($F280=TiltakstyperKostnadskalkyle!$B$5,($J280*TiltakstyperKostnadskalkyle!I$5)/100,
IF($F280=TiltakstyperKostnadskalkyle!$B$6,($J280*TiltakstyperKostnadskalkyle!I$6)/100,
IF($F280=TiltakstyperKostnadskalkyle!$B$7,($J280*TiltakstyperKostnadskalkyle!I$7)/100,
IF($F280=TiltakstyperKostnadskalkyle!$B$8,($J280*TiltakstyperKostnadskalkyle!I$8)/100,
IF($F280=TiltakstyperKostnadskalkyle!$B$9,($J280*TiltakstyperKostnadskalkyle!I$9)/100,
IF($F280=TiltakstyperKostnadskalkyle!$B$10,($J280*TiltakstyperKostnadskalkyle!I$10)/100,
IF($F280=TiltakstyperKostnadskalkyle!$B$11,($J280*TiltakstyperKostnadskalkyle!I$11)/100,
IF($F280=TiltakstyperKostnadskalkyle!$B$12,($J280*TiltakstyperKostnadskalkyle!I$12)/100,
IF($F280=TiltakstyperKostnadskalkyle!$B$13,($J280*TiltakstyperKostnadskalkyle!I$13)/100,
IF($F280=TiltakstyperKostnadskalkyle!$B$14,($J280*TiltakstyperKostnadskalkyle!I$14)/100,
IF($F280=TiltakstyperKostnadskalkyle!$B$15,($J280*TiltakstyperKostnadskalkyle!I$15)/100,
"0")))))))))))</f>
        <v>0</v>
      </c>
      <c r="Q280" s="18">
        <f t="shared" si="16"/>
        <v>0</v>
      </c>
      <c r="R280" s="18" t="str">
        <f>IF($F280=TiltakstyperKostnadskalkyle!$B$5,($J280*TiltakstyperKostnadskalkyle!K$5)/100,
IF($F280=TiltakstyperKostnadskalkyle!$B$6,($J280*TiltakstyperKostnadskalkyle!K$6)/100,
IF($F280=TiltakstyperKostnadskalkyle!$B$8,($J280*TiltakstyperKostnadskalkyle!K$8)/100,
IF($F280=TiltakstyperKostnadskalkyle!$B$9,($J280*TiltakstyperKostnadskalkyle!K$9)/100,
IF($F280=TiltakstyperKostnadskalkyle!$B$10,($J280*TiltakstyperKostnadskalkyle!K$10)/100,
IF($F280=TiltakstyperKostnadskalkyle!$B$11,($J280*TiltakstyperKostnadskalkyle!K$11)/100,
IF($F280=TiltakstyperKostnadskalkyle!$B$12,($J280*TiltakstyperKostnadskalkyle!K$12)/100,
IF($F280=TiltakstyperKostnadskalkyle!$B$13,($J280*TiltakstyperKostnadskalkyle!K$13)/100,
IF($F280=TiltakstyperKostnadskalkyle!$B$14,($J280*TiltakstyperKostnadskalkyle!K$14)/100,
"0")))))))))</f>
        <v>0</v>
      </c>
      <c r="S280" s="18">
        <f t="shared" si="17"/>
        <v>0</v>
      </c>
      <c r="T280" s="18" t="str">
        <f>IF($F280=TiltakstyperKostnadskalkyle!$B$5,($J280*TiltakstyperKostnadskalkyle!M$5)/100,
IF($F280=TiltakstyperKostnadskalkyle!$B$6,($J280*TiltakstyperKostnadskalkyle!M$6)/100,
IF($F280=TiltakstyperKostnadskalkyle!$B$7,($J280*TiltakstyperKostnadskalkyle!M$7)/100,
IF($F280=TiltakstyperKostnadskalkyle!$B$8,($J280*TiltakstyperKostnadskalkyle!M$8)/100,
IF($F280=TiltakstyperKostnadskalkyle!$B$9,($J280*TiltakstyperKostnadskalkyle!M$9)/100,
IF($F280=TiltakstyperKostnadskalkyle!$B$10,($J280*TiltakstyperKostnadskalkyle!M$10)/100,
IF($F280=TiltakstyperKostnadskalkyle!$B$11,($J280*TiltakstyperKostnadskalkyle!M$11)/100,
IF($F280=TiltakstyperKostnadskalkyle!$B$12,($J280*TiltakstyperKostnadskalkyle!M$12)/100,
IF($F280=TiltakstyperKostnadskalkyle!$B$13,($J280*TiltakstyperKostnadskalkyle!M$13)/100,
IF($F280=TiltakstyperKostnadskalkyle!$B$14,($J280*TiltakstyperKostnadskalkyle!M$14)/100,
IF($F280=TiltakstyperKostnadskalkyle!$B$15,($J280*TiltakstyperKostnadskalkyle!M$15)/100,
"0")))))))))))</f>
        <v>0</v>
      </c>
      <c r="U280" s="32"/>
      <c r="V280" s="32"/>
      <c r="W280" s="18" t="str">
        <f>IF($F280=TiltakstyperKostnadskalkyle!$B$5,($J280*TiltakstyperKostnadskalkyle!P$5)/100,
IF($F280=TiltakstyperKostnadskalkyle!$B$6,($J280*TiltakstyperKostnadskalkyle!P$6)/100,
IF($F280=TiltakstyperKostnadskalkyle!$B$7,($J280*TiltakstyperKostnadskalkyle!P$7)/100,
IF($F280=TiltakstyperKostnadskalkyle!$B$8,($J280*TiltakstyperKostnadskalkyle!P$8)/100,
IF($F280=TiltakstyperKostnadskalkyle!$B$9,($J280*TiltakstyperKostnadskalkyle!P$9)/100,
IF($F280=TiltakstyperKostnadskalkyle!$B$10,($J280*TiltakstyperKostnadskalkyle!P$10)/100,
IF($F280=TiltakstyperKostnadskalkyle!$B$11,($J280*TiltakstyperKostnadskalkyle!P$11)/100,
IF($F280=TiltakstyperKostnadskalkyle!$B$12,($J280*TiltakstyperKostnadskalkyle!P$12)/100,
IF($F280=TiltakstyperKostnadskalkyle!$B$13,($J280*TiltakstyperKostnadskalkyle!P$13)/100,
IF($F280=TiltakstyperKostnadskalkyle!$B$14,($J280*TiltakstyperKostnadskalkyle!P$14)/100,
IF($F280=TiltakstyperKostnadskalkyle!$B$15,($J280*TiltakstyperKostnadskalkyle!P$15)/100,
"0")))))))))))</f>
        <v>0</v>
      </c>
      <c r="Y280" s="151"/>
    </row>
    <row r="281" spans="2:25" ht="14.45" customHeight="1" x14ac:dyDescent="0.25">
      <c r="B281" s="20" t="s">
        <v>25</v>
      </c>
      <c r="C281" s="22"/>
      <c r="D281" s="22"/>
      <c r="E281" s="22"/>
      <c r="F281" s="39"/>
      <c r="G281" s="22"/>
      <c r="H281" s="23"/>
      <c r="I281" s="27"/>
      <c r="J281" s="18">
        <f>IF(F281=TiltakstyperKostnadskalkyle!$B$5,TiltakstyperKostnadskalkyle!$R$5*Handlingsplan!H287,
IF(F281=TiltakstyperKostnadskalkyle!$B$6,TiltakstyperKostnadskalkyle!$R$6*Handlingsplan!H287,
IF(F281=TiltakstyperKostnadskalkyle!$B$7,TiltakstyperKostnadskalkyle!$R$7*Handlingsplan!H287,
IF(F281=TiltakstyperKostnadskalkyle!$B$8,TiltakstyperKostnadskalkyle!$R$8*Handlingsplan!H287,
IF(F281=TiltakstyperKostnadskalkyle!$B$9,TiltakstyperKostnadskalkyle!$R$9*Handlingsplan!H287,
IF(F281=TiltakstyperKostnadskalkyle!$B$10,TiltakstyperKostnadskalkyle!$R$10*Handlingsplan!H287,
IF(F281=TiltakstyperKostnadskalkyle!$B$11,TiltakstyperKostnadskalkyle!$R$11*Handlingsplan!H287,
IF(F281=TiltakstyperKostnadskalkyle!$B$12,TiltakstyperKostnadskalkyle!$R$12*Handlingsplan!H287,
IF(F281=TiltakstyperKostnadskalkyle!$B$13,TiltakstyperKostnadskalkyle!$R$13*Handlingsplan!H287,
IF(F281=TiltakstyperKostnadskalkyle!$B$14,TiltakstyperKostnadskalkyle!$R$14*Handlingsplan!H287,
IF(F281=TiltakstyperKostnadskalkyle!$B$15,TiltakstyperKostnadskalkyle!$R$15*Handlingsplan!H287,
0)))))))))))</f>
        <v>0</v>
      </c>
      <c r="K281" s="18" t="str">
        <f>IF($F281=TiltakstyperKostnadskalkyle!$B$5,($J281*TiltakstyperKostnadskalkyle!D$5)/100,
IF($F281=TiltakstyperKostnadskalkyle!$B$6,($J281*TiltakstyperKostnadskalkyle!D$6)/100,
IF($F281=TiltakstyperKostnadskalkyle!$B$7,($J281*TiltakstyperKostnadskalkyle!D$7)/100,
IF($F281=TiltakstyperKostnadskalkyle!$B$8,($J281*TiltakstyperKostnadskalkyle!D$8)/100,
IF($F281=TiltakstyperKostnadskalkyle!$B$9,($J281*TiltakstyperKostnadskalkyle!D$9)/100,
IF($F281=TiltakstyperKostnadskalkyle!$B$10,($J281*TiltakstyperKostnadskalkyle!D$10)/100,
IF($F281=TiltakstyperKostnadskalkyle!$B$11,($J281*TiltakstyperKostnadskalkyle!D$11)/100,
IF($F281=TiltakstyperKostnadskalkyle!$B$12,($J281*TiltakstyperKostnadskalkyle!D$12)/100,
IF($F281=TiltakstyperKostnadskalkyle!$B$13,($J281*TiltakstyperKostnadskalkyle!D$13)/100,
IF($F281=TiltakstyperKostnadskalkyle!$B$14,($J281*TiltakstyperKostnadskalkyle!D$14)/100,
IF($F281=TiltakstyperKostnadskalkyle!$B$15,($J281*TiltakstyperKostnadskalkyle!D$15)/100,
"0")))))))))))</f>
        <v>0</v>
      </c>
      <c r="L281" s="18" t="str">
        <f>IF($F281=TiltakstyperKostnadskalkyle!$B$5,($J281*TiltakstyperKostnadskalkyle!E$5)/100,
IF($F281=TiltakstyperKostnadskalkyle!$B$6,($J281*TiltakstyperKostnadskalkyle!E$6)/100,
IF($F281=TiltakstyperKostnadskalkyle!$B$7,($J281*TiltakstyperKostnadskalkyle!E$7)/100,
IF($F281=TiltakstyperKostnadskalkyle!$B$8,($J281*TiltakstyperKostnadskalkyle!E$8)/100,
IF($F281=TiltakstyperKostnadskalkyle!$B$9,($J281*TiltakstyperKostnadskalkyle!E$9)/100,
IF($F281=TiltakstyperKostnadskalkyle!$B$10,($J281*TiltakstyperKostnadskalkyle!E$10)/100,
IF($F281=TiltakstyperKostnadskalkyle!$B$11,($J281*TiltakstyperKostnadskalkyle!E$11)/100,
IF($F281=TiltakstyperKostnadskalkyle!$B$12,($J281*TiltakstyperKostnadskalkyle!E$12)/100,
IF($F281=TiltakstyperKostnadskalkyle!$B$13,($J281*TiltakstyperKostnadskalkyle!E$13)/100,
IF($F281=TiltakstyperKostnadskalkyle!$B$14,($J281*TiltakstyperKostnadskalkyle!E$14)/100,
IF($F281=TiltakstyperKostnadskalkyle!$B$15,($J281*TiltakstyperKostnadskalkyle!E$15)/100,
"0")))))))))))</f>
        <v>0</v>
      </c>
      <c r="M281" s="18" t="str">
        <f>IF($F281=TiltakstyperKostnadskalkyle!$B$5,($J281*TiltakstyperKostnadskalkyle!F$5)/100,
IF($F281=TiltakstyperKostnadskalkyle!$B$6,($J281*TiltakstyperKostnadskalkyle!F$6)/100,
IF($F281=TiltakstyperKostnadskalkyle!$B$7,($J281*TiltakstyperKostnadskalkyle!F$7)/100,
IF($F281=TiltakstyperKostnadskalkyle!$B$8,($J281*TiltakstyperKostnadskalkyle!F$8)/100,
IF($F281=TiltakstyperKostnadskalkyle!$B$9,($J281*TiltakstyperKostnadskalkyle!F$9)/100,
IF($F281=TiltakstyperKostnadskalkyle!$B$10,($J281*TiltakstyperKostnadskalkyle!F$10)/100,
IF($F281=TiltakstyperKostnadskalkyle!$B$11,($J281*TiltakstyperKostnadskalkyle!F$11)/100,
IF($F281=TiltakstyperKostnadskalkyle!$B$12,($J281*TiltakstyperKostnadskalkyle!F$12)/100,
IF($F281=TiltakstyperKostnadskalkyle!$B$13,($J281*TiltakstyperKostnadskalkyle!F$13)/100,
IF($F281=TiltakstyperKostnadskalkyle!$B$14,($J281*TiltakstyperKostnadskalkyle!F$14)/100,
IF($F281=TiltakstyperKostnadskalkyle!$B$15,($J281*TiltakstyperKostnadskalkyle!F$15)/100,
"0")))))))))))</f>
        <v>0</v>
      </c>
      <c r="N281" s="18" t="str">
        <f>IF($F281=TiltakstyperKostnadskalkyle!$B$5,($J281*TiltakstyperKostnadskalkyle!G$5)/100,
IF($F281=TiltakstyperKostnadskalkyle!$B$6,($J281*TiltakstyperKostnadskalkyle!G$6)/100,
IF($F281=TiltakstyperKostnadskalkyle!$B$7,($J281*TiltakstyperKostnadskalkyle!G$7)/100,
IF($F281=TiltakstyperKostnadskalkyle!$B$8,($J281*TiltakstyperKostnadskalkyle!G$8)/100,
IF($F281=TiltakstyperKostnadskalkyle!$B$9,($J281*TiltakstyperKostnadskalkyle!G$9)/100,
IF($F281=TiltakstyperKostnadskalkyle!$B$10,($J281*TiltakstyperKostnadskalkyle!G$10)/100,
IF($F281=TiltakstyperKostnadskalkyle!$B$11,($J281*TiltakstyperKostnadskalkyle!G$11)/100,
IF($F281=TiltakstyperKostnadskalkyle!$B$12,($J281*TiltakstyperKostnadskalkyle!G$12)/100,
IF($F281=TiltakstyperKostnadskalkyle!$B$13,($J281*TiltakstyperKostnadskalkyle!G$13)/100,
IF($F281=TiltakstyperKostnadskalkyle!$B$14,($J281*TiltakstyperKostnadskalkyle!G$14)/100,
IF($F281=TiltakstyperKostnadskalkyle!$B$15,($J281*TiltakstyperKostnadskalkyle!G$15)/100,
"0")))))))))))</f>
        <v>0</v>
      </c>
      <c r="O281" s="18" t="str">
        <f>IF($F281=TiltakstyperKostnadskalkyle!$B$5,($J281*TiltakstyperKostnadskalkyle!H$5)/100,
IF($F281=TiltakstyperKostnadskalkyle!$B$6,($J281*TiltakstyperKostnadskalkyle!H$6)/100,
IF($F281=TiltakstyperKostnadskalkyle!$B$7,($J281*TiltakstyperKostnadskalkyle!H$7)/100,
IF($F281=TiltakstyperKostnadskalkyle!$B$8,($J281*TiltakstyperKostnadskalkyle!H$8)/100,
IF($F281=TiltakstyperKostnadskalkyle!$B$9,($J281*TiltakstyperKostnadskalkyle!H$9)/100,
IF($F281=TiltakstyperKostnadskalkyle!$B$10,($J281*TiltakstyperKostnadskalkyle!H$10)/100,
IF($F281=TiltakstyperKostnadskalkyle!$B$11,($J281*TiltakstyperKostnadskalkyle!H$11)/100,
IF($F281=TiltakstyperKostnadskalkyle!$B$12,($J281*TiltakstyperKostnadskalkyle!H$12)/100,
IF($F281=TiltakstyperKostnadskalkyle!$B$13,($J281*TiltakstyperKostnadskalkyle!H$13)/100,
IF($F281=TiltakstyperKostnadskalkyle!$B$14,($J281*TiltakstyperKostnadskalkyle!H$14)/100,
IF($F281=TiltakstyperKostnadskalkyle!$B$15,($J281*TiltakstyperKostnadskalkyle!H$15)/100,
"0")))))))))))</f>
        <v>0</v>
      </c>
      <c r="P281" s="18" t="str">
        <f>IF($F281=TiltakstyperKostnadskalkyle!$B$5,($J281*TiltakstyperKostnadskalkyle!I$5)/100,
IF($F281=TiltakstyperKostnadskalkyle!$B$6,($J281*TiltakstyperKostnadskalkyle!I$6)/100,
IF($F281=TiltakstyperKostnadskalkyle!$B$7,($J281*TiltakstyperKostnadskalkyle!I$7)/100,
IF($F281=TiltakstyperKostnadskalkyle!$B$8,($J281*TiltakstyperKostnadskalkyle!I$8)/100,
IF($F281=TiltakstyperKostnadskalkyle!$B$9,($J281*TiltakstyperKostnadskalkyle!I$9)/100,
IF($F281=TiltakstyperKostnadskalkyle!$B$10,($J281*TiltakstyperKostnadskalkyle!I$10)/100,
IF($F281=TiltakstyperKostnadskalkyle!$B$11,($J281*TiltakstyperKostnadskalkyle!I$11)/100,
IF($F281=TiltakstyperKostnadskalkyle!$B$12,($J281*TiltakstyperKostnadskalkyle!I$12)/100,
IF($F281=TiltakstyperKostnadskalkyle!$B$13,($J281*TiltakstyperKostnadskalkyle!I$13)/100,
IF($F281=TiltakstyperKostnadskalkyle!$B$14,($J281*TiltakstyperKostnadskalkyle!I$14)/100,
IF($F281=TiltakstyperKostnadskalkyle!$B$15,($J281*TiltakstyperKostnadskalkyle!I$15)/100,
"0")))))))))))</f>
        <v>0</v>
      </c>
      <c r="Q281" s="18">
        <f t="shared" si="16"/>
        <v>0</v>
      </c>
      <c r="R281" s="18" t="str">
        <f>IF($F281=TiltakstyperKostnadskalkyle!$B$5,($J281*TiltakstyperKostnadskalkyle!K$5)/100,
IF($F281=TiltakstyperKostnadskalkyle!$B$6,($J281*TiltakstyperKostnadskalkyle!K$6)/100,
IF($F281=TiltakstyperKostnadskalkyle!$B$8,($J281*TiltakstyperKostnadskalkyle!K$8)/100,
IF($F281=TiltakstyperKostnadskalkyle!$B$9,($J281*TiltakstyperKostnadskalkyle!K$9)/100,
IF($F281=TiltakstyperKostnadskalkyle!$B$10,($J281*TiltakstyperKostnadskalkyle!K$10)/100,
IF($F281=TiltakstyperKostnadskalkyle!$B$11,($J281*TiltakstyperKostnadskalkyle!K$11)/100,
IF($F281=TiltakstyperKostnadskalkyle!$B$12,($J281*TiltakstyperKostnadskalkyle!K$12)/100,
IF($F281=TiltakstyperKostnadskalkyle!$B$13,($J281*TiltakstyperKostnadskalkyle!K$13)/100,
IF($F281=TiltakstyperKostnadskalkyle!$B$14,($J281*TiltakstyperKostnadskalkyle!K$14)/100,
"0")))))))))</f>
        <v>0</v>
      </c>
      <c r="S281" s="18">
        <f t="shared" si="17"/>
        <v>0</v>
      </c>
      <c r="T281" s="18" t="str">
        <f>IF($F281=TiltakstyperKostnadskalkyle!$B$5,($J281*TiltakstyperKostnadskalkyle!M$5)/100,
IF($F281=TiltakstyperKostnadskalkyle!$B$6,($J281*TiltakstyperKostnadskalkyle!M$6)/100,
IF($F281=TiltakstyperKostnadskalkyle!$B$7,($J281*TiltakstyperKostnadskalkyle!M$7)/100,
IF($F281=TiltakstyperKostnadskalkyle!$B$8,($J281*TiltakstyperKostnadskalkyle!M$8)/100,
IF($F281=TiltakstyperKostnadskalkyle!$B$9,($J281*TiltakstyperKostnadskalkyle!M$9)/100,
IF($F281=TiltakstyperKostnadskalkyle!$B$10,($J281*TiltakstyperKostnadskalkyle!M$10)/100,
IF($F281=TiltakstyperKostnadskalkyle!$B$11,($J281*TiltakstyperKostnadskalkyle!M$11)/100,
IF($F281=TiltakstyperKostnadskalkyle!$B$12,($J281*TiltakstyperKostnadskalkyle!M$12)/100,
IF($F281=TiltakstyperKostnadskalkyle!$B$13,($J281*TiltakstyperKostnadskalkyle!M$13)/100,
IF($F281=TiltakstyperKostnadskalkyle!$B$14,($J281*TiltakstyperKostnadskalkyle!M$14)/100,
IF($F281=TiltakstyperKostnadskalkyle!$B$15,($J281*TiltakstyperKostnadskalkyle!M$15)/100,
"0")))))))))))</f>
        <v>0</v>
      </c>
      <c r="U281" s="32"/>
      <c r="V281" s="32"/>
      <c r="W281" s="18" t="str">
        <f>IF($F281=TiltakstyperKostnadskalkyle!$B$5,($J281*TiltakstyperKostnadskalkyle!P$5)/100,
IF($F281=TiltakstyperKostnadskalkyle!$B$6,($J281*TiltakstyperKostnadskalkyle!P$6)/100,
IF($F281=TiltakstyperKostnadskalkyle!$B$7,($J281*TiltakstyperKostnadskalkyle!P$7)/100,
IF($F281=TiltakstyperKostnadskalkyle!$B$8,($J281*TiltakstyperKostnadskalkyle!P$8)/100,
IF($F281=TiltakstyperKostnadskalkyle!$B$9,($J281*TiltakstyperKostnadskalkyle!P$9)/100,
IF($F281=TiltakstyperKostnadskalkyle!$B$10,($J281*TiltakstyperKostnadskalkyle!P$10)/100,
IF($F281=TiltakstyperKostnadskalkyle!$B$11,($J281*TiltakstyperKostnadskalkyle!P$11)/100,
IF($F281=TiltakstyperKostnadskalkyle!$B$12,($J281*TiltakstyperKostnadskalkyle!P$12)/100,
IF($F281=TiltakstyperKostnadskalkyle!$B$13,($J281*TiltakstyperKostnadskalkyle!P$13)/100,
IF($F281=TiltakstyperKostnadskalkyle!$B$14,($J281*TiltakstyperKostnadskalkyle!P$14)/100,
IF($F281=TiltakstyperKostnadskalkyle!$B$15,($J281*TiltakstyperKostnadskalkyle!P$15)/100,
"0")))))))))))</f>
        <v>0</v>
      </c>
      <c r="Y281" s="151"/>
    </row>
    <row r="282" spans="2:25" ht="14.45" customHeight="1" x14ac:dyDescent="0.25">
      <c r="B282" s="20" t="s">
        <v>25</v>
      </c>
      <c r="C282" s="22"/>
      <c r="D282" s="22"/>
      <c r="E282" s="22"/>
      <c r="F282" s="39"/>
      <c r="G282" s="22"/>
      <c r="H282" s="23"/>
      <c r="I282" s="27"/>
      <c r="J282" s="18">
        <f>IF(F282=TiltakstyperKostnadskalkyle!$B$5,TiltakstyperKostnadskalkyle!$R$5*Handlingsplan!H288,
IF(F282=TiltakstyperKostnadskalkyle!$B$6,TiltakstyperKostnadskalkyle!$R$6*Handlingsplan!H288,
IF(F282=TiltakstyperKostnadskalkyle!$B$7,TiltakstyperKostnadskalkyle!$R$7*Handlingsplan!H288,
IF(F282=TiltakstyperKostnadskalkyle!$B$8,TiltakstyperKostnadskalkyle!$R$8*Handlingsplan!H288,
IF(F282=TiltakstyperKostnadskalkyle!$B$9,TiltakstyperKostnadskalkyle!$R$9*Handlingsplan!H288,
IF(F282=TiltakstyperKostnadskalkyle!$B$10,TiltakstyperKostnadskalkyle!$R$10*Handlingsplan!H288,
IF(F282=TiltakstyperKostnadskalkyle!$B$11,TiltakstyperKostnadskalkyle!$R$11*Handlingsplan!H288,
IF(F282=TiltakstyperKostnadskalkyle!$B$12,TiltakstyperKostnadskalkyle!$R$12*Handlingsplan!H288,
IF(F282=TiltakstyperKostnadskalkyle!$B$13,TiltakstyperKostnadskalkyle!$R$13*Handlingsplan!H288,
IF(F282=TiltakstyperKostnadskalkyle!$B$14,TiltakstyperKostnadskalkyle!$R$14*Handlingsplan!H288,
IF(F282=TiltakstyperKostnadskalkyle!$B$15,TiltakstyperKostnadskalkyle!$R$15*Handlingsplan!H288,
0)))))))))))</f>
        <v>0</v>
      </c>
      <c r="K282" s="18" t="str">
        <f>IF($F282=TiltakstyperKostnadskalkyle!$B$5,($J282*TiltakstyperKostnadskalkyle!D$5)/100,
IF($F282=TiltakstyperKostnadskalkyle!$B$6,($J282*TiltakstyperKostnadskalkyle!D$6)/100,
IF($F282=TiltakstyperKostnadskalkyle!$B$7,($J282*TiltakstyperKostnadskalkyle!D$7)/100,
IF($F282=TiltakstyperKostnadskalkyle!$B$8,($J282*TiltakstyperKostnadskalkyle!D$8)/100,
IF($F282=TiltakstyperKostnadskalkyle!$B$9,($J282*TiltakstyperKostnadskalkyle!D$9)/100,
IF($F282=TiltakstyperKostnadskalkyle!$B$10,($J282*TiltakstyperKostnadskalkyle!D$10)/100,
IF($F282=TiltakstyperKostnadskalkyle!$B$11,($J282*TiltakstyperKostnadskalkyle!D$11)/100,
IF($F282=TiltakstyperKostnadskalkyle!$B$12,($J282*TiltakstyperKostnadskalkyle!D$12)/100,
IF($F282=TiltakstyperKostnadskalkyle!$B$13,($J282*TiltakstyperKostnadskalkyle!D$13)/100,
IF($F282=TiltakstyperKostnadskalkyle!$B$14,($J282*TiltakstyperKostnadskalkyle!D$14)/100,
IF($F282=TiltakstyperKostnadskalkyle!$B$15,($J282*TiltakstyperKostnadskalkyle!D$15)/100,
"0")))))))))))</f>
        <v>0</v>
      </c>
      <c r="L282" s="18" t="str">
        <f>IF($F282=TiltakstyperKostnadskalkyle!$B$5,($J282*TiltakstyperKostnadskalkyle!E$5)/100,
IF($F282=TiltakstyperKostnadskalkyle!$B$6,($J282*TiltakstyperKostnadskalkyle!E$6)/100,
IF($F282=TiltakstyperKostnadskalkyle!$B$7,($J282*TiltakstyperKostnadskalkyle!E$7)/100,
IF($F282=TiltakstyperKostnadskalkyle!$B$8,($J282*TiltakstyperKostnadskalkyle!E$8)/100,
IF($F282=TiltakstyperKostnadskalkyle!$B$9,($J282*TiltakstyperKostnadskalkyle!E$9)/100,
IF($F282=TiltakstyperKostnadskalkyle!$B$10,($J282*TiltakstyperKostnadskalkyle!E$10)/100,
IF($F282=TiltakstyperKostnadskalkyle!$B$11,($J282*TiltakstyperKostnadskalkyle!E$11)/100,
IF($F282=TiltakstyperKostnadskalkyle!$B$12,($J282*TiltakstyperKostnadskalkyle!E$12)/100,
IF($F282=TiltakstyperKostnadskalkyle!$B$13,($J282*TiltakstyperKostnadskalkyle!E$13)/100,
IF($F282=TiltakstyperKostnadskalkyle!$B$14,($J282*TiltakstyperKostnadskalkyle!E$14)/100,
IF($F282=TiltakstyperKostnadskalkyle!$B$15,($J282*TiltakstyperKostnadskalkyle!E$15)/100,
"0")))))))))))</f>
        <v>0</v>
      </c>
      <c r="M282" s="18" t="str">
        <f>IF($F282=TiltakstyperKostnadskalkyle!$B$5,($J282*TiltakstyperKostnadskalkyle!F$5)/100,
IF($F282=TiltakstyperKostnadskalkyle!$B$6,($J282*TiltakstyperKostnadskalkyle!F$6)/100,
IF($F282=TiltakstyperKostnadskalkyle!$B$7,($J282*TiltakstyperKostnadskalkyle!F$7)/100,
IF($F282=TiltakstyperKostnadskalkyle!$B$8,($J282*TiltakstyperKostnadskalkyle!F$8)/100,
IF($F282=TiltakstyperKostnadskalkyle!$B$9,($J282*TiltakstyperKostnadskalkyle!F$9)/100,
IF($F282=TiltakstyperKostnadskalkyle!$B$10,($J282*TiltakstyperKostnadskalkyle!F$10)/100,
IF($F282=TiltakstyperKostnadskalkyle!$B$11,($J282*TiltakstyperKostnadskalkyle!F$11)/100,
IF($F282=TiltakstyperKostnadskalkyle!$B$12,($J282*TiltakstyperKostnadskalkyle!F$12)/100,
IF($F282=TiltakstyperKostnadskalkyle!$B$13,($J282*TiltakstyperKostnadskalkyle!F$13)/100,
IF($F282=TiltakstyperKostnadskalkyle!$B$14,($J282*TiltakstyperKostnadskalkyle!F$14)/100,
IF($F282=TiltakstyperKostnadskalkyle!$B$15,($J282*TiltakstyperKostnadskalkyle!F$15)/100,
"0")))))))))))</f>
        <v>0</v>
      </c>
      <c r="N282" s="18" t="str">
        <f>IF($F282=TiltakstyperKostnadskalkyle!$B$5,($J282*TiltakstyperKostnadskalkyle!G$5)/100,
IF($F282=TiltakstyperKostnadskalkyle!$B$6,($J282*TiltakstyperKostnadskalkyle!G$6)/100,
IF($F282=TiltakstyperKostnadskalkyle!$B$7,($J282*TiltakstyperKostnadskalkyle!G$7)/100,
IF($F282=TiltakstyperKostnadskalkyle!$B$8,($J282*TiltakstyperKostnadskalkyle!G$8)/100,
IF($F282=TiltakstyperKostnadskalkyle!$B$9,($J282*TiltakstyperKostnadskalkyle!G$9)/100,
IF($F282=TiltakstyperKostnadskalkyle!$B$10,($J282*TiltakstyperKostnadskalkyle!G$10)/100,
IF($F282=TiltakstyperKostnadskalkyle!$B$11,($J282*TiltakstyperKostnadskalkyle!G$11)/100,
IF($F282=TiltakstyperKostnadskalkyle!$B$12,($J282*TiltakstyperKostnadskalkyle!G$12)/100,
IF($F282=TiltakstyperKostnadskalkyle!$B$13,($J282*TiltakstyperKostnadskalkyle!G$13)/100,
IF($F282=TiltakstyperKostnadskalkyle!$B$14,($J282*TiltakstyperKostnadskalkyle!G$14)/100,
IF($F282=TiltakstyperKostnadskalkyle!$B$15,($J282*TiltakstyperKostnadskalkyle!G$15)/100,
"0")))))))))))</f>
        <v>0</v>
      </c>
      <c r="O282" s="18" t="str">
        <f>IF($F282=TiltakstyperKostnadskalkyle!$B$5,($J282*TiltakstyperKostnadskalkyle!H$5)/100,
IF($F282=TiltakstyperKostnadskalkyle!$B$6,($J282*TiltakstyperKostnadskalkyle!H$6)/100,
IF($F282=TiltakstyperKostnadskalkyle!$B$7,($J282*TiltakstyperKostnadskalkyle!H$7)/100,
IF($F282=TiltakstyperKostnadskalkyle!$B$8,($J282*TiltakstyperKostnadskalkyle!H$8)/100,
IF($F282=TiltakstyperKostnadskalkyle!$B$9,($J282*TiltakstyperKostnadskalkyle!H$9)/100,
IF($F282=TiltakstyperKostnadskalkyle!$B$10,($J282*TiltakstyperKostnadskalkyle!H$10)/100,
IF($F282=TiltakstyperKostnadskalkyle!$B$11,($J282*TiltakstyperKostnadskalkyle!H$11)/100,
IF($F282=TiltakstyperKostnadskalkyle!$B$12,($J282*TiltakstyperKostnadskalkyle!H$12)/100,
IF($F282=TiltakstyperKostnadskalkyle!$B$13,($J282*TiltakstyperKostnadskalkyle!H$13)/100,
IF($F282=TiltakstyperKostnadskalkyle!$B$14,($J282*TiltakstyperKostnadskalkyle!H$14)/100,
IF($F282=TiltakstyperKostnadskalkyle!$B$15,($J282*TiltakstyperKostnadskalkyle!H$15)/100,
"0")))))))))))</f>
        <v>0</v>
      </c>
      <c r="P282" s="18" t="str">
        <f>IF($F282=TiltakstyperKostnadskalkyle!$B$5,($J282*TiltakstyperKostnadskalkyle!I$5)/100,
IF($F282=TiltakstyperKostnadskalkyle!$B$6,($J282*TiltakstyperKostnadskalkyle!I$6)/100,
IF($F282=TiltakstyperKostnadskalkyle!$B$7,($J282*TiltakstyperKostnadskalkyle!I$7)/100,
IF($F282=TiltakstyperKostnadskalkyle!$B$8,($J282*TiltakstyperKostnadskalkyle!I$8)/100,
IF($F282=TiltakstyperKostnadskalkyle!$B$9,($J282*TiltakstyperKostnadskalkyle!I$9)/100,
IF($F282=TiltakstyperKostnadskalkyle!$B$10,($J282*TiltakstyperKostnadskalkyle!I$10)/100,
IF($F282=TiltakstyperKostnadskalkyle!$B$11,($J282*TiltakstyperKostnadskalkyle!I$11)/100,
IF($F282=TiltakstyperKostnadskalkyle!$B$12,($J282*TiltakstyperKostnadskalkyle!I$12)/100,
IF($F282=TiltakstyperKostnadskalkyle!$B$13,($J282*TiltakstyperKostnadskalkyle!I$13)/100,
IF($F282=TiltakstyperKostnadskalkyle!$B$14,($J282*TiltakstyperKostnadskalkyle!I$14)/100,
IF($F282=TiltakstyperKostnadskalkyle!$B$15,($J282*TiltakstyperKostnadskalkyle!I$15)/100,
"0")))))))))))</f>
        <v>0</v>
      </c>
      <c r="Q282" s="18">
        <f t="shared" si="16"/>
        <v>0</v>
      </c>
      <c r="R282" s="18" t="str">
        <f>IF($F282=TiltakstyperKostnadskalkyle!$B$5,($J282*TiltakstyperKostnadskalkyle!K$5)/100,
IF($F282=TiltakstyperKostnadskalkyle!$B$6,($J282*TiltakstyperKostnadskalkyle!K$6)/100,
IF($F282=TiltakstyperKostnadskalkyle!$B$8,($J282*TiltakstyperKostnadskalkyle!K$8)/100,
IF($F282=TiltakstyperKostnadskalkyle!$B$9,($J282*TiltakstyperKostnadskalkyle!K$9)/100,
IF($F282=TiltakstyperKostnadskalkyle!$B$10,($J282*TiltakstyperKostnadskalkyle!K$10)/100,
IF($F282=TiltakstyperKostnadskalkyle!$B$11,($J282*TiltakstyperKostnadskalkyle!K$11)/100,
IF($F282=TiltakstyperKostnadskalkyle!$B$12,($J282*TiltakstyperKostnadskalkyle!K$12)/100,
IF($F282=TiltakstyperKostnadskalkyle!$B$13,($J282*TiltakstyperKostnadskalkyle!K$13)/100,
IF($F282=TiltakstyperKostnadskalkyle!$B$14,($J282*TiltakstyperKostnadskalkyle!K$14)/100,
"0")))))))))</f>
        <v>0</v>
      </c>
      <c r="S282" s="18">
        <f t="shared" si="17"/>
        <v>0</v>
      </c>
      <c r="T282" s="18" t="str">
        <f>IF($F282=TiltakstyperKostnadskalkyle!$B$5,($J282*TiltakstyperKostnadskalkyle!M$5)/100,
IF($F282=TiltakstyperKostnadskalkyle!$B$6,($J282*TiltakstyperKostnadskalkyle!M$6)/100,
IF($F282=TiltakstyperKostnadskalkyle!$B$7,($J282*TiltakstyperKostnadskalkyle!M$7)/100,
IF($F282=TiltakstyperKostnadskalkyle!$B$8,($J282*TiltakstyperKostnadskalkyle!M$8)/100,
IF($F282=TiltakstyperKostnadskalkyle!$B$9,($J282*TiltakstyperKostnadskalkyle!M$9)/100,
IF($F282=TiltakstyperKostnadskalkyle!$B$10,($J282*TiltakstyperKostnadskalkyle!M$10)/100,
IF($F282=TiltakstyperKostnadskalkyle!$B$11,($J282*TiltakstyperKostnadskalkyle!M$11)/100,
IF($F282=TiltakstyperKostnadskalkyle!$B$12,($J282*TiltakstyperKostnadskalkyle!M$12)/100,
IF($F282=TiltakstyperKostnadskalkyle!$B$13,($J282*TiltakstyperKostnadskalkyle!M$13)/100,
IF($F282=TiltakstyperKostnadskalkyle!$B$14,($J282*TiltakstyperKostnadskalkyle!M$14)/100,
IF($F282=TiltakstyperKostnadskalkyle!$B$15,($J282*TiltakstyperKostnadskalkyle!M$15)/100,
"0")))))))))))</f>
        <v>0</v>
      </c>
      <c r="U282" s="32"/>
      <c r="V282" s="32"/>
      <c r="W282" s="18" t="str">
        <f>IF($F282=TiltakstyperKostnadskalkyle!$B$5,($J282*TiltakstyperKostnadskalkyle!P$5)/100,
IF($F282=TiltakstyperKostnadskalkyle!$B$6,($J282*TiltakstyperKostnadskalkyle!P$6)/100,
IF($F282=TiltakstyperKostnadskalkyle!$B$7,($J282*TiltakstyperKostnadskalkyle!P$7)/100,
IF($F282=TiltakstyperKostnadskalkyle!$B$8,($J282*TiltakstyperKostnadskalkyle!P$8)/100,
IF($F282=TiltakstyperKostnadskalkyle!$B$9,($J282*TiltakstyperKostnadskalkyle!P$9)/100,
IF($F282=TiltakstyperKostnadskalkyle!$B$10,($J282*TiltakstyperKostnadskalkyle!P$10)/100,
IF($F282=TiltakstyperKostnadskalkyle!$B$11,($J282*TiltakstyperKostnadskalkyle!P$11)/100,
IF($F282=TiltakstyperKostnadskalkyle!$B$12,($J282*TiltakstyperKostnadskalkyle!P$12)/100,
IF($F282=TiltakstyperKostnadskalkyle!$B$13,($J282*TiltakstyperKostnadskalkyle!P$13)/100,
IF($F282=TiltakstyperKostnadskalkyle!$B$14,($J282*TiltakstyperKostnadskalkyle!P$14)/100,
IF($F282=TiltakstyperKostnadskalkyle!$B$15,($J282*TiltakstyperKostnadskalkyle!P$15)/100,
"0")))))))))))</f>
        <v>0</v>
      </c>
      <c r="Y282" s="151"/>
    </row>
    <row r="283" spans="2:25" ht="14.45" customHeight="1" x14ac:dyDescent="0.25">
      <c r="B283" s="20" t="s">
        <v>25</v>
      </c>
      <c r="C283" s="22"/>
      <c r="D283" s="22"/>
      <c r="E283" s="22"/>
      <c r="F283" s="39"/>
      <c r="G283" s="22"/>
      <c r="H283" s="23"/>
      <c r="I283" s="27"/>
      <c r="J283" s="18">
        <f>IF(F283=TiltakstyperKostnadskalkyle!$B$5,TiltakstyperKostnadskalkyle!$R$5*Handlingsplan!H289,
IF(F283=TiltakstyperKostnadskalkyle!$B$6,TiltakstyperKostnadskalkyle!$R$6*Handlingsplan!H289,
IF(F283=TiltakstyperKostnadskalkyle!$B$7,TiltakstyperKostnadskalkyle!$R$7*Handlingsplan!H289,
IF(F283=TiltakstyperKostnadskalkyle!$B$8,TiltakstyperKostnadskalkyle!$R$8*Handlingsplan!H289,
IF(F283=TiltakstyperKostnadskalkyle!$B$9,TiltakstyperKostnadskalkyle!$R$9*Handlingsplan!H289,
IF(F283=TiltakstyperKostnadskalkyle!$B$10,TiltakstyperKostnadskalkyle!$R$10*Handlingsplan!H289,
IF(F283=TiltakstyperKostnadskalkyle!$B$11,TiltakstyperKostnadskalkyle!$R$11*Handlingsplan!H289,
IF(F283=TiltakstyperKostnadskalkyle!$B$12,TiltakstyperKostnadskalkyle!$R$12*Handlingsplan!H289,
IF(F283=TiltakstyperKostnadskalkyle!$B$13,TiltakstyperKostnadskalkyle!$R$13*Handlingsplan!H289,
IF(F283=TiltakstyperKostnadskalkyle!$B$14,TiltakstyperKostnadskalkyle!$R$14*Handlingsplan!H289,
IF(F283=TiltakstyperKostnadskalkyle!$B$15,TiltakstyperKostnadskalkyle!$R$15*Handlingsplan!H289,
0)))))))))))</f>
        <v>0</v>
      </c>
      <c r="K283" s="18" t="str">
        <f>IF($F283=TiltakstyperKostnadskalkyle!$B$5,($J283*TiltakstyperKostnadskalkyle!D$5)/100,
IF($F283=TiltakstyperKostnadskalkyle!$B$6,($J283*TiltakstyperKostnadskalkyle!D$6)/100,
IF($F283=TiltakstyperKostnadskalkyle!$B$7,($J283*TiltakstyperKostnadskalkyle!D$7)/100,
IF($F283=TiltakstyperKostnadskalkyle!$B$8,($J283*TiltakstyperKostnadskalkyle!D$8)/100,
IF($F283=TiltakstyperKostnadskalkyle!$B$9,($J283*TiltakstyperKostnadskalkyle!D$9)/100,
IF($F283=TiltakstyperKostnadskalkyle!$B$10,($J283*TiltakstyperKostnadskalkyle!D$10)/100,
IF($F283=TiltakstyperKostnadskalkyle!$B$11,($J283*TiltakstyperKostnadskalkyle!D$11)/100,
IF($F283=TiltakstyperKostnadskalkyle!$B$12,($J283*TiltakstyperKostnadskalkyle!D$12)/100,
IF($F283=TiltakstyperKostnadskalkyle!$B$13,($J283*TiltakstyperKostnadskalkyle!D$13)/100,
IF($F283=TiltakstyperKostnadskalkyle!$B$14,($J283*TiltakstyperKostnadskalkyle!D$14)/100,
IF($F283=TiltakstyperKostnadskalkyle!$B$15,($J283*TiltakstyperKostnadskalkyle!D$15)/100,
"0")))))))))))</f>
        <v>0</v>
      </c>
      <c r="L283" s="18" t="str">
        <f>IF($F283=TiltakstyperKostnadskalkyle!$B$5,($J283*TiltakstyperKostnadskalkyle!E$5)/100,
IF($F283=TiltakstyperKostnadskalkyle!$B$6,($J283*TiltakstyperKostnadskalkyle!E$6)/100,
IF($F283=TiltakstyperKostnadskalkyle!$B$7,($J283*TiltakstyperKostnadskalkyle!E$7)/100,
IF($F283=TiltakstyperKostnadskalkyle!$B$8,($J283*TiltakstyperKostnadskalkyle!E$8)/100,
IF($F283=TiltakstyperKostnadskalkyle!$B$9,($J283*TiltakstyperKostnadskalkyle!E$9)/100,
IF($F283=TiltakstyperKostnadskalkyle!$B$10,($J283*TiltakstyperKostnadskalkyle!E$10)/100,
IF($F283=TiltakstyperKostnadskalkyle!$B$11,($J283*TiltakstyperKostnadskalkyle!E$11)/100,
IF($F283=TiltakstyperKostnadskalkyle!$B$12,($J283*TiltakstyperKostnadskalkyle!E$12)/100,
IF($F283=TiltakstyperKostnadskalkyle!$B$13,($J283*TiltakstyperKostnadskalkyle!E$13)/100,
IF($F283=TiltakstyperKostnadskalkyle!$B$14,($J283*TiltakstyperKostnadskalkyle!E$14)/100,
IF($F283=TiltakstyperKostnadskalkyle!$B$15,($J283*TiltakstyperKostnadskalkyle!E$15)/100,
"0")))))))))))</f>
        <v>0</v>
      </c>
      <c r="M283" s="18" t="str">
        <f>IF($F283=TiltakstyperKostnadskalkyle!$B$5,($J283*TiltakstyperKostnadskalkyle!F$5)/100,
IF($F283=TiltakstyperKostnadskalkyle!$B$6,($J283*TiltakstyperKostnadskalkyle!F$6)/100,
IF($F283=TiltakstyperKostnadskalkyle!$B$7,($J283*TiltakstyperKostnadskalkyle!F$7)/100,
IF($F283=TiltakstyperKostnadskalkyle!$B$8,($J283*TiltakstyperKostnadskalkyle!F$8)/100,
IF($F283=TiltakstyperKostnadskalkyle!$B$9,($J283*TiltakstyperKostnadskalkyle!F$9)/100,
IF($F283=TiltakstyperKostnadskalkyle!$B$10,($J283*TiltakstyperKostnadskalkyle!F$10)/100,
IF($F283=TiltakstyperKostnadskalkyle!$B$11,($J283*TiltakstyperKostnadskalkyle!F$11)/100,
IF($F283=TiltakstyperKostnadskalkyle!$B$12,($J283*TiltakstyperKostnadskalkyle!F$12)/100,
IF($F283=TiltakstyperKostnadskalkyle!$B$13,($J283*TiltakstyperKostnadskalkyle!F$13)/100,
IF($F283=TiltakstyperKostnadskalkyle!$B$14,($J283*TiltakstyperKostnadskalkyle!F$14)/100,
IF($F283=TiltakstyperKostnadskalkyle!$B$15,($J283*TiltakstyperKostnadskalkyle!F$15)/100,
"0")))))))))))</f>
        <v>0</v>
      </c>
      <c r="N283" s="18" t="str">
        <f>IF($F283=TiltakstyperKostnadskalkyle!$B$5,($J283*TiltakstyperKostnadskalkyle!G$5)/100,
IF($F283=TiltakstyperKostnadskalkyle!$B$6,($J283*TiltakstyperKostnadskalkyle!G$6)/100,
IF($F283=TiltakstyperKostnadskalkyle!$B$7,($J283*TiltakstyperKostnadskalkyle!G$7)/100,
IF($F283=TiltakstyperKostnadskalkyle!$B$8,($J283*TiltakstyperKostnadskalkyle!G$8)/100,
IF($F283=TiltakstyperKostnadskalkyle!$B$9,($J283*TiltakstyperKostnadskalkyle!G$9)/100,
IF($F283=TiltakstyperKostnadskalkyle!$B$10,($J283*TiltakstyperKostnadskalkyle!G$10)/100,
IF($F283=TiltakstyperKostnadskalkyle!$B$11,($J283*TiltakstyperKostnadskalkyle!G$11)/100,
IF($F283=TiltakstyperKostnadskalkyle!$B$12,($J283*TiltakstyperKostnadskalkyle!G$12)/100,
IF($F283=TiltakstyperKostnadskalkyle!$B$13,($J283*TiltakstyperKostnadskalkyle!G$13)/100,
IF($F283=TiltakstyperKostnadskalkyle!$B$14,($J283*TiltakstyperKostnadskalkyle!G$14)/100,
IF($F283=TiltakstyperKostnadskalkyle!$B$15,($J283*TiltakstyperKostnadskalkyle!G$15)/100,
"0")))))))))))</f>
        <v>0</v>
      </c>
      <c r="O283" s="18" t="str">
        <f>IF($F283=TiltakstyperKostnadskalkyle!$B$5,($J283*TiltakstyperKostnadskalkyle!H$5)/100,
IF($F283=TiltakstyperKostnadskalkyle!$B$6,($J283*TiltakstyperKostnadskalkyle!H$6)/100,
IF($F283=TiltakstyperKostnadskalkyle!$B$7,($J283*TiltakstyperKostnadskalkyle!H$7)/100,
IF($F283=TiltakstyperKostnadskalkyle!$B$8,($J283*TiltakstyperKostnadskalkyle!H$8)/100,
IF($F283=TiltakstyperKostnadskalkyle!$B$9,($J283*TiltakstyperKostnadskalkyle!H$9)/100,
IF($F283=TiltakstyperKostnadskalkyle!$B$10,($J283*TiltakstyperKostnadskalkyle!H$10)/100,
IF($F283=TiltakstyperKostnadskalkyle!$B$11,($J283*TiltakstyperKostnadskalkyle!H$11)/100,
IF($F283=TiltakstyperKostnadskalkyle!$B$12,($J283*TiltakstyperKostnadskalkyle!H$12)/100,
IF($F283=TiltakstyperKostnadskalkyle!$B$13,($J283*TiltakstyperKostnadskalkyle!H$13)/100,
IF($F283=TiltakstyperKostnadskalkyle!$B$14,($J283*TiltakstyperKostnadskalkyle!H$14)/100,
IF($F283=TiltakstyperKostnadskalkyle!$B$15,($J283*TiltakstyperKostnadskalkyle!H$15)/100,
"0")))))))))))</f>
        <v>0</v>
      </c>
      <c r="P283" s="18" t="str">
        <f>IF($F283=TiltakstyperKostnadskalkyle!$B$5,($J283*TiltakstyperKostnadskalkyle!I$5)/100,
IF($F283=TiltakstyperKostnadskalkyle!$B$6,($J283*TiltakstyperKostnadskalkyle!I$6)/100,
IF($F283=TiltakstyperKostnadskalkyle!$B$7,($J283*TiltakstyperKostnadskalkyle!I$7)/100,
IF($F283=TiltakstyperKostnadskalkyle!$B$8,($J283*TiltakstyperKostnadskalkyle!I$8)/100,
IF($F283=TiltakstyperKostnadskalkyle!$B$9,($J283*TiltakstyperKostnadskalkyle!I$9)/100,
IF($F283=TiltakstyperKostnadskalkyle!$B$10,($J283*TiltakstyperKostnadskalkyle!I$10)/100,
IF($F283=TiltakstyperKostnadskalkyle!$B$11,($J283*TiltakstyperKostnadskalkyle!I$11)/100,
IF($F283=TiltakstyperKostnadskalkyle!$B$12,($J283*TiltakstyperKostnadskalkyle!I$12)/100,
IF($F283=TiltakstyperKostnadskalkyle!$B$13,($J283*TiltakstyperKostnadskalkyle!I$13)/100,
IF($F283=TiltakstyperKostnadskalkyle!$B$14,($J283*TiltakstyperKostnadskalkyle!I$14)/100,
IF($F283=TiltakstyperKostnadskalkyle!$B$15,($J283*TiltakstyperKostnadskalkyle!I$15)/100,
"0")))))))))))</f>
        <v>0</v>
      </c>
      <c r="Q283" s="18">
        <f t="shared" si="16"/>
        <v>0</v>
      </c>
      <c r="R283" s="18" t="str">
        <f>IF($F283=TiltakstyperKostnadskalkyle!$B$5,($J283*TiltakstyperKostnadskalkyle!K$5)/100,
IF($F283=TiltakstyperKostnadskalkyle!$B$6,($J283*TiltakstyperKostnadskalkyle!K$6)/100,
IF($F283=TiltakstyperKostnadskalkyle!$B$8,($J283*TiltakstyperKostnadskalkyle!K$8)/100,
IF($F283=TiltakstyperKostnadskalkyle!$B$9,($J283*TiltakstyperKostnadskalkyle!K$9)/100,
IF($F283=TiltakstyperKostnadskalkyle!$B$10,($J283*TiltakstyperKostnadskalkyle!K$10)/100,
IF($F283=TiltakstyperKostnadskalkyle!$B$11,($J283*TiltakstyperKostnadskalkyle!K$11)/100,
IF($F283=TiltakstyperKostnadskalkyle!$B$12,($J283*TiltakstyperKostnadskalkyle!K$12)/100,
IF($F283=TiltakstyperKostnadskalkyle!$B$13,($J283*TiltakstyperKostnadskalkyle!K$13)/100,
IF($F283=TiltakstyperKostnadskalkyle!$B$14,($J283*TiltakstyperKostnadskalkyle!K$14)/100,
"0")))))))))</f>
        <v>0</v>
      </c>
      <c r="S283" s="18">
        <f t="shared" si="17"/>
        <v>0</v>
      </c>
      <c r="T283" s="18" t="str">
        <f>IF($F283=TiltakstyperKostnadskalkyle!$B$5,($J283*TiltakstyperKostnadskalkyle!M$5)/100,
IF($F283=TiltakstyperKostnadskalkyle!$B$6,($J283*TiltakstyperKostnadskalkyle!M$6)/100,
IF($F283=TiltakstyperKostnadskalkyle!$B$7,($J283*TiltakstyperKostnadskalkyle!M$7)/100,
IF($F283=TiltakstyperKostnadskalkyle!$B$8,($J283*TiltakstyperKostnadskalkyle!M$8)/100,
IF($F283=TiltakstyperKostnadskalkyle!$B$9,($J283*TiltakstyperKostnadskalkyle!M$9)/100,
IF($F283=TiltakstyperKostnadskalkyle!$B$10,($J283*TiltakstyperKostnadskalkyle!M$10)/100,
IF($F283=TiltakstyperKostnadskalkyle!$B$11,($J283*TiltakstyperKostnadskalkyle!M$11)/100,
IF($F283=TiltakstyperKostnadskalkyle!$B$12,($J283*TiltakstyperKostnadskalkyle!M$12)/100,
IF($F283=TiltakstyperKostnadskalkyle!$B$13,($J283*TiltakstyperKostnadskalkyle!M$13)/100,
IF($F283=TiltakstyperKostnadskalkyle!$B$14,($J283*TiltakstyperKostnadskalkyle!M$14)/100,
IF($F283=TiltakstyperKostnadskalkyle!$B$15,($J283*TiltakstyperKostnadskalkyle!M$15)/100,
"0")))))))))))</f>
        <v>0</v>
      </c>
      <c r="U283" s="32"/>
      <c r="V283" s="32"/>
      <c r="W283" s="18" t="str">
        <f>IF($F283=TiltakstyperKostnadskalkyle!$B$5,($J283*TiltakstyperKostnadskalkyle!P$5)/100,
IF($F283=TiltakstyperKostnadskalkyle!$B$6,($J283*TiltakstyperKostnadskalkyle!P$6)/100,
IF($F283=TiltakstyperKostnadskalkyle!$B$7,($J283*TiltakstyperKostnadskalkyle!P$7)/100,
IF($F283=TiltakstyperKostnadskalkyle!$B$8,($J283*TiltakstyperKostnadskalkyle!P$8)/100,
IF($F283=TiltakstyperKostnadskalkyle!$B$9,($J283*TiltakstyperKostnadskalkyle!P$9)/100,
IF($F283=TiltakstyperKostnadskalkyle!$B$10,($J283*TiltakstyperKostnadskalkyle!P$10)/100,
IF($F283=TiltakstyperKostnadskalkyle!$B$11,($J283*TiltakstyperKostnadskalkyle!P$11)/100,
IF($F283=TiltakstyperKostnadskalkyle!$B$12,($J283*TiltakstyperKostnadskalkyle!P$12)/100,
IF($F283=TiltakstyperKostnadskalkyle!$B$13,($J283*TiltakstyperKostnadskalkyle!P$13)/100,
IF($F283=TiltakstyperKostnadskalkyle!$B$14,($J283*TiltakstyperKostnadskalkyle!P$14)/100,
IF($F283=TiltakstyperKostnadskalkyle!$B$15,($J283*TiltakstyperKostnadskalkyle!P$15)/100,
"0")))))))))))</f>
        <v>0</v>
      </c>
      <c r="Y283" s="151"/>
    </row>
    <row r="284" spans="2:25" ht="14.45" customHeight="1" x14ac:dyDescent="0.25">
      <c r="B284" s="20" t="s">
        <v>25</v>
      </c>
      <c r="C284" s="22"/>
      <c r="D284" s="22"/>
      <c r="E284" s="22"/>
      <c r="F284" s="39"/>
      <c r="G284" s="22"/>
      <c r="H284" s="23"/>
      <c r="I284" s="27"/>
      <c r="J284" s="18">
        <f>IF(F284=TiltakstyperKostnadskalkyle!$B$5,TiltakstyperKostnadskalkyle!$R$5*Handlingsplan!H290,
IF(F284=TiltakstyperKostnadskalkyle!$B$6,TiltakstyperKostnadskalkyle!$R$6*Handlingsplan!H290,
IF(F284=TiltakstyperKostnadskalkyle!$B$7,TiltakstyperKostnadskalkyle!$R$7*Handlingsplan!H290,
IF(F284=TiltakstyperKostnadskalkyle!$B$8,TiltakstyperKostnadskalkyle!$R$8*Handlingsplan!H290,
IF(F284=TiltakstyperKostnadskalkyle!$B$9,TiltakstyperKostnadskalkyle!$R$9*Handlingsplan!H290,
IF(F284=TiltakstyperKostnadskalkyle!$B$10,TiltakstyperKostnadskalkyle!$R$10*Handlingsplan!H290,
IF(F284=TiltakstyperKostnadskalkyle!$B$11,TiltakstyperKostnadskalkyle!$R$11*Handlingsplan!H290,
IF(F284=TiltakstyperKostnadskalkyle!$B$12,TiltakstyperKostnadskalkyle!$R$12*Handlingsplan!H290,
IF(F284=TiltakstyperKostnadskalkyle!$B$13,TiltakstyperKostnadskalkyle!$R$13*Handlingsplan!H290,
IF(F284=TiltakstyperKostnadskalkyle!$B$14,TiltakstyperKostnadskalkyle!$R$14*Handlingsplan!H290,
IF(F284=TiltakstyperKostnadskalkyle!$B$15,TiltakstyperKostnadskalkyle!$R$15*Handlingsplan!H290,
0)))))))))))</f>
        <v>0</v>
      </c>
      <c r="K284" s="18" t="str">
        <f>IF($F284=TiltakstyperKostnadskalkyle!$B$5,($J284*TiltakstyperKostnadskalkyle!D$5)/100,
IF($F284=TiltakstyperKostnadskalkyle!$B$6,($J284*TiltakstyperKostnadskalkyle!D$6)/100,
IF($F284=TiltakstyperKostnadskalkyle!$B$7,($J284*TiltakstyperKostnadskalkyle!D$7)/100,
IF($F284=TiltakstyperKostnadskalkyle!$B$8,($J284*TiltakstyperKostnadskalkyle!D$8)/100,
IF($F284=TiltakstyperKostnadskalkyle!$B$9,($J284*TiltakstyperKostnadskalkyle!D$9)/100,
IF($F284=TiltakstyperKostnadskalkyle!$B$10,($J284*TiltakstyperKostnadskalkyle!D$10)/100,
IF($F284=TiltakstyperKostnadskalkyle!$B$11,($J284*TiltakstyperKostnadskalkyle!D$11)/100,
IF($F284=TiltakstyperKostnadskalkyle!$B$12,($J284*TiltakstyperKostnadskalkyle!D$12)/100,
IF($F284=TiltakstyperKostnadskalkyle!$B$13,($J284*TiltakstyperKostnadskalkyle!D$13)/100,
IF($F284=TiltakstyperKostnadskalkyle!$B$14,($J284*TiltakstyperKostnadskalkyle!D$14)/100,
IF($F284=TiltakstyperKostnadskalkyle!$B$15,($J284*TiltakstyperKostnadskalkyle!D$15)/100,
"0")))))))))))</f>
        <v>0</v>
      </c>
      <c r="L284" s="18" t="str">
        <f>IF($F284=TiltakstyperKostnadskalkyle!$B$5,($J284*TiltakstyperKostnadskalkyle!E$5)/100,
IF($F284=TiltakstyperKostnadskalkyle!$B$6,($J284*TiltakstyperKostnadskalkyle!E$6)/100,
IF($F284=TiltakstyperKostnadskalkyle!$B$7,($J284*TiltakstyperKostnadskalkyle!E$7)/100,
IF($F284=TiltakstyperKostnadskalkyle!$B$8,($J284*TiltakstyperKostnadskalkyle!E$8)/100,
IF($F284=TiltakstyperKostnadskalkyle!$B$9,($J284*TiltakstyperKostnadskalkyle!E$9)/100,
IF($F284=TiltakstyperKostnadskalkyle!$B$10,($J284*TiltakstyperKostnadskalkyle!E$10)/100,
IF($F284=TiltakstyperKostnadskalkyle!$B$11,($J284*TiltakstyperKostnadskalkyle!E$11)/100,
IF($F284=TiltakstyperKostnadskalkyle!$B$12,($J284*TiltakstyperKostnadskalkyle!E$12)/100,
IF($F284=TiltakstyperKostnadskalkyle!$B$13,($J284*TiltakstyperKostnadskalkyle!E$13)/100,
IF($F284=TiltakstyperKostnadskalkyle!$B$14,($J284*TiltakstyperKostnadskalkyle!E$14)/100,
IF($F284=TiltakstyperKostnadskalkyle!$B$15,($J284*TiltakstyperKostnadskalkyle!E$15)/100,
"0")))))))))))</f>
        <v>0</v>
      </c>
      <c r="M284" s="18" t="str">
        <f>IF($F284=TiltakstyperKostnadskalkyle!$B$5,($J284*TiltakstyperKostnadskalkyle!F$5)/100,
IF($F284=TiltakstyperKostnadskalkyle!$B$6,($J284*TiltakstyperKostnadskalkyle!F$6)/100,
IF($F284=TiltakstyperKostnadskalkyle!$B$7,($J284*TiltakstyperKostnadskalkyle!F$7)/100,
IF($F284=TiltakstyperKostnadskalkyle!$B$8,($J284*TiltakstyperKostnadskalkyle!F$8)/100,
IF($F284=TiltakstyperKostnadskalkyle!$B$9,($J284*TiltakstyperKostnadskalkyle!F$9)/100,
IF($F284=TiltakstyperKostnadskalkyle!$B$10,($J284*TiltakstyperKostnadskalkyle!F$10)/100,
IF($F284=TiltakstyperKostnadskalkyle!$B$11,($J284*TiltakstyperKostnadskalkyle!F$11)/100,
IF($F284=TiltakstyperKostnadskalkyle!$B$12,($J284*TiltakstyperKostnadskalkyle!F$12)/100,
IF($F284=TiltakstyperKostnadskalkyle!$B$13,($J284*TiltakstyperKostnadskalkyle!F$13)/100,
IF($F284=TiltakstyperKostnadskalkyle!$B$14,($J284*TiltakstyperKostnadskalkyle!F$14)/100,
IF($F284=TiltakstyperKostnadskalkyle!$B$15,($J284*TiltakstyperKostnadskalkyle!F$15)/100,
"0")))))))))))</f>
        <v>0</v>
      </c>
      <c r="N284" s="18" t="str">
        <f>IF($F284=TiltakstyperKostnadskalkyle!$B$5,($J284*TiltakstyperKostnadskalkyle!G$5)/100,
IF($F284=TiltakstyperKostnadskalkyle!$B$6,($J284*TiltakstyperKostnadskalkyle!G$6)/100,
IF($F284=TiltakstyperKostnadskalkyle!$B$7,($J284*TiltakstyperKostnadskalkyle!G$7)/100,
IF($F284=TiltakstyperKostnadskalkyle!$B$8,($J284*TiltakstyperKostnadskalkyle!G$8)/100,
IF($F284=TiltakstyperKostnadskalkyle!$B$9,($J284*TiltakstyperKostnadskalkyle!G$9)/100,
IF($F284=TiltakstyperKostnadskalkyle!$B$10,($J284*TiltakstyperKostnadskalkyle!G$10)/100,
IF($F284=TiltakstyperKostnadskalkyle!$B$11,($J284*TiltakstyperKostnadskalkyle!G$11)/100,
IF($F284=TiltakstyperKostnadskalkyle!$B$12,($J284*TiltakstyperKostnadskalkyle!G$12)/100,
IF($F284=TiltakstyperKostnadskalkyle!$B$13,($J284*TiltakstyperKostnadskalkyle!G$13)/100,
IF($F284=TiltakstyperKostnadskalkyle!$B$14,($J284*TiltakstyperKostnadskalkyle!G$14)/100,
IF($F284=TiltakstyperKostnadskalkyle!$B$15,($J284*TiltakstyperKostnadskalkyle!G$15)/100,
"0")))))))))))</f>
        <v>0</v>
      </c>
      <c r="O284" s="18" t="str">
        <f>IF($F284=TiltakstyperKostnadskalkyle!$B$5,($J284*TiltakstyperKostnadskalkyle!H$5)/100,
IF($F284=TiltakstyperKostnadskalkyle!$B$6,($J284*TiltakstyperKostnadskalkyle!H$6)/100,
IF($F284=TiltakstyperKostnadskalkyle!$B$7,($J284*TiltakstyperKostnadskalkyle!H$7)/100,
IF($F284=TiltakstyperKostnadskalkyle!$B$8,($J284*TiltakstyperKostnadskalkyle!H$8)/100,
IF($F284=TiltakstyperKostnadskalkyle!$B$9,($J284*TiltakstyperKostnadskalkyle!H$9)/100,
IF($F284=TiltakstyperKostnadskalkyle!$B$10,($J284*TiltakstyperKostnadskalkyle!H$10)/100,
IF($F284=TiltakstyperKostnadskalkyle!$B$11,($J284*TiltakstyperKostnadskalkyle!H$11)/100,
IF($F284=TiltakstyperKostnadskalkyle!$B$12,($J284*TiltakstyperKostnadskalkyle!H$12)/100,
IF($F284=TiltakstyperKostnadskalkyle!$B$13,($J284*TiltakstyperKostnadskalkyle!H$13)/100,
IF($F284=TiltakstyperKostnadskalkyle!$B$14,($J284*TiltakstyperKostnadskalkyle!H$14)/100,
IF($F284=TiltakstyperKostnadskalkyle!$B$15,($J284*TiltakstyperKostnadskalkyle!H$15)/100,
"0")))))))))))</f>
        <v>0</v>
      </c>
      <c r="P284" s="18" t="str">
        <f>IF($F284=TiltakstyperKostnadskalkyle!$B$5,($J284*TiltakstyperKostnadskalkyle!I$5)/100,
IF($F284=TiltakstyperKostnadskalkyle!$B$6,($J284*TiltakstyperKostnadskalkyle!I$6)/100,
IF($F284=TiltakstyperKostnadskalkyle!$B$7,($J284*TiltakstyperKostnadskalkyle!I$7)/100,
IF($F284=TiltakstyperKostnadskalkyle!$B$8,($J284*TiltakstyperKostnadskalkyle!I$8)/100,
IF($F284=TiltakstyperKostnadskalkyle!$B$9,($J284*TiltakstyperKostnadskalkyle!I$9)/100,
IF($F284=TiltakstyperKostnadskalkyle!$B$10,($J284*TiltakstyperKostnadskalkyle!I$10)/100,
IF($F284=TiltakstyperKostnadskalkyle!$B$11,($J284*TiltakstyperKostnadskalkyle!I$11)/100,
IF($F284=TiltakstyperKostnadskalkyle!$B$12,($J284*TiltakstyperKostnadskalkyle!I$12)/100,
IF($F284=TiltakstyperKostnadskalkyle!$B$13,($J284*TiltakstyperKostnadskalkyle!I$13)/100,
IF($F284=TiltakstyperKostnadskalkyle!$B$14,($J284*TiltakstyperKostnadskalkyle!I$14)/100,
IF($F284=TiltakstyperKostnadskalkyle!$B$15,($J284*TiltakstyperKostnadskalkyle!I$15)/100,
"0")))))))))))</f>
        <v>0</v>
      </c>
      <c r="Q284" s="18">
        <f t="shared" si="16"/>
        <v>0</v>
      </c>
      <c r="R284" s="18" t="str">
        <f>IF($F284=TiltakstyperKostnadskalkyle!$B$5,($J284*TiltakstyperKostnadskalkyle!K$5)/100,
IF($F284=TiltakstyperKostnadskalkyle!$B$6,($J284*TiltakstyperKostnadskalkyle!K$6)/100,
IF($F284=TiltakstyperKostnadskalkyle!$B$8,($J284*TiltakstyperKostnadskalkyle!K$8)/100,
IF($F284=TiltakstyperKostnadskalkyle!$B$9,($J284*TiltakstyperKostnadskalkyle!K$9)/100,
IF($F284=TiltakstyperKostnadskalkyle!$B$10,($J284*TiltakstyperKostnadskalkyle!K$10)/100,
IF($F284=TiltakstyperKostnadskalkyle!$B$11,($J284*TiltakstyperKostnadskalkyle!K$11)/100,
IF($F284=TiltakstyperKostnadskalkyle!$B$12,($J284*TiltakstyperKostnadskalkyle!K$12)/100,
IF($F284=TiltakstyperKostnadskalkyle!$B$13,($J284*TiltakstyperKostnadskalkyle!K$13)/100,
IF($F284=TiltakstyperKostnadskalkyle!$B$14,($J284*TiltakstyperKostnadskalkyle!K$14)/100,
"0")))))))))</f>
        <v>0</v>
      </c>
      <c r="S284" s="18">
        <f t="shared" si="17"/>
        <v>0</v>
      </c>
      <c r="T284" s="18" t="str">
        <f>IF($F284=TiltakstyperKostnadskalkyle!$B$5,($J284*TiltakstyperKostnadskalkyle!M$5)/100,
IF($F284=TiltakstyperKostnadskalkyle!$B$6,($J284*TiltakstyperKostnadskalkyle!M$6)/100,
IF($F284=TiltakstyperKostnadskalkyle!$B$7,($J284*TiltakstyperKostnadskalkyle!M$7)/100,
IF($F284=TiltakstyperKostnadskalkyle!$B$8,($J284*TiltakstyperKostnadskalkyle!M$8)/100,
IF($F284=TiltakstyperKostnadskalkyle!$B$9,($J284*TiltakstyperKostnadskalkyle!M$9)/100,
IF($F284=TiltakstyperKostnadskalkyle!$B$10,($J284*TiltakstyperKostnadskalkyle!M$10)/100,
IF($F284=TiltakstyperKostnadskalkyle!$B$11,($J284*TiltakstyperKostnadskalkyle!M$11)/100,
IF($F284=TiltakstyperKostnadskalkyle!$B$12,($J284*TiltakstyperKostnadskalkyle!M$12)/100,
IF($F284=TiltakstyperKostnadskalkyle!$B$13,($J284*TiltakstyperKostnadskalkyle!M$13)/100,
IF($F284=TiltakstyperKostnadskalkyle!$B$14,($J284*TiltakstyperKostnadskalkyle!M$14)/100,
IF($F284=TiltakstyperKostnadskalkyle!$B$15,($J284*TiltakstyperKostnadskalkyle!M$15)/100,
"0")))))))))))</f>
        <v>0</v>
      </c>
      <c r="U284" s="32"/>
      <c r="V284" s="32"/>
      <c r="W284" s="18" t="str">
        <f>IF($F284=TiltakstyperKostnadskalkyle!$B$5,($J284*TiltakstyperKostnadskalkyle!P$5)/100,
IF($F284=TiltakstyperKostnadskalkyle!$B$6,($J284*TiltakstyperKostnadskalkyle!P$6)/100,
IF($F284=TiltakstyperKostnadskalkyle!$B$7,($J284*TiltakstyperKostnadskalkyle!P$7)/100,
IF($F284=TiltakstyperKostnadskalkyle!$B$8,($J284*TiltakstyperKostnadskalkyle!P$8)/100,
IF($F284=TiltakstyperKostnadskalkyle!$B$9,($J284*TiltakstyperKostnadskalkyle!P$9)/100,
IF($F284=TiltakstyperKostnadskalkyle!$B$10,($J284*TiltakstyperKostnadskalkyle!P$10)/100,
IF($F284=TiltakstyperKostnadskalkyle!$B$11,($J284*TiltakstyperKostnadskalkyle!P$11)/100,
IF($F284=TiltakstyperKostnadskalkyle!$B$12,($J284*TiltakstyperKostnadskalkyle!P$12)/100,
IF($F284=TiltakstyperKostnadskalkyle!$B$13,($J284*TiltakstyperKostnadskalkyle!P$13)/100,
IF($F284=TiltakstyperKostnadskalkyle!$B$14,($J284*TiltakstyperKostnadskalkyle!P$14)/100,
IF($F284=TiltakstyperKostnadskalkyle!$B$15,($J284*TiltakstyperKostnadskalkyle!P$15)/100,
"0")))))))))))</f>
        <v>0</v>
      </c>
      <c r="Y284" s="151"/>
    </row>
    <row r="285" spans="2:25" ht="14.45" customHeight="1" x14ac:dyDescent="0.25">
      <c r="B285" s="20" t="s">
        <v>25</v>
      </c>
      <c r="C285" s="22"/>
      <c r="D285" s="22"/>
      <c r="E285" s="22"/>
      <c r="F285" s="39"/>
      <c r="G285" s="22"/>
      <c r="H285" s="23"/>
      <c r="I285" s="27"/>
      <c r="J285" s="18">
        <f>IF(F285=TiltakstyperKostnadskalkyle!$B$5,TiltakstyperKostnadskalkyle!$R$5*Handlingsplan!H291,
IF(F285=TiltakstyperKostnadskalkyle!$B$6,TiltakstyperKostnadskalkyle!$R$6*Handlingsplan!H291,
IF(F285=TiltakstyperKostnadskalkyle!$B$7,TiltakstyperKostnadskalkyle!$R$7*Handlingsplan!H291,
IF(F285=TiltakstyperKostnadskalkyle!$B$8,TiltakstyperKostnadskalkyle!$R$8*Handlingsplan!H291,
IF(F285=TiltakstyperKostnadskalkyle!$B$9,TiltakstyperKostnadskalkyle!$R$9*Handlingsplan!H291,
IF(F285=TiltakstyperKostnadskalkyle!$B$10,TiltakstyperKostnadskalkyle!$R$10*Handlingsplan!H291,
IF(F285=TiltakstyperKostnadskalkyle!$B$11,TiltakstyperKostnadskalkyle!$R$11*Handlingsplan!H291,
IF(F285=TiltakstyperKostnadskalkyle!$B$12,TiltakstyperKostnadskalkyle!$R$12*Handlingsplan!H291,
IF(F285=TiltakstyperKostnadskalkyle!$B$13,TiltakstyperKostnadskalkyle!$R$13*Handlingsplan!H291,
IF(F285=TiltakstyperKostnadskalkyle!$B$14,TiltakstyperKostnadskalkyle!$R$14*Handlingsplan!H291,
IF(F285=TiltakstyperKostnadskalkyle!$B$15,TiltakstyperKostnadskalkyle!$R$15*Handlingsplan!H291,
0)))))))))))</f>
        <v>0</v>
      </c>
      <c r="K285" s="18" t="str">
        <f>IF($F285=TiltakstyperKostnadskalkyle!$B$5,($J285*TiltakstyperKostnadskalkyle!D$5)/100,
IF($F285=TiltakstyperKostnadskalkyle!$B$6,($J285*TiltakstyperKostnadskalkyle!D$6)/100,
IF($F285=TiltakstyperKostnadskalkyle!$B$7,($J285*TiltakstyperKostnadskalkyle!D$7)/100,
IF($F285=TiltakstyperKostnadskalkyle!$B$8,($J285*TiltakstyperKostnadskalkyle!D$8)/100,
IF($F285=TiltakstyperKostnadskalkyle!$B$9,($J285*TiltakstyperKostnadskalkyle!D$9)/100,
IF($F285=TiltakstyperKostnadskalkyle!$B$10,($J285*TiltakstyperKostnadskalkyle!D$10)/100,
IF($F285=TiltakstyperKostnadskalkyle!$B$11,($J285*TiltakstyperKostnadskalkyle!D$11)/100,
IF($F285=TiltakstyperKostnadskalkyle!$B$12,($J285*TiltakstyperKostnadskalkyle!D$12)/100,
IF($F285=TiltakstyperKostnadskalkyle!$B$13,($J285*TiltakstyperKostnadskalkyle!D$13)/100,
IF($F285=TiltakstyperKostnadskalkyle!$B$14,($J285*TiltakstyperKostnadskalkyle!D$14)/100,
IF($F285=TiltakstyperKostnadskalkyle!$B$15,($J285*TiltakstyperKostnadskalkyle!D$15)/100,
"0")))))))))))</f>
        <v>0</v>
      </c>
      <c r="L285" s="18" t="str">
        <f>IF($F285=TiltakstyperKostnadskalkyle!$B$5,($J285*TiltakstyperKostnadskalkyle!E$5)/100,
IF($F285=TiltakstyperKostnadskalkyle!$B$6,($J285*TiltakstyperKostnadskalkyle!E$6)/100,
IF($F285=TiltakstyperKostnadskalkyle!$B$7,($J285*TiltakstyperKostnadskalkyle!E$7)/100,
IF($F285=TiltakstyperKostnadskalkyle!$B$8,($J285*TiltakstyperKostnadskalkyle!E$8)/100,
IF($F285=TiltakstyperKostnadskalkyle!$B$9,($J285*TiltakstyperKostnadskalkyle!E$9)/100,
IF($F285=TiltakstyperKostnadskalkyle!$B$10,($J285*TiltakstyperKostnadskalkyle!E$10)/100,
IF($F285=TiltakstyperKostnadskalkyle!$B$11,($J285*TiltakstyperKostnadskalkyle!E$11)/100,
IF($F285=TiltakstyperKostnadskalkyle!$B$12,($J285*TiltakstyperKostnadskalkyle!E$12)/100,
IF($F285=TiltakstyperKostnadskalkyle!$B$13,($J285*TiltakstyperKostnadskalkyle!E$13)/100,
IF($F285=TiltakstyperKostnadskalkyle!$B$14,($J285*TiltakstyperKostnadskalkyle!E$14)/100,
IF($F285=TiltakstyperKostnadskalkyle!$B$15,($J285*TiltakstyperKostnadskalkyle!E$15)/100,
"0")))))))))))</f>
        <v>0</v>
      </c>
      <c r="M285" s="18" t="str">
        <f>IF($F285=TiltakstyperKostnadskalkyle!$B$5,($J285*TiltakstyperKostnadskalkyle!F$5)/100,
IF($F285=TiltakstyperKostnadskalkyle!$B$6,($J285*TiltakstyperKostnadskalkyle!F$6)/100,
IF($F285=TiltakstyperKostnadskalkyle!$B$7,($J285*TiltakstyperKostnadskalkyle!F$7)/100,
IF($F285=TiltakstyperKostnadskalkyle!$B$8,($J285*TiltakstyperKostnadskalkyle!F$8)/100,
IF($F285=TiltakstyperKostnadskalkyle!$B$9,($J285*TiltakstyperKostnadskalkyle!F$9)/100,
IF($F285=TiltakstyperKostnadskalkyle!$B$10,($J285*TiltakstyperKostnadskalkyle!F$10)/100,
IF($F285=TiltakstyperKostnadskalkyle!$B$11,($J285*TiltakstyperKostnadskalkyle!F$11)/100,
IF($F285=TiltakstyperKostnadskalkyle!$B$12,($J285*TiltakstyperKostnadskalkyle!F$12)/100,
IF($F285=TiltakstyperKostnadskalkyle!$B$13,($J285*TiltakstyperKostnadskalkyle!F$13)/100,
IF($F285=TiltakstyperKostnadskalkyle!$B$14,($J285*TiltakstyperKostnadskalkyle!F$14)/100,
IF($F285=TiltakstyperKostnadskalkyle!$B$15,($J285*TiltakstyperKostnadskalkyle!F$15)/100,
"0")))))))))))</f>
        <v>0</v>
      </c>
      <c r="N285" s="18" t="str">
        <f>IF($F285=TiltakstyperKostnadskalkyle!$B$5,($J285*TiltakstyperKostnadskalkyle!G$5)/100,
IF($F285=TiltakstyperKostnadskalkyle!$B$6,($J285*TiltakstyperKostnadskalkyle!G$6)/100,
IF($F285=TiltakstyperKostnadskalkyle!$B$7,($J285*TiltakstyperKostnadskalkyle!G$7)/100,
IF($F285=TiltakstyperKostnadskalkyle!$B$8,($J285*TiltakstyperKostnadskalkyle!G$8)/100,
IF($F285=TiltakstyperKostnadskalkyle!$B$9,($J285*TiltakstyperKostnadskalkyle!G$9)/100,
IF($F285=TiltakstyperKostnadskalkyle!$B$10,($J285*TiltakstyperKostnadskalkyle!G$10)/100,
IF($F285=TiltakstyperKostnadskalkyle!$B$11,($J285*TiltakstyperKostnadskalkyle!G$11)/100,
IF($F285=TiltakstyperKostnadskalkyle!$B$12,($J285*TiltakstyperKostnadskalkyle!G$12)/100,
IF($F285=TiltakstyperKostnadskalkyle!$B$13,($J285*TiltakstyperKostnadskalkyle!G$13)/100,
IF($F285=TiltakstyperKostnadskalkyle!$B$14,($J285*TiltakstyperKostnadskalkyle!G$14)/100,
IF($F285=TiltakstyperKostnadskalkyle!$B$15,($J285*TiltakstyperKostnadskalkyle!G$15)/100,
"0")))))))))))</f>
        <v>0</v>
      </c>
      <c r="O285" s="18" t="str">
        <f>IF($F285=TiltakstyperKostnadskalkyle!$B$5,($J285*TiltakstyperKostnadskalkyle!H$5)/100,
IF($F285=TiltakstyperKostnadskalkyle!$B$6,($J285*TiltakstyperKostnadskalkyle!H$6)/100,
IF($F285=TiltakstyperKostnadskalkyle!$B$7,($J285*TiltakstyperKostnadskalkyle!H$7)/100,
IF($F285=TiltakstyperKostnadskalkyle!$B$8,($J285*TiltakstyperKostnadskalkyle!H$8)/100,
IF($F285=TiltakstyperKostnadskalkyle!$B$9,($J285*TiltakstyperKostnadskalkyle!H$9)/100,
IF($F285=TiltakstyperKostnadskalkyle!$B$10,($J285*TiltakstyperKostnadskalkyle!H$10)/100,
IF($F285=TiltakstyperKostnadskalkyle!$B$11,($J285*TiltakstyperKostnadskalkyle!H$11)/100,
IF($F285=TiltakstyperKostnadskalkyle!$B$12,($J285*TiltakstyperKostnadskalkyle!H$12)/100,
IF($F285=TiltakstyperKostnadskalkyle!$B$13,($J285*TiltakstyperKostnadskalkyle!H$13)/100,
IF($F285=TiltakstyperKostnadskalkyle!$B$14,($J285*TiltakstyperKostnadskalkyle!H$14)/100,
IF($F285=TiltakstyperKostnadskalkyle!$B$15,($J285*TiltakstyperKostnadskalkyle!H$15)/100,
"0")))))))))))</f>
        <v>0</v>
      </c>
      <c r="P285" s="18" t="str">
        <f>IF($F285=TiltakstyperKostnadskalkyle!$B$5,($J285*TiltakstyperKostnadskalkyle!I$5)/100,
IF($F285=TiltakstyperKostnadskalkyle!$B$6,($J285*TiltakstyperKostnadskalkyle!I$6)/100,
IF($F285=TiltakstyperKostnadskalkyle!$B$7,($J285*TiltakstyperKostnadskalkyle!I$7)/100,
IF($F285=TiltakstyperKostnadskalkyle!$B$8,($J285*TiltakstyperKostnadskalkyle!I$8)/100,
IF($F285=TiltakstyperKostnadskalkyle!$B$9,($J285*TiltakstyperKostnadskalkyle!I$9)/100,
IF($F285=TiltakstyperKostnadskalkyle!$B$10,($J285*TiltakstyperKostnadskalkyle!I$10)/100,
IF($F285=TiltakstyperKostnadskalkyle!$B$11,($J285*TiltakstyperKostnadskalkyle!I$11)/100,
IF($F285=TiltakstyperKostnadskalkyle!$B$12,($J285*TiltakstyperKostnadskalkyle!I$12)/100,
IF($F285=TiltakstyperKostnadskalkyle!$B$13,($J285*TiltakstyperKostnadskalkyle!I$13)/100,
IF($F285=TiltakstyperKostnadskalkyle!$B$14,($J285*TiltakstyperKostnadskalkyle!I$14)/100,
IF($F285=TiltakstyperKostnadskalkyle!$B$15,($J285*TiltakstyperKostnadskalkyle!I$15)/100,
"0")))))))))))</f>
        <v>0</v>
      </c>
      <c r="Q285" s="18">
        <f t="shared" si="16"/>
        <v>0</v>
      </c>
      <c r="R285" s="18" t="str">
        <f>IF($F285=TiltakstyperKostnadskalkyle!$B$5,($J285*TiltakstyperKostnadskalkyle!K$5)/100,
IF($F285=TiltakstyperKostnadskalkyle!$B$6,($J285*TiltakstyperKostnadskalkyle!K$6)/100,
IF($F285=TiltakstyperKostnadskalkyle!$B$8,($J285*TiltakstyperKostnadskalkyle!K$8)/100,
IF($F285=TiltakstyperKostnadskalkyle!$B$9,($J285*TiltakstyperKostnadskalkyle!K$9)/100,
IF($F285=TiltakstyperKostnadskalkyle!$B$10,($J285*TiltakstyperKostnadskalkyle!K$10)/100,
IF($F285=TiltakstyperKostnadskalkyle!$B$11,($J285*TiltakstyperKostnadskalkyle!K$11)/100,
IF($F285=TiltakstyperKostnadskalkyle!$B$12,($J285*TiltakstyperKostnadskalkyle!K$12)/100,
IF($F285=TiltakstyperKostnadskalkyle!$B$13,($J285*TiltakstyperKostnadskalkyle!K$13)/100,
IF($F285=TiltakstyperKostnadskalkyle!$B$14,($J285*TiltakstyperKostnadskalkyle!K$14)/100,
"0")))))))))</f>
        <v>0</v>
      </c>
      <c r="S285" s="18">
        <f t="shared" si="17"/>
        <v>0</v>
      </c>
      <c r="T285" s="18" t="str">
        <f>IF($F285=TiltakstyperKostnadskalkyle!$B$5,($J285*TiltakstyperKostnadskalkyle!M$5)/100,
IF($F285=TiltakstyperKostnadskalkyle!$B$6,($J285*TiltakstyperKostnadskalkyle!M$6)/100,
IF($F285=TiltakstyperKostnadskalkyle!$B$7,($J285*TiltakstyperKostnadskalkyle!M$7)/100,
IF($F285=TiltakstyperKostnadskalkyle!$B$8,($J285*TiltakstyperKostnadskalkyle!M$8)/100,
IF($F285=TiltakstyperKostnadskalkyle!$B$9,($J285*TiltakstyperKostnadskalkyle!M$9)/100,
IF($F285=TiltakstyperKostnadskalkyle!$B$10,($J285*TiltakstyperKostnadskalkyle!M$10)/100,
IF($F285=TiltakstyperKostnadskalkyle!$B$11,($J285*TiltakstyperKostnadskalkyle!M$11)/100,
IF($F285=TiltakstyperKostnadskalkyle!$B$12,($J285*TiltakstyperKostnadskalkyle!M$12)/100,
IF($F285=TiltakstyperKostnadskalkyle!$B$13,($J285*TiltakstyperKostnadskalkyle!M$13)/100,
IF($F285=TiltakstyperKostnadskalkyle!$B$14,($J285*TiltakstyperKostnadskalkyle!M$14)/100,
IF($F285=TiltakstyperKostnadskalkyle!$B$15,($J285*TiltakstyperKostnadskalkyle!M$15)/100,
"0")))))))))))</f>
        <v>0</v>
      </c>
      <c r="U285" s="32"/>
      <c r="V285" s="32"/>
      <c r="W285" s="18" t="str">
        <f>IF($F285=TiltakstyperKostnadskalkyle!$B$5,($J285*TiltakstyperKostnadskalkyle!P$5)/100,
IF($F285=TiltakstyperKostnadskalkyle!$B$6,($J285*TiltakstyperKostnadskalkyle!P$6)/100,
IF($F285=TiltakstyperKostnadskalkyle!$B$7,($J285*TiltakstyperKostnadskalkyle!P$7)/100,
IF($F285=TiltakstyperKostnadskalkyle!$B$8,($J285*TiltakstyperKostnadskalkyle!P$8)/100,
IF($F285=TiltakstyperKostnadskalkyle!$B$9,($J285*TiltakstyperKostnadskalkyle!P$9)/100,
IF($F285=TiltakstyperKostnadskalkyle!$B$10,($J285*TiltakstyperKostnadskalkyle!P$10)/100,
IF($F285=TiltakstyperKostnadskalkyle!$B$11,($J285*TiltakstyperKostnadskalkyle!P$11)/100,
IF($F285=TiltakstyperKostnadskalkyle!$B$12,($J285*TiltakstyperKostnadskalkyle!P$12)/100,
IF($F285=TiltakstyperKostnadskalkyle!$B$13,($J285*TiltakstyperKostnadskalkyle!P$13)/100,
IF($F285=TiltakstyperKostnadskalkyle!$B$14,($J285*TiltakstyperKostnadskalkyle!P$14)/100,
IF($F285=TiltakstyperKostnadskalkyle!$B$15,($J285*TiltakstyperKostnadskalkyle!P$15)/100,
"0")))))))))))</f>
        <v>0</v>
      </c>
      <c r="Y285" s="151"/>
    </row>
    <row r="286" spans="2:25" ht="14.45" customHeight="1" x14ac:dyDescent="0.25">
      <c r="B286" s="20" t="s">
        <v>25</v>
      </c>
      <c r="C286" s="22"/>
      <c r="D286" s="22"/>
      <c r="E286" s="22"/>
      <c r="F286" s="39"/>
      <c r="G286" s="22"/>
      <c r="H286" s="23"/>
      <c r="I286" s="27"/>
      <c r="J286" s="18">
        <f>IF(F286=TiltakstyperKostnadskalkyle!$B$5,TiltakstyperKostnadskalkyle!$R$5*Handlingsplan!H292,
IF(F286=TiltakstyperKostnadskalkyle!$B$6,TiltakstyperKostnadskalkyle!$R$6*Handlingsplan!H292,
IF(F286=TiltakstyperKostnadskalkyle!$B$7,TiltakstyperKostnadskalkyle!$R$7*Handlingsplan!H292,
IF(F286=TiltakstyperKostnadskalkyle!$B$8,TiltakstyperKostnadskalkyle!$R$8*Handlingsplan!H292,
IF(F286=TiltakstyperKostnadskalkyle!$B$9,TiltakstyperKostnadskalkyle!$R$9*Handlingsplan!H292,
IF(F286=TiltakstyperKostnadskalkyle!$B$10,TiltakstyperKostnadskalkyle!$R$10*Handlingsplan!H292,
IF(F286=TiltakstyperKostnadskalkyle!$B$11,TiltakstyperKostnadskalkyle!$R$11*Handlingsplan!H292,
IF(F286=TiltakstyperKostnadskalkyle!$B$12,TiltakstyperKostnadskalkyle!$R$12*Handlingsplan!H292,
IF(F286=TiltakstyperKostnadskalkyle!$B$13,TiltakstyperKostnadskalkyle!$R$13*Handlingsplan!H292,
IF(F286=TiltakstyperKostnadskalkyle!$B$14,TiltakstyperKostnadskalkyle!$R$14*Handlingsplan!H292,
IF(F286=TiltakstyperKostnadskalkyle!$B$15,TiltakstyperKostnadskalkyle!$R$15*Handlingsplan!H292,
0)))))))))))</f>
        <v>0</v>
      </c>
      <c r="K286" s="18" t="str">
        <f>IF($F286=TiltakstyperKostnadskalkyle!$B$5,($J286*TiltakstyperKostnadskalkyle!D$5)/100,
IF($F286=TiltakstyperKostnadskalkyle!$B$6,($J286*TiltakstyperKostnadskalkyle!D$6)/100,
IF($F286=TiltakstyperKostnadskalkyle!$B$7,($J286*TiltakstyperKostnadskalkyle!D$7)/100,
IF($F286=TiltakstyperKostnadskalkyle!$B$8,($J286*TiltakstyperKostnadskalkyle!D$8)/100,
IF($F286=TiltakstyperKostnadskalkyle!$B$9,($J286*TiltakstyperKostnadskalkyle!D$9)/100,
IF($F286=TiltakstyperKostnadskalkyle!$B$10,($J286*TiltakstyperKostnadskalkyle!D$10)/100,
IF($F286=TiltakstyperKostnadskalkyle!$B$11,($J286*TiltakstyperKostnadskalkyle!D$11)/100,
IF($F286=TiltakstyperKostnadskalkyle!$B$12,($J286*TiltakstyperKostnadskalkyle!D$12)/100,
IF($F286=TiltakstyperKostnadskalkyle!$B$13,($J286*TiltakstyperKostnadskalkyle!D$13)/100,
IF($F286=TiltakstyperKostnadskalkyle!$B$14,($J286*TiltakstyperKostnadskalkyle!D$14)/100,
IF($F286=TiltakstyperKostnadskalkyle!$B$15,($J286*TiltakstyperKostnadskalkyle!D$15)/100,
"0")))))))))))</f>
        <v>0</v>
      </c>
      <c r="L286" s="18" t="str">
        <f>IF($F286=TiltakstyperKostnadskalkyle!$B$5,($J286*TiltakstyperKostnadskalkyle!E$5)/100,
IF($F286=TiltakstyperKostnadskalkyle!$B$6,($J286*TiltakstyperKostnadskalkyle!E$6)/100,
IF($F286=TiltakstyperKostnadskalkyle!$B$7,($J286*TiltakstyperKostnadskalkyle!E$7)/100,
IF($F286=TiltakstyperKostnadskalkyle!$B$8,($J286*TiltakstyperKostnadskalkyle!E$8)/100,
IF($F286=TiltakstyperKostnadskalkyle!$B$9,($J286*TiltakstyperKostnadskalkyle!E$9)/100,
IF($F286=TiltakstyperKostnadskalkyle!$B$10,($J286*TiltakstyperKostnadskalkyle!E$10)/100,
IF($F286=TiltakstyperKostnadskalkyle!$B$11,($J286*TiltakstyperKostnadskalkyle!E$11)/100,
IF($F286=TiltakstyperKostnadskalkyle!$B$12,($J286*TiltakstyperKostnadskalkyle!E$12)/100,
IF($F286=TiltakstyperKostnadskalkyle!$B$13,($J286*TiltakstyperKostnadskalkyle!E$13)/100,
IF($F286=TiltakstyperKostnadskalkyle!$B$14,($J286*TiltakstyperKostnadskalkyle!E$14)/100,
IF($F286=TiltakstyperKostnadskalkyle!$B$15,($J286*TiltakstyperKostnadskalkyle!E$15)/100,
"0")))))))))))</f>
        <v>0</v>
      </c>
      <c r="M286" s="18" t="str">
        <f>IF($F286=TiltakstyperKostnadskalkyle!$B$5,($J286*TiltakstyperKostnadskalkyle!F$5)/100,
IF($F286=TiltakstyperKostnadskalkyle!$B$6,($J286*TiltakstyperKostnadskalkyle!F$6)/100,
IF($F286=TiltakstyperKostnadskalkyle!$B$7,($J286*TiltakstyperKostnadskalkyle!F$7)/100,
IF($F286=TiltakstyperKostnadskalkyle!$B$8,($J286*TiltakstyperKostnadskalkyle!F$8)/100,
IF($F286=TiltakstyperKostnadskalkyle!$B$9,($J286*TiltakstyperKostnadskalkyle!F$9)/100,
IF($F286=TiltakstyperKostnadskalkyle!$B$10,($J286*TiltakstyperKostnadskalkyle!F$10)/100,
IF($F286=TiltakstyperKostnadskalkyle!$B$11,($J286*TiltakstyperKostnadskalkyle!F$11)/100,
IF($F286=TiltakstyperKostnadskalkyle!$B$12,($J286*TiltakstyperKostnadskalkyle!F$12)/100,
IF($F286=TiltakstyperKostnadskalkyle!$B$13,($J286*TiltakstyperKostnadskalkyle!F$13)/100,
IF($F286=TiltakstyperKostnadskalkyle!$B$14,($J286*TiltakstyperKostnadskalkyle!F$14)/100,
IF($F286=TiltakstyperKostnadskalkyle!$B$15,($J286*TiltakstyperKostnadskalkyle!F$15)/100,
"0")))))))))))</f>
        <v>0</v>
      </c>
      <c r="N286" s="18" t="str">
        <f>IF($F286=TiltakstyperKostnadskalkyle!$B$5,($J286*TiltakstyperKostnadskalkyle!G$5)/100,
IF($F286=TiltakstyperKostnadskalkyle!$B$6,($J286*TiltakstyperKostnadskalkyle!G$6)/100,
IF($F286=TiltakstyperKostnadskalkyle!$B$7,($J286*TiltakstyperKostnadskalkyle!G$7)/100,
IF($F286=TiltakstyperKostnadskalkyle!$B$8,($J286*TiltakstyperKostnadskalkyle!G$8)/100,
IF($F286=TiltakstyperKostnadskalkyle!$B$9,($J286*TiltakstyperKostnadskalkyle!G$9)/100,
IF($F286=TiltakstyperKostnadskalkyle!$B$10,($J286*TiltakstyperKostnadskalkyle!G$10)/100,
IF($F286=TiltakstyperKostnadskalkyle!$B$11,($J286*TiltakstyperKostnadskalkyle!G$11)/100,
IF($F286=TiltakstyperKostnadskalkyle!$B$12,($J286*TiltakstyperKostnadskalkyle!G$12)/100,
IF($F286=TiltakstyperKostnadskalkyle!$B$13,($J286*TiltakstyperKostnadskalkyle!G$13)/100,
IF($F286=TiltakstyperKostnadskalkyle!$B$14,($J286*TiltakstyperKostnadskalkyle!G$14)/100,
IF($F286=TiltakstyperKostnadskalkyle!$B$15,($J286*TiltakstyperKostnadskalkyle!G$15)/100,
"0")))))))))))</f>
        <v>0</v>
      </c>
      <c r="O286" s="18" t="str">
        <f>IF($F286=TiltakstyperKostnadskalkyle!$B$5,($J286*TiltakstyperKostnadskalkyle!H$5)/100,
IF($F286=TiltakstyperKostnadskalkyle!$B$6,($J286*TiltakstyperKostnadskalkyle!H$6)/100,
IF($F286=TiltakstyperKostnadskalkyle!$B$7,($J286*TiltakstyperKostnadskalkyle!H$7)/100,
IF($F286=TiltakstyperKostnadskalkyle!$B$8,($J286*TiltakstyperKostnadskalkyle!H$8)/100,
IF($F286=TiltakstyperKostnadskalkyle!$B$9,($J286*TiltakstyperKostnadskalkyle!H$9)/100,
IF($F286=TiltakstyperKostnadskalkyle!$B$10,($J286*TiltakstyperKostnadskalkyle!H$10)/100,
IF($F286=TiltakstyperKostnadskalkyle!$B$11,($J286*TiltakstyperKostnadskalkyle!H$11)/100,
IF($F286=TiltakstyperKostnadskalkyle!$B$12,($J286*TiltakstyperKostnadskalkyle!H$12)/100,
IF($F286=TiltakstyperKostnadskalkyle!$B$13,($J286*TiltakstyperKostnadskalkyle!H$13)/100,
IF($F286=TiltakstyperKostnadskalkyle!$B$14,($J286*TiltakstyperKostnadskalkyle!H$14)/100,
IF($F286=TiltakstyperKostnadskalkyle!$B$15,($J286*TiltakstyperKostnadskalkyle!H$15)/100,
"0")))))))))))</f>
        <v>0</v>
      </c>
      <c r="P286" s="18" t="str">
        <f>IF($F286=TiltakstyperKostnadskalkyle!$B$5,($J286*TiltakstyperKostnadskalkyle!I$5)/100,
IF($F286=TiltakstyperKostnadskalkyle!$B$6,($J286*TiltakstyperKostnadskalkyle!I$6)/100,
IF($F286=TiltakstyperKostnadskalkyle!$B$7,($J286*TiltakstyperKostnadskalkyle!I$7)/100,
IF($F286=TiltakstyperKostnadskalkyle!$B$8,($J286*TiltakstyperKostnadskalkyle!I$8)/100,
IF($F286=TiltakstyperKostnadskalkyle!$B$9,($J286*TiltakstyperKostnadskalkyle!I$9)/100,
IF($F286=TiltakstyperKostnadskalkyle!$B$10,($J286*TiltakstyperKostnadskalkyle!I$10)/100,
IF($F286=TiltakstyperKostnadskalkyle!$B$11,($J286*TiltakstyperKostnadskalkyle!I$11)/100,
IF($F286=TiltakstyperKostnadskalkyle!$B$12,($J286*TiltakstyperKostnadskalkyle!I$12)/100,
IF($F286=TiltakstyperKostnadskalkyle!$B$13,($J286*TiltakstyperKostnadskalkyle!I$13)/100,
IF($F286=TiltakstyperKostnadskalkyle!$B$14,($J286*TiltakstyperKostnadskalkyle!I$14)/100,
IF($F286=TiltakstyperKostnadskalkyle!$B$15,($J286*TiltakstyperKostnadskalkyle!I$15)/100,
"0")))))))))))</f>
        <v>0</v>
      </c>
      <c r="Q286" s="18">
        <f t="shared" si="16"/>
        <v>0</v>
      </c>
      <c r="R286" s="18" t="str">
        <f>IF($F286=TiltakstyperKostnadskalkyle!$B$5,($J286*TiltakstyperKostnadskalkyle!K$5)/100,
IF($F286=TiltakstyperKostnadskalkyle!$B$6,($J286*TiltakstyperKostnadskalkyle!K$6)/100,
IF($F286=TiltakstyperKostnadskalkyle!$B$8,($J286*TiltakstyperKostnadskalkyle!K$8)/100,
IF($F286=TiltakstyperKostnadskalkyle!$B$9,($J286*TiltakstyperKostnadskalkyle!K$9)/100,
IF($F286=TiltakstyperKostnadskalkyle!$B$10,($J286*TiltakstyperKostnadskalkyle!K$10)/100,
IF($F286=TiltakstyperKostnadskalkyle!$B$11,($J286*TiltakstyperKostnadskalkyle!K$11)/100,
IF($F286=TiltakstyperKostnadskalkyle!$B$12,($J286*TiltakstyperKostnadskalkyle!K$12)/100,
IF($F286=TiltakstyperKostnadskalkyle!$B$13,($J286*TiltakstyperKostnadskalkyle!K$13)/100,
IF($F286=TiltakstyperKostnadskalkyle!$B$14,($J286*TiltakstyperKostnadskalkyle!K$14)/100,
"0")))))))))</f>
        <v>0</v>
      </c>
      <c r="S286" s="18">
        <f t="shared" si="17"/>
        <v>0</v>
      </c>
      <c r="T286" s="18" t="str">
        <f>IF($F286=TiltakstyperKostnadskalkyle!$B$5,($J286*TiltakstyperKostnadskalkyle!M$5)/100,
IF($F286=TiltakstyperKostnadskalkyle!$B$6,($J286*TiltakstyperKostnadskalkyle!M$6)/100,
IF($F286=TiltakstyperKostnadskalkyle!$B$7,($J286*TiltakstyperKostnadskalkyle!M$7)/100,
IF($F286=TiltakstyperKostnadskalkyle!$B$8,($J286*TiltakstyperKostnadskalkyle!M$8)/100,
IF($F286=TiltakstyperKostnadskalkyle!$B$9,($J286*TiltakstyperKostnadskalkyle!M$9)/100,
IF($F286=TiltakstyperKostnadskalkyle!$B$10,($J286*TiltakstyperKostnadskalkyle!M$10)/100,
IF($F286=TiltakstyperKostnadskalkyle!$B$11,($J286*TiltakstyperKostnadskalkyle!M$11)/100,
IF($F286=TiltakstyperKostnadskalkyle!$B$12,($J286*TiltakstyperKostnadskalkyle!M$12)/100,
IF($F286=TiltakstyperKostnadskalkyle!$B$13,($J286*TiltakstyperKostnadskalkyle!M$13)/100,
IF($F286=TiltakstyperKostnadskalkyle!$B$14,($J286*TiltakstyperKostnadskalkyle!M$14)/100,
IF($F286=TiltakstyperKostnadskalkyle!$B$15,($J286*TiltakstyperKostnadskalkyle!M$15)/100,
"0")))))))))))</f>
        <v>0</v>
      </c>
      <c r="U286" s="32"/>
      <c r="V286" s="32"/>
      <c r="W286" s="18" t="str">
        <f>IF($F286=TiltakstyperKostnadskalkyle!$B$5,($J286*TiltakstyperKostnadskalkyle!P$5)/100,
IF($F286=TiltakstyperKostnadskalkyle!$B$6,($J286*TiltakstyperKostnadskalkyle!P$6)/100,
IF($F286=TiltakstyperKostnadskalkyle!$B$7,($J286*TiltakstyperKostnadskalkyle!P$7)/100,
IF($F286=TiltakstyperKostnadskalkyle!$B$8,($J286*TiltakstyperKostnadskalkyle!P$8)/100,
IF($F286=TiltakstyperKostnadskalkyle!$B$9,($J286*TiltakstyperKostnadskalkyle!P$9)/100,
IF($F286=TiltakstyperKostnadskalkyle!$B$10,($J286*TiltakstyperKostnadskalkyle!P$10)/100,
IF($F286=TiltakstyperKostnadskalkyle!$B$11,($J286*TiltakstyperKostnadskalkyle!P$11)/100,
IF($F286=TiltakstyperKostnadskalkyle!$B$12,($J286*TiltakstyperKostnadskalkyle!P$12)/100,
IF($F286=TiltakstyperKostnadskalkyle!$B$13,($J286*TiltakstyperKostnadskalkyle!P$13)/100,
IF($F286=TiltakstyperKostnadskalkyle!$B$14,($J286*TiltakstyperKostnadskalkyle!P$14)/100,
IF($F286=TiltakstyperKostnadskalkyle!$B$15,($J286*TiltakstyperKostnadskalkyle!P$15)/100,
"0")))))))))))</f>
        <v>0</v>
      </c>
      <c r="Y286" s="151"/>
    </row>
    <row r="287" spans="2:25" ht="14.45" customHeight="1" x14ac:dyDescent="0.25">
      <c r="B287" s="20" t="s">
        <v>25</v>
      </c>
      <c r="C287" s="22"/>
      <c r="D287" s="22"/>
      <c r="E287" s="22"/>
      <c r="F287" s="39"/>
      <c r="G287" s="22"/>
      <c r="H287" s="23"/>
      <c r="I287" s="27"/>
      <c r="J287" s="18">
        <f>IF(F287=TiltakstyperKostnadskalkyle!$B$5,TiltakstyperKostnadskalkyle!$R$5*Handlingsplan!H293,
IF(F287=TiltakstyperKostnadskalkyle!$B$6,TiltakstyperKostnadskalkyle!$R$6*Handlingsplan!H293,
IF(F287=TiltakstyperKostnadskalkyle!$B$7,TiltakstyperKostnadskalkyle!$R$7*Handlingsplan!H293,
IF(F287=TiltakstyperKostnadskalkyle!$B$8,TiltakstyperKostnadskalkyle!$R$8*Handlingsplan!H293,
IF(F287=TiltakstyperKostnadskalkyle!$B$9,TiltakstyperKostnadskalkyle!$R$9*Handlingsplan!H293,
IF(F287=TiltakstyperKostnadskalkyle!$B$10,TiltakstyperKostnadskalkyle!$R$10*Handlingsplan!H293,
IF(F287=TiltakstyperKostnadskalkyle!$B$11,TiltakstyperKostnadskalkyle!$R$11*Handlingsplan!H293,
IF(F287=TiltakstyperKostnadskalkyle!$B$12,TiltakstyperKostnadskalkyle!$R$12*Handlingsplan!H293,
IF(F287=TiltakstyperKostnadskalkyle!$B$13,TiltakstyperKostnadskalkyle!$R$13*Handlingsplan!H293,
IF(F287=TiltakstyperKostnadskalkyle!$B$14,TiltakstyperKostnadskalkyle!$R$14*Handlingsplan!H293,
IF(F287=TiltakstyperKostnadskalkyle!$B$15,TiltakstyperKostnadskalkyle!$R$15*Handlingsplan!H293,
0)))))))))))</f>
        <v>0</v>
      </c>
      <c r="K287" s="18" t="str">
        <f>IF($F287=TiltakstyperKostnadskalkyle!$B$5,($J287*TiltakstyperKostnadskalkyle!D$5)/100,
IF($F287=TiltakstyperKostnadskalkyle!$B$6,($J287*TiltakstyperKostnadskalkyle!D$6)/100,
IF($F287=TiltakstyperKostnadskalkyle!$B$7,($J287*TiltakstyperKostnadskalkyle!D$7)/100,
IF($F287=TiltakstyperKostnadskalkyle!$B$8,($J287*TiltakstyperKostnadskalkyle!D$8)/100,
IF($F287=TiltakstyperKostnadskalkyle!$B$9,($J287*TiltakstyperKostnadskalkyle!D$9)/100,
IF($F287=TiltakstyperKostnadskalkyle!$B$10,($J287*TiltakstyperKostnadskalkyle!D$10)/100,
IF($F287=TiltakstyperKostnadskalkyle!$B$11,($J287*TiltakstyperKostnadskalkyle!D$11)/100,
IF($F287=TiltakstyperKostnadskalkyle!$B$12,($J287*TiltakstyperKostnadskalkyle!D$12)/100,
IF($F287=TiltakstyperKostnadskalkyle!$B$13,($J287*TiltakstyperKostnadskalkyle!D$13)/100,
IF($F287=TiltakstyperKostnadskalkyle!$B$14,($J287*TiltakstyperKostnadskalkyle!D$14)/100,
IF($F287=TiltakstyperKostnadskalkyle!$B$15,($J287*TiltakstyperKostnadskalkyle!D$15)/100,
"0")))))))))))</f>
        <v>0</v>
      </c>
      <c r="L287" s="18" t="str">
        <f>IF($F287=TiltakstyperKostnadskalkyle!$B$5,($J287*TiltakstyperKostnadskalkyle!E$5)/100,
IF($F287=TiltakstyperKostnadskalkyle!$B$6,($J287*TiltakstyperKostnadskalkyle!E$6)/100,
IF($F287=TiltakstyperKostnadskalkyle!$B$7,($J287*TiltakstyperKostnadskalkyle!E$7)/100,
IF($F287=TiltakstyperKostnadskalkyle!$B$8,($J287*TiltakstyperKostnadskalkyle!E$8)/100,
IF($F287=TiltakstyperKostnadskalkyle!$B$9,($J287*TiltakstyperKostnadskalkyle!E$9)/100,
IF($F287=TiltakstyperKostnadskalkyle!$B$10,($J287*TiltakstyperKostnadskalkyle!E$10)/100,
IF($F287=TiltakstyperKostnadskalkyle!$B$11,($J287*TiltakstyperKostnadskalkyle!E$11)/100,
IF($F287=TiltakstyperKostnadskalkyle!$B$12,($J287*TiltakstyperKostnadskalkyle!E$12)/100,
IF($F287=TiltakstyperKostnadskalkyle!$B$13,($J287*TiltakstyperKostnadskalkyle!E$13)/100,
IF($F287=TiltakstyperKostnadskalkyle!$B$14,($J287*TiltakstyperKostnadskalkyle!E$14)/100,
IF($F287=TiltakstyperKostnadskalkyle!$B$15,($J287*TiltakstyperKostnadskalkyle!E$15)/100,
"0")))))))))))</f>
        <v>0</v>
      </c>
      <c r="M287" s="18" t="str">
        <f>IF($F287=TiltakstyperKostnadskalkyle!$B$5,($J287*TiltakstyperKostnadskalkyle!F$5)/100,
IF($F287=TiltakstyperKostnadskalkyle!$B$6,($J287*TiltakstyperKostnadskalkyle!F$6)/100,
IF($F287=TiltakstyperKostnadskalkyle!$B$7,($J287*TiltakstyperKostnadskalkyle!F$7)/100,
IF($F287=TiltakstyperKostnadskalkyle!$B$8,($J287*TiltakstyperKostnadskalkyle!F$8)/100,
IF($F287=TiltakstyperKostnadskalkyle!$B$9,($J287*TiltakstyperKostnadskalkyle!F$9)/100,
IF($F287=TiltakstyperKostnadskalkyle!$B$10,($J287*TiltakstyperKostnadskalkyle!F$10)/100,
IF($F287=TiltakstyperKostnadskalkyle!$B$11,($J287*TiltakstyperKostnadskalkyle!F$11)/100,
IF($F287=TiltakstyperKostnadskalkyle!$B$12,($J287*TiltakstyperKostnadskalkyle!F$12)/100,
IF($F287=TiltakstyperKostnadskalkyle!$B$13,($J287*TiltakstyperKostnadskalkyle!F$13)/100,
IF($F287=TiltakstyperKostnadskalkyle!$B$14,($J287*TiltakstyperKostnadskalkyle!F$14)/100,
IF($F287=TiltakstyperKostnadskalkyle!$B$15,($J287*TiltakstyperKostnadskalkyle!F$15)/100,
"0")))))))))))</f>
        <v>0</v>
      </c>
      <c r="N287" s="18" t="str">
        <f>IF($F287=TiltakstyperKostnadskalkyle!$B$5,($J287*TiltakstyperKostnadskalkyle!G$5)/100,
IF($F287=TiltakstyperKostnadskalkyle!$B$6,($J287*TiltakstyperKostnadskalkyle!G$6)/100,
IF($F287=TiltakstyperKostnadskalkyle!$B$7,($J287*TiltakstyperKostnadskalkyle!G$7)/100,
IF($F287=TiltakstyperKostnadskalkyle!$B$8,($J287*TiltakstyperKostnadskalkyle!G$8)/100,
IF($F287=TiltakstyperKostnadskalkyle!$B$9,($J287*TiltakstyperKostnadskalkyle!G$9)/100,
IF($F287=TiltakstyperKostnadskalkyle!$B$10,($J287*TiltakstyperKostnadskalkyle!G$10)/100,
IF($F287=TiltakstyperKostnadskalkyle!$B$11,($J287*TiltakstyperKostnadskalkyle!G$11)/100,
IF($F287=TiltakstyperKostnadskalkyle!$B$12,($J287*TiltakstyperKostnadskalkyle!G$12)/100,
IF($F287=TiltakstyperKostnadskalkyle!$B$13,($J287*TiltakstyperKostnadskalkyle!G$13)/100,
IF($F287=TiltakstyperKostnadskalkyle!$B$14,($J287*TiltakstyperKostnadskalkyle!G$14)/100,
IF($F287=TiltakstyperKostnadskalkyle!$B$15,($J287*TiltakstyperKostnadskalkyle!G$15)/100,
"0")))))))))))</f>
        <v>0</v>
      </c>
      <c r="O287" s="18" t="str">
        <f>IF($F287=TiltakstyperKostnadskalkyle!$B$5,($J287*TiltakstyperKostnadskalkyle!H$5)/100,
IF($F287=TiltakstyperKostnadskalkyle!$B$6,($J287*TiltakstyperKostnadskalkyle!H$6)/100,
IF($F287=TiltakstyperKostnadskalkyle!$B$7,($J287*TiltakstyperKostnadskalkyle!H$7)/100,
IF($F287=TiltakstyperKostnadskalkyle!$B$8,($J287*TiltakstyperKostnadskalkyle!H$8)/100,
IF($F287=TiltakstyperKostnadskalkyle!$B$9,($J287*TiltakstyperKostnadskalkyle!H$9)/100,
IF($F287=TiltakstyperKostnadskalkyle!$B$10,($J287*TiltakstyperKostnadskalkyle!H$10)/100,
IF($F287=TiltakstyperKostnadskalkyle!$B$11,($J287*TiltakstyperKostnadskalkyle!H$11)/100,
IF($F287=TiltakstyperKostnadskalkyle!$B$12,($J287*TiltakstyperKostnadskalkyle!H$12)/100,
IF($F287=TiltakstyperKostnadskalkyle!$B$13,($J287*TiltakstyperKostnadskalkyle!H$13)/100,
IF($F287=TiltakstyperKostnadskalkyle!$B$14,($J287*TiltakstyperKostnadskalkyle!H$14)/100,
IF($F287=TiltakstyperKostnadskalkyle!$B$15,($J287*TiltakstyperKostnadskalkyle!H$15)/100,
"0")))))))))))</f>
        <v>0</v>
      </c>
      <c r="P287" s="18" t="str">
        <f>IF($F287=TiltakstyperKostnadskalkyle!$B$5,($J287*TiltakstyperKostnadskalkyle!I$5)/100,
IF($F287=TiltakstyperKostnadskalkyle!$B$6,($J287*TiltakstyperKostnadskalkyle!I$6)/100,
IF($F287=TiltakstyperKostnadskalkyle!$B$7,($J287*TiltakstyperKostnadskalkyle!I$7)/100,
IF($F287=TiltakstyperKostnadskalkyle!$B$8,($J287*TiltakstyperKostnadskalkyle!I$8)/100,
IF($F287=TiltakstyperKostnadskalkyle!$B$9,($J287*TiltakstyperKostnadskalkyle!I$9)/100,
IF($F287=TiltakstyperKostnadskalkyle!$B$10,($J287*TiltakstyperKostnadskalkyle!I$10)/100,
IF($F287=TiltakstyperKostnadskalkyle!$B$11,($J287*TiltakstyperKostnadskalkyle!I$11)/100,
IF($F287=TiltakstyperKostnadskalkyle!$B$12,($J287*TiltakstyperKostnadskalkyle!I$12)/100,
IF($F287=TiltakstyperKostnadskalkyle!$B$13,($J287*TiltakstyperKostnadskalkyle!I$13)/100,
IF($F287=TiltakstyperKostnadskalkyle!$B$14,($J287*TiltakstyperKostnadskalkyle!I$14)/100,
IF($F287=TiltakstyperKostnadskalkyle!$B$15,($J287*TiltakstyperKostnadskalkyle!I$15)/100,
"0")))))))))))</f>
        <v>0</v>
      </c>
      <c r="Q287" s="18">
        <f t="shared" si="16"/>
        <v>0</v>
      </c>
      <c r="R287" s="18" t="str">
        <f>IF($F287=TiltakstyperKostnadskalkyle!$B$5,($J287*TiltakstyperKostnadskalkyle!K$5)/100,
IF($F287=TiltakstyperKostnadskalkyle!$B$6,($J287*TiltakstyperKostnadskalkyle!K$6)/100,
IF($F287=TiltakstyperKostnadskalkyle!$B$8,($J287*TiltakstyperKostnadskalkyle!K$8)/100,
IF($F287=TiltakstyperKostnadskalkyle!$B$9,($J287*TiltakstyperKostnadskalkyle!K$9)/100,
IF($F287=TiltakstyperKostnadskalkyle!$B$10,($J287*TiltakstyperKostnadskalkyle!K$10)/100,
IF($F287=TiltakstyperKostnadskalkyle!$B$11,($J287*TiltakstyperKostnadskalkyle!K$11)/100,
IF($F287=TiltakstyperKostnadskalkyle!$B$12,($J287*TiltakstyperKostnadskalkyle!K$12)/100,
IF($F287=TiltakstyperKostnadskalkyle!$B$13,($J287*TiltakstyperKostnadskalkyle!K$13)/100,
IF($F287=TiltakstyperKostnadskalkyle!$B$14,($J287*TiltakstyperKostnadskalkyle!K$14)/100,
"0")))))))))</f>
        <v>0</v>
      </c>
      <c r="S287" s="18">
        <f t="shared" si="17"/>
        <v>0</v>
      </c>
      <c r="T287" s="18" t="str">
        <f>IF($F287=TiltakstyperKostnadskalkyle!$B$5,($J287*TiltakstyperKostnadskalkyle!M$5)/100,
IF($F287=TiltakstyperKostnadskalkyle!$B$6,($J287*TiltakstyperKostnadskalkyle!M$6)/100,
IF($F287=TiltakstyperKostnadskalkyle!$B$7,($J287*TiltakstyperKostnadskalkyle!M$7)/100,
IF($F287=TiltakstyperKostnadskalkyle!$B$8,($J287*TiltakstyperKostnadskalkyle!M$8)/100,
IF($F287=TiltakstyperKostnadskalkyle!$B$9,($J287*TiltakstyperKostnadskalkyle!M$9)/100,
IF($F287=TiltakstyperKostnadskalkyle!$B$10,($J287*TiltakstyperKostnadskalkyle!M$10)/100,
IF($F287=TiltakstyperKostnadskalkyle!$B$11,($J287*TiltakstyperKostnadskalkyle!M$11)/100,
IF($F287=TiltakstyperKostnadskalkyle!$B$12,($J287*TiltakstyperKostnadskalkyle!M$12)/100,
IF($F287=TiltakstyperKostnadskalkyle!$B$13,($J287*TiltakstyperKostnadskalkyle!M$13)/100,
IF($F287=TiltakstyperKostnadskalkyle!$B$14,($J287*TiltakstyperKostnadskalkyle!M$14)/100,
IF($F287=TiltakstyperKostnadskalkyle!$B$15,($J287*TiltakstyperKostnadskalkyle!M$15)/100,
"0")))))))))))</f>
        <v>0</v>
      </c>
      <c r="U287" s="32"/>
      <c r="V287" s="32"/>
      <c r="W287" s="18" t="str">
        <f>IF($F287=TiltakstyperKostnadskalkyle!$B$5,($J287*TiltakstyperKostnadskalkyle!P$5)/100,
IF($F287=TiltakstyperKostnadskalkyle!$B$6,($J287*TiltakstyperKostnadskalkyle!P$6)/100,
IF($F287=TiltakstyperKostnadskalkyle!$B$7,($J287*TiltakstyperKostnadskalkyle!P$7)/100,
IF($F287=TiltakstyperKostnadskalkyle!$B$8,($J287*TiltakstyperKostnadskalkyle!P$8)/100,
IF($F287=TiltakstyperKostnadskalkyle!$B$9,($J287*TiltakstyperKostnadskalkyle!P$9)/100,
IF($F287=TiltakstyperKostnadskalkyle!$B$10,($J287*TiltakstyperKostnadskalkyle!P$10)/100,
IF($F287=TiltakstyperKostnadskalkyle!$B$11,($J287*TiltakstyperKostnadskalkyle!P$11)/100,
IF($F287=TiltakstyperKostnadskalkyle!$B$12,($J287*TiltakstyperKostnadskalkyle!P$12)/100,
IF($F287=TiltakstyperKostnadskalkyle!$B$13,($J287*TiltakstyperKostnadskalkyle!P$13)/100,
IF($F287=TiltakstyperKostnadskalkyle!$B$14,($J287*TiltakstyperKostnadskalkyle!P$14)/100,
IF($F287=TiltakstyperKostnadskalkyle!$B$15,($J287*TiltakstyperKostnadskalkyle!P$15)/100,
"0")))))))))))</f>
        <v>0</v>
      </c>
      <c r="Y287" s="151"/>
    </row>
    <row r="288" spans="2:25" ht="14.45" customHeight="1" x14ac:dyDescent="0.25">
      <c r="B288" s="20" t="s">
        <v>25</v>
      </c>
      <c r="C288" s="22"/>
      <c r="D288" s="22"/>
      <c r="E288" s="22"/>
      <c r="F288" s="39"/>
      <c r="G288" s="22"/>
      <c r="H288" s="23"/>
      <c r="I288" s="27"/>
      <c r="J288" s="18">
        <f>IF(F288=TiltakstyperKostnadskalkyle!$B$5,TiltakstyperKostnadskalkyle!$R$5*Handlingsplan!H294,
IF(F288=TiltakstyperKostnadskalkyle!$B$6,TiltakstyperKostnadskalkyle!$R$6*Handlingsplan!H294,
IF(F288=TiltakstyperKostnadskalkyle!$B$7,TiltakstyperKostnadskalkyle!$R$7*Handlingsplan!H294,
IF(F288=TiltakstyperKostnadskalkyle!$B$8,TiltakstyperKostnadskalkyle!$R$8*Handlingsplan!H294,
IF(F288=TiltakstyperKostnadskalkyle!$B$9,TiltakstyperKostnadskalkyle!$R$9*Handlingsplan!H294,
IF(F288=TiltakstyperKostnadskalkyle!$B$10,TiltakstyperKostnadskalkyle!$R$10*Handlingsplan!H294,
IF(F288=TiltakstyperKostnadskalkyle!$B$11,TiltakstyperKostnadskalkyle!$R$11*Handlingsplan!H294,
IF(F288=TiltakstyperKostnadskalkyle!$B$12,TiltakstyperKostnadskalkyle!$R$12*Handlingsplan!H294,
IF(F288=TiltakstyperKostnadskalkyle!$B$13,TiltakstyperKostnadskalkyle!$R$13*Handlingsplan!H294,
IF(F288=TiltakstyperKostnadskalkyle!$B$14,TiltakstyperKostnadskalkyle!$R$14*Handlingsplan!H294,
IF(F288=TiltakstyperKostnadskalkyle!$B$15,TiltakstyperKostnadskalkyle!$R$15*Handlingsplan!H294,
0)))))))))))</f>
        <v>0</v>
      </c>
      <c r="K288" s="18" t="str">
        <f>IF($F288=TiltakstyperKostnadskalkyle!$B$5,($J288*TiltakstyperKostnadskalkyle!D$5)/100,
IF($F288=TiltakstyperKostnadskalkyle!$B$6,($J288*TiltakstyperKostnadskalkyle!D$6)/100,
IF($F288=TiltakstyperKostnadskalkyle!$B$7,($J288*TiltakstyperKostnadskalkyle!D$7)/100,
IF($F288=TiltakstyperKostnadskalkyle!$B$8,($J288*TiltakstyperKostnadskalkyle!D$8)/100,
IF($F288=TiltakstyperKostnadskalkyle!$B$9,($J288*TiltakstyperKostnadskalkyle!D$9)/100,
IF($F288=TiltakstyperKostnadskalkyle!$B$10,($J288*TiltakstyperKostnadskalkyle!D$10)/100,
IF($F288=TiltakstyperKostnadskalkyle!$B$11,($J288*TiltakstyperKostnadskalkyle!D$11)/100,
IF($F288=TiltakstyperKostnadskalkyle!$B$12,($J288*TiltakstyperKostnadskalkyle!D$12)/100,
IF($F288=TiltakstyperKostnadskalkyle!$B$13,($J288*TiltakstyperKostnadskalkyle!D$13)/100,
IF($F288=TiltakstyperKostnadskalkyle!$B$14,($J288*TiltakstyperKostnadskalkyle!D$14)/100,
IF($F288=TiltakstyperKostnadskalkyle!$B$15,($J288*TiltakstyperKostnadskalkyle!D$15)/100,
"0")))))))))))</f>
        <v>0</v>
      </c>
      <c r="L288" s="18" t="str">
        <f>IF($F288=TiltakstyperKostnadskalkyle!$B$5,($J288*TiltakstyperKostnadskalkyle!E$5)/100,
IF($F288=TiltakstyperKostnadskalkyle!$B$6,($J288*TiltakstyperKostnadskalkyle!E$6)/100,
IF($F288=TiltakstyperKostnadskalkyle!$B$7,($J288*TiltakstyperKostnadskalkyle!E$7)/100,
IF($F288=TiltakstyperKostnadskalkyle!$B$8,($J288*TiltakstyperKostnadskalkyle!E$8)/100,
IF($F288=TiltakstyperKostnadskalkyle!$B$9,($J288*TiltakstyperKostnadskalkyle!E$9)/100,
IF($F288=TiltakstyperKostnadskalkyle!$B$10,($J288*TiltakstyperKostnadskalkyle!E$10)/100,
IF($F288=TiltakstyperKostnadskalkyle!$B$11,($J288*TiltakstyperKostnadskalkyle!E$11)/100,
IF($F288=TiltakstyperKostnadskalkyle!$B$12,($J288*TiltakstyperKostnadskalkyle!E$12)/100,
IF($F288=TiltakstyperKostnadskalkyle!$B$13,($J288*TiltakstyperKostnadskalkyle!E$13)/100,
IF($F288=TiltakstyperKostnadskalkyle!$B$14,($J288*TiltakstyperKostnadskalkyle!E$14)/100,
IF($F288=TiltakstyperKostnadskalkyle!$B$15,($J288*TiltakstyperKostnadskalkyle!E$15)/100,
"0")))))))))))</f>
        <v>0</v>
      </c>
      <c r="M288" s="18" t="str">
        <f>IF($F288=TiltakstyperKostnadskalkyle!$B$5,($J288*TiltakstyperKostnadskalkyle!F$5)/100,
IF($F288=TiltakstyperKostnadskalkyle!$B$6,($J288*TiltakstyperKostnadskalkyle!F$6)/100,
IF($F288=TiltakstyperKostnadskalkyle!$B$7,($J288*TiltakstyperKostnadskalkyle!F$7)/100,
IF($F288=TiltakstyperKostnadskalkyle!$B$8,($J288*TiltakstyperKostnadskalkyle!F$8)/100,
IF($F288=TiltakstyperKostnadskalkyle!$B$9,($J288*TiltakstyperKostnadskalkyle!F$9)/100,
IF($F288=TiltakstyperKostnadskalkyle!$B$10,($J288*TiltakstyperKostnadskalkyle!F$10)/100,
IF($F288=TiltakstyperKostnadskalkyle!$B$11,($J288*TiltakstyperKostnadskalkyle!F$11)/100,
IF($F288=TiltakstyperKostnadskalkyle!$B$12,($J288*TiltakstyperKostnadskalkyle!F$12)/100,
IF($F288=TiltakstyperKostnadskalkyle!$B$13,($J288*TiltakstyperKostnadskalkyle!F$13)/100,
IF($F288=TiltakstyperKostnadskalkyle!$B$14,($J288*TiltakstyperKostnadskalkyle!F$14)/100,
IF($F288=TiltakstyperKostnadskalkyle!$B$15,($J288*TiltakstyperKostnadskalkyle!F$15)/100,
"0")))))))))))</f>
        <v>0</v>
      </c>
      <c r="N288" s="18" t="str">
        <f>IF($F288=TiltakstyperKostnadskalkyle!$B$5,($J288*TiltakstyperKostnadskalkyle!G$5)/100,
IF($F288=TiltakstyperKostnadskalkyle!$B$6,($J288*TiltakstyperKostnadskalkyle!G$6)/100,
IF($F288=TiltakstyperKostnadskalkyle!$B$7,($J288*TiltakstyperKostnadskalkyle!G$7)/100,
IF($F288=TiltakstyperKostnadskalkyle!$B$8,($J288*TiltakstyperKostnadskalkyle!G$8)/100,
IF($F288=TiltakstyperKostnadskalkyle!$B$9,($J288*TiltakstyperKostnadskalkyle!G$9)/100,
IF($F288=TiltakstyperKostnadskalkyle!$B$10,($J288*TiltakstyperKostnadskalkyle!G$10)/100,
IF($F288=TiltakstyperKostnadskalkyle!$B$11,($J288*TiltakstyperKostnadskalkyle!G$11)/100,
IF($F288=TiltakstyperKostnadskalkyle!$B$12,($J288*TiltakstyperKostnadskalkyle!G$12)/100,
IF($F288=TiltakstyperKostnadskalkyle!$B$13,($J288*TiltakstyperKostnadskalkyle!G$13)/100,
IF($F288=TiltakstyperKostnadskalkyle!$B$14,($J288*TiltakstyperKostnadskalkyle!G$14)/100,
IF($F288=TiltakstyperKostnadskalkyle!$B$15,($J288*TiltakstyperKostnadskalkyle!G$15)/100,
"0")))))))))))</f>
        <v>0</v>
      </c>
      <c r="O288" s="18" t="str">
        <f>IF($F288=TiltakstyperKostnadskalkyle!$B$5,($J288*TiltakstyperKostnadskalkyle!H$5)/100,
IF($F288=TiltakstyperKostnadskalkyle!$B$6,($J288*TiltakstyperKostnadskalkyle!H$6)/100,
IF($F288=TiltakstyperKostnadskalkyle!$B$7,($J288*TiltakstyperKostnadskalkyle!H$7)/100,
IF($F288=TiltakstyperKostnadskalkyle!$B$8,($J288*TiltakstyperKostnadskalkyle!H$8)/100,
IF($F288=TiltakstyperKostnadskalkyle!$B$9,($J288*TiltakstyperKostnadskalkyle!H$9)/100,
IF($F288=TiltakstyperKostnadskalkyle!$B$10,($J288*TiltakstyperKostnadskalkyle!H$10)/100,
IF($F288=TiltakstyperKostnadskalkyle!$B$11,($J288*TiltakstyperKostnadskalkyle!H$11)/100,
IF($F288=TiltakstyperKostnadskalkyle!$B$12,($J288*TiltakstyperKostnadskalkyle!H$12)/100,
IF($F288=TiltakstyperKostnadskalkyle!$B$13,($J288*TiltakstyperKostnadskalkyle!H$13)/100,
IF($F288=TiltakstyperKostnadskalkyle!$B$14,($J288*TiltakstyperKostnadskalkyle!H$14)/100,
IF($F288=TiltakstyperKostnadskalkyle!$B$15,($J288*TiltakstyperKostnadskalkyle!H$15)/100,
"0")))))))))))</f>
        <v>0</v>
      </c>
      <c r="P288" s="18" t="str">
        <f>IF($F288=TiltakstyperKostnadskalkyle!$B$5,($J288*TiltakstyperKostnadskalkyle!I$5)/100,
IF($F288=TiltakstyperKostnadskalkyle!$B$6,($J288*TiltakstyperKostnadskalkyle!I$6)/100,
IF($F288=TiltakstyperKostnadskalkyle!$B$7,($J288*TiltakstyperKostnadskalkyle!I$7)/100,
IF($F288=TiltakstyperKostnadskalkyle!$B$8,($J288*TiltakstyperKostnadskalkyle!I$8)/100,
IF($F288=TiltakstyperKostnadskalkyle!$B$9,($J288*TiltakstyperKostnadskalkyle!I$9)/100,
IF($F288=TiltakstyperKostnadskalkyle!$B$10,($J288*TiltakstyperKostnadskalkyle!I$10)/100,
IF($F288=TiltakstyperKostnadskalkyle!$B$11,($J288*TiltakstyperKostnadskalkyle!I$11)/100,
IF($F288=TiltakstyperKostnadskalkyle!$B$12,($J288*TiltakstyperKostnadskalkyle!I$12)/100,
IF($F288=TiltakstyperKostnadskalkyle!$B$13,($J288*TiltakstyperKostnadskalkyle!I$13)/100,
IF($F288=TiltakstyperKostnadskalkyle!$B$14,($J288*TiltakstyperKostnadskalkyle!I$14)/100,
IF($F288=TiltakstyperKostnadskalkyle!$B$15,($J288*TiltakstyperKostnadskalkyle!I$15)/100,
"0")))))))))))</f>
        <v>0</v>
      </c>
      <c r="Q288" s="18">
        <f t="shared" si="16"/>
        <v>0</v>
      </c>
      <c r="R288" s="18" t="str">
        <f>IF($F288=TiltakstyperKostnadskalkyle!$B$5,($J288*TiltakstyperKostnadskalkyle!K$5)/100,
IF($F288=TiltakstyperKostnadskalkyle!$B$6,($J288*TiltakstyperKostnadskalkyle!K$6)/100,
IF($F288=TiltakstyperKostnadskalkyle!$B$8,($J288*TiltakstyperKostnadskalkyle!K$8)/100,
IF($F288=TiltakstyperKostnadskalkyle!$B$9,($J288*TiltakstyperKostnadskalkyle!K$9)/100,
IF($F288=TiltakstyperKostnadskalkyle!$B$10,($J288*TiltakstyperKostnadskalkyle!K$10)/100,
IF($F288=TiltakstyperKostnadskalkyle!$B$11,($J288*TiltakstyperKostnadskalkyle!K$11)/100,
IF($F288=TiltakstyperKostnadskalkyle!$B$12,($J288*TiltakstyperKostnadskalkyle!K$12)/100,
IF($F288=TiltakstyperKostnadskalkyle!$B$13,($J288*TiltakstyperKostnadskalkyle!K$13)/100,
IF($F288=TiltakstyperKostnadskalkyle!$B$14,($J288*TiltakstyperKostnadskalkyle!K$14)/100,
"0")))))))))</f>
        <v>0</v>
      </c>
      <c r="S288" s="18">
        <f t="shared" si="17"/>
        <v>0</v>
      </c>
      <c r="T288" s="18" t="str">
        <f>IF($F288=TiltakstyperKostnadskalkyle!$B$5,($J288*TiltakstyperKostnadskalkyle!M$5)/100,
IF($F288=TiltakstyperKostnadskalkyle!$B$6,($J288*TiltakstyperKostnadskalkyle!M$6)/100,
IF($F288=TiltakstyperKostnadskalkyle!$B$7,($J288*TiltakstyperKostnadskalkyle!M$7)/100,
IF($F288=TiltakstyperKostnadskalkyle!$B$8,($J288*TiltakstyperKostnadskalkyle!M$8)/100,
IF($F288=TiltakstyperKostnadskalkyle!$B$9,($J288*TiltakstyperKostnadskalkyle!M$9)/100,
IF($F288=TiltakstyperKostnadskalkyle!$B$10,($J288*TiltakstyperKostnadskalkyle!M$10)/100,
IF($F288=TiltakstyperKostnadskalkyle!$B$11,($J288*TiltakstyperKostnadskalkyle!M$11)/100,
IF($F288=TiltakstyperKostnadskalkyle!$B$12,($J288*TiltakstyperKostnadskalkyle!M$12)/100,
IF($F288=TiltakstyperKostnadskalkyle!$B$13,($J288*TiltakstyperKostnadskalkyle!M$13)/100,
IF($F288=TiltakstyperKostnadskalkyle!$B$14,($J288*TiltakstyperKostnadskalkyle!M$14)/100,
IF($F288=TiltakstyperKostnadskalkyle!$B$15,($J288*TiltakstyperKostnadskalkyle!M$15)/100,
"0")))))))))))</f>
        <v>0</v>
      </c>
      <c r="U288" s="32"/>
      <c r="V288" s="32"/>
      <c r="W288" s="18" t="str">
        <f>IF($F288=TiltakstyperKostnadskalkyle!$B$5,($J288*TiltakstyperKostnadskalkyle!P$5)/100,
IF($F288=TiltakstyperKostnadskalkyle!$B$6,($J288*TiltakstyperKostnadskalkyle!P$6)/100,
IF($F288=TiltakstyperKostnadskalkyle!$B$7,($J288*TiltakstyperKostnadskalkyle!P$7)/100,
IF($F288=TiltakstyperKostnadskalkyle!$B$8,($J288*TiltakstyperKostnadskalkyle!P$8)/100,
IF($F288=TiltakstyperKostnadskalkyle!$B$9,($J288*TiltakstyperKostnadskalkyle!P$9)/100,
IF($F288=TiltakstyperKostnadskalkyle!$B$10,($J288*TiltakstyperKostnadskalkyle!P$10)/100,
IF($F288=TiltakstyperKostnadskalkyle!$B$11,($J288*TiltakstyperKostnadskalkyle!P$11)/100,
IF($F288=TiltakstyperKostnadskalkyle!$B$12,($J288*TiltakstyperKostnadskalkyle!P$12)/100,
IF($F288=TiltakstyperKostnadskalkyle!$B$13,($J288*TiltakstyperKostnadskalkyle!P$13)/100,
IF($F288=TiltakstyperKostnadskalkyle!$B$14,($J288*TiltakstyperKostnadskalkyle!P$14)/100,
IF($F288=TiltakstyperKostnadskalkyle!$B$15,($J288*TiltakstyperKostnadskalkyle!P$15)/100,
"0")))))))))))</f>
        <v>0</v>
      </c>
      <c r="Y288" s="151"/>
    </row>
    <row r="289" spans="2:25" ht="14.45" customHeight="1" x14ac:dyDescent="0.25">
      <c r="B289" s="20" t="s">
        <v>25</v>
      </c>
      <c r="C289" s="22"/>
      <c r="D289" s="22"/>
      <c r="E289" s="22"/>
      <c r="F289" s="39"/>
      <c r="G289" s="22"/>
      <c r="H289" s="23"/>
      <c r="I289" s="27"/>
      <c r="J289" s="18">
        <f>IF(F289=TiltakstyperKostnadskalkyle!$B$5,TiltakstyperKostnadskalkyle!$R$5*Handlingsplan!H295,
IF(F289=TiltakstyperKostnadskalkyle!$B$6,TiltakstyperKostnadskalkyle!$R$6*Handlingsplan!H295,
IF(F289=TiltakstyperKostnadskalkyle!$B$7,TiltakstyperKostnadskalkyle!$R$7*Handlingsplan!H295,
IF(F289=TiltakstyperKostnadskalkyle!$B$8,TiltakstyperKostnadskalkyle!$R$8*Handlingsplan!H295,
IF(F289=TiltakstyperKostnadskalkyle!$B$9,TiltakstyperKostnadskalkyle!$R$9*Handlingsplan!H295,
IF(F289=TiltakstyperKostnadskalkyle!$B$10,TiltakstyperKostnadskalkyle!$R$10*Handlingsplan!H295,
IF(F289=TiltakstyperKostnadskalkyle!$B$11,TiltakstyperKostnadskalkyle!$R$11*Handlingsplan!H295,
IF(F289=TiltakstyperKostnadskalkyle!$B$12,TiltakstyperKostnadskalkyle!$R$12*Handlingsplan!H295,
IF(F289=TiltakstyperKostnadskalkyle!$B$13,TiltakstyperKostnadskalkyle!$R$13*Handlingsplan!H295,
IF(F289=TiltakstyperKostnadskalkyle!$B$14,TiltakstyperKostnadskalkyle!$R$14*Handlingsplan!H295,
IF(F289=TiltakstyperKostnadskalkyle!$B$15,TiltakstyperKostnadskalkyle!$R$15*Handlingsplan!H295,
0)))))))))))</f>
        <v>0</v>
      </c>
      <c r="K289" s="18" t="str">
        <f>IF($F289=TiltakstyperKostnadskalkyle!$B$5,($J289*TiltakstyperKostnadskalkyle!D$5)/100,
IF($F289=TiltakstyperKostnadskalkyle!$B$6,($J289*TiltakstyperKostnadskalkyle!D$6)/100,
IF($F289=TiltakstyperKostnadskalkyle!$B$7,($J289*TiltakstyperKostnadskalkyle!D$7)/100,
IF($F289=TiltakstyperKostnadskalkyle!$B$8,($J289*TiltakstyperKostnadskalkyle!D$8)/100,
IF($F289=TiltakstyperKostnadskalkyle!$B$9,($J289*TiltakstyperKostnadskalkyle!D$9)/100,
IF($F289=TiltakstyperKostnadskalkyle!$B$10,($J289*TiltakstyperKostnadskalkyle!D$10)/100,
IF($F289=TiltakstyperKostnadskalkyle!$B$11,($J289*TiltakstyperKostnadskalkyle!D$11)/100,
IF($F289=TiltakstyperKostnadskalkyle!$B$12,($J289*TiltakstyperKostnadskalkyle!D$12)/100,
IF($F289=TiltakstyperKostnadskalkyle!$B$13,($J289*TiltakstyperKostnadskalkyle!D$13)/100,
IF($F289=TiltakstyperKostnadskalkyle!$B$14,($J289*TiltakstyperKostnadskalkyle!D$14)/100,
IF($F289=TiltakstyperKostnadskalkyle!$B$15,($J289*TiltakstyperKostnadskalkyle!D$15)/100,
"0")))))))))))</f>
        <v>0</v>
      </c>
      <c r="L289" s="18" t="str">
        <f>IF($F289=TiltakstyperKostnadskalkyle!$B$5,($J289*TiltakstyperKostnadskalkyle!E$5)/100,
IF($F289=TiltakstyperKostnadskalkyle!$B$6,($J289*TiltakstyperKostnadskalkyle!E$6)/100,
IF($F289=TiltakstyperKostnadskalkyle!$B$7,($J289*TiltakstyperKostnadskalkyle!E$7)/100,
IF($F289=TiltakstyperKostnadskalkyle!$B$8,($J289*TiltakstyperKostnadskalkyle!E$8)/100,
IF($F289=TiltakstyperKostnadskalkyle!$B$9,($J289*TiltakstyperKostnadskalkyle!E$9)/100,
IF($F289=TiltakstyperKostnadskalkyle!$B$10,($J289*TiltakstyperKostnadskalkyle!E$10)/100,
IF($F289=TiltakstyperKostnadskalkyle!$B$11,($J289*TiltakstyperKostnadskalkyle!E$11)/100,
IF($F289=TiltakstyperKostnadskalkyle!$B$12,($J289*TiltakstyperKostnadskalkyle!E$12)/100,
IF($F289=TiltakstyperKostnadskalkyle!$B$13,($J289*TiltakstyperKostnadskalkyle!E$13)/100,
IF($F289=TiltakstyperKostnadskalkyle!$B$14,($J289*TiltakstyperKostnadskalkyle!E$14)/100,
IF($F289=TiltakstyperKostnadskalkyle!$B$15,($J289*TiltakstyperKostnadskalkyle!E$15)/100,
"0")))))))))))</f>
        <v>0</v>
      </c>
      <c r="M289" s="18" t="str">
        <f>IF($F289=TiltakstyperKostnadskalkyle!$B$5,($J289*TiltakstyperKostnadskalkyle!F$5)/100,
IF($F289=TiltakstyperKostnadskalkyle!$B$6,($J289*TiltakstyperKostnadskalkyle!F$6)/100,
IF($F289=TiltakstyperKostnadskalkyle!$B$7,($J289*TiltakstyperKostnadskalkyle!F$7)/100,
IF($F289=TiltakstyperKostnadskalkyle!$B$8,($J289*TiltakstyperKostnadskalkyle!F$8)/100,
IF($F289=TiltakstyperKostnadskalkyle!$B$9,($J289*TiltakstyperKostnadskalkyle!F$9)/100,
IF($F289=TiltakstyperKostnadskalkyle!$B$10,($J289*TiltakstyperKostnadskalkyle!F$10)/100,
IF($F289=TiltakstyperKostnadskalkyle!$B$11,($J289*TiltakstyperKostnadskalkyle!F$11)/100,
IF($F289=TiltakstyperKostnadskalkyle!$B$12,($J289*TiltakstyperKostnadskalkyle!F$12)/100,
IF($F289=TiltakstyperKostnadskalkyle!$B$13,($J289*TiltakstyperKostnadskalkyle!F$13)/100,
IF($F289=TiltakstyperKostnadskalkyle!$B$14,($J289*TiltakstyperKostnadskalkyle!F$14)/100,
IF($F289=TiltakstyperKostnadskalkyle!$B$15,($J289*TiltakstyperKostnadskalkyle!F$15)/100,
"0")))))))))))</f>
        <v>0</v>
      </c>
      <c r="N289" s="18" t="str">
        <f>IF($F289=TiltakstyperKostnadskalkyle!$B$5,($J289*TiltakstyperKostnadskalkyle!G$5)/100,
IF($F289=TiltakstyperKostnadskalkyle!$B$6,($J289*TiltakstyperKostnadskalkyle!G$6)/100,
IF($F289=TiltakstyperKostnadskalkyle!$B$7,($J289*TiltakstyperKostnadskalkyle!G$7)/100,
IF($F289=TiltakstyperKostnadskalkyle!$B$8,($J289*TiltakstyperKostnadskalkyle!G$8)/100,
IF($F289=TiltakstyperKostnadskalkyle!$B$9,($J289*TiltakstyperKostnadskalkyle!G$9)/100,
IF($F289=TiltakstyperKostnadskalkyle!$B$10,($J289*TiltakstyperKostnadskalkyle!G$10)/100,
IF($F289=TiltakstyperKostnadskalkyle!$B$11,($J289*TiltakstyperKostnadskalkyle!G$11)/100,
IF($F289=TiltakstyperKostnadskalkyle!$B$12,($J289*TiltakstyperKostnadskalkyle!G$12)/100,
IF($F289=TiltakstyperKostnadskalkyle!$B$13,($J289*TiltakstyperKostnadskalkyle!G$13)/100,
IF($F289=TiltakstyperKostnadskalkyle!$B$14,($J289*TiltakstyperKostnadskalkyle!G$14)/100,
IF($F289=TiltakstyperKostnadskalkyle!$B$15,($J289*TiltakstyperKostnadskalkyle!G$15)/100,
"0")))))))))))</f>
        <v>0</v>
      </c>
      <c r="O289" s="18" t="str">
        <f>IF($F289=TiltakstyperKostnadskalkyle!$B$5,($J289*TiltakstyperKostnadskalkyle!H$5)/100,
IF($F289=TiltakstyperKostnadskalkyle!$B$6,($J289*TiltakstyperKostnadskalkyle!H$6)/100,
IF($F289=TiltakstyperKostnadskalkyle!$B$7,($J289*TiltakstyperKostnadskalkyle!H$7)/100,
IF($F289=TiltakstyperKostnadskalkyle!$B$8,($J289*TiltakstyperKostnadskalkyle!H$8)/100,
IF($F289=TiltakstyperKostnadskalkyle!$B$9,($J289*TiltakstyperKostnadskalkyle!H$9)/100,
IF($F289=TiltakstyperKostnadskalkyle!$B$10,($J289*TiltakstyperKostnadskalkyle!H$10)/100,
IF($F289=TiltakstyperKostnadskalkyle!$B$11,($J289*TiltakstyperKostnadskalkyle!H$11)/100,
IF($F289=TiltakstyperKostnadskalkyle!$B$12,($J289*TiltakstyperKostnadskalkyle!H$12)/100,
IF($F289=TiltakstyperKostnadskalkyle!$B$13,($J289*TiltakstyperKostnadskalkyle!H$13)/100,
IF($F289=TiltakstyperKostnadskalkyle!$B$14,($J289*TiltakstyperKostnadskalkyle!H$14)/100,
IF($F289=TiltakstyperKostnadskalkyle!$B$15,($J289*TiltakstyperKostnadskalkyle!H$15)/100,
"0")))))))))))</f>
        <v>0</v>
      </c>
      <c r="P289" s="18" t="str">
        <f>IF($F289=TiltakstyperKostnadskalkyle!$B$5,($J289*TiltakstyperKostnadskalkyle!I$5)/100,
IF($F289=TiltakstyperKostnadskalkyle!$B$6,($J289*TiltakstyperKostnadskalkyle!I$6)/100,
IF($F289=TiltakstyperKostnadskalkyle!$B$7,($J289*TiltakstyperKostnadskalkyle!I$7)/100,
IF($F289=TiltakstyperKostnadskalkyle!$B$8,($J289*TiltakstyperKostnadskalkyle!I$8)/100,
IF($F289=TiltakstyperKostnadskalkyle!$B$9,($J289*TiltakstyperKostnadskalkyle!I$9)/100,
IF($F289=TiltakstyperKostnadskalkyle!$B$10,($J289*TiltakstyperKostnadskalkyle!I$10)/100,
IF($F289=TiltakstyperKostnadskalkyle!$B$11,($J289*TiltakstyperKostnadskalkyle!I$11)/100,
IF($F289=TiltakstyperKostnadskalkyle!$B$12,($J289*TiltakstyperKostnadskalkyle!I$12)/100,
IF($F289=TiltakstyperKostnadskalkyle!$B$13,($J289*TiltakstyperKostnadskalkyle!I$13)/100,
IF($F289=TiltakstyperKostnadskalkyle!$B$14,($J289*TiltakstyperKostnadskalkyle!I$14)/100,
IF($F289=TiltakstyperKostnadskalkyle!$B$15,($J289*TiltakstyperKostnadskalkyle!I$15)/100,
"0")))))))))))</f>
        <v>0</v>
      </c>
      <c r="Q289" s="18">
        <f t="shared" si="16"/>
        <v>0</v>
      </c>
      <c r="R289" s="18" t="str">
        <f>IF($F289=TiltakstyperKostnadskalkyle!$B$5,($J289*TiltakstyperKostnadskalkyle!K$5)/100,
IF($F289=TiltakstyperKostnadskalkyle!$B$6,($J289*TiltakstyperKostnadskalkyle!K$6)/100,
IF($F289=TiltakstyperKostnadskalkyle!$B$8,($J289*TiltakstyperKostnadskalkyle!K$8)/100,
IF($F289=TiltakstyperKostnadskalkyle!$B$9,($J289*TiltakstyperKostnadskalkyle!K$9)/100,
IF($F289=TiltakstyperKostnadskalkyle!$B$10,($J289*TiltakstyperKostnadskalkyle!K$10)/100,
IF($F289=TiltakstyperKostnadskalkyle!$B$11,($J289*TiltakstyperKostnadskalkyle!K$11)/100,
IF($F289=TiltakstyperKostnadskalkyle!$B$12,($J289*TiltakstyperKostnadskalkyle!K$12)/100,
IF($F289=TiltakstyperKostnadskalkyle!$B$13,($J289*TiltakstyperKostnadskalkyle!K$13)/100,
IF($F289=TiltakstyperKostnadskalkyle!$B$14,($J289*TiltakstyperKostnadskalkyle!K$14)/100,
"0")))))))))</f>
        <v>0</v>
      </c>
      <c r="S289" s="18">
        <f t="shared" si="17"/>
        <v>0</v>
      </c>
      <c r="T289" s="18" t="str">
        <f>IF($F289=TiltakstyperKostnadskalkyle!$B$5,($J289*TiltakstyperKostnadskalkyle!M$5)/100,
IF($F289=TiltakstyperKostnadskalkyle!$B$6,($J289*TiltakstyperKostnadskalkyle!M$6)/100,
IF($F289=TiltakstyperKostnadskalkyle!$B$7,($J289*TiltakstyperKostnadskalkyle!M$7)/100,
IF($F289=TiltakstyperKostnadskalkyle!$B$8,($J289*TiltakstyperKostnadskalkyle!M$8)/100,
IF($F289=TiltakstyperKostnadskalkyle!$B$9,($J289*TiltakstyperKostnadskalkyle!M$9)/100,
IF($F289=TiltakstyperKostnadskalkyle!$B$10,($J289*TiltakstyperKostnadskalkyle!M$10)/100,
IF($F289=TiltakstyperKostnadskalkyle!$B$11,($J289*TiltakstyperKostnadskalkyle!M$11)/100,
IF($F289=TiltakstyperKostnadskalkyle!$B$12,($J289*TiltakstyperKostnadskalkyle!M$12)/100,
IF($F289=TiltakstyperKostnadskalkyle!$B$13,($J289*TiltakstyperKostnadskalkyle!M$13)/100,
IF($F289=TiltakstyperKostnadskalkyle!$B$14,($J289*TiltakstyperKostnadskalkyle!M$14)/100,
IF($F289=TiltakstyperKostnadskalkyle!$B$15,($J289*TiltakstyperKostnadskalkyle!M$15)/100,
"0")))))))))))</f>
        <v>0</v>
      </c>
      <c r="U289" s="32"/>
      <c r="V289" s="32"/>
      <c r="W289" s="18" t="str">
        <f>IF($F289=TiltakstyperKostnadskalkyle!$B$5,($J289*TiltakstyperKostnadskalkyle!P$5)/100,
IF($F289=TiltakstyperKostnadskalkyle!$B$6,($J289*TiltakstyperKostnadskalkyle!P$6)/100,
IF($F289=TiltakstyperKostnadskalkyle!$B$7,($J289*TiltakstyperKostnadskalkyle!P$7)/100,
IF($F289=TiltakstyperKostnadskalkyle!$B$8,($J289*TiltakstyperKostnadskalkyle!P$8)/100,
IF($F289=TiltakstyperKostnadskalkyle!$B$9,($J289*TiltakstyperKostnadskalkyle!P$9)/100,
IF($F289=TiltakstyperKostnadskalkyle!$B$10,($J289*TiltakstyperKostnadskalkyle!P$10)/100,
IF($F289=TiltakstyperKostnadskalkyle!$B$11,($J289*TiltakstyperKostnadskalkyle!P$11)/100,
IF($F289=TiltakstyperKostnadskalkyle!$B$12,($J289*TiltakstyperKostnadskalkyle!P$12)/100,
IF($F289=TiltakstyperKostnadskalkyle!$B$13,($J289*TiltakstyperKostnadskalkyle!P$13)/100,
IF($F289=TiltakstyperKostnadskalkyle!$B$14,($J289*TiltakstyperKostnadskalkyle!P$14)/100,
IF($F289=TiltakstyperKostnadskalkyle!$B$15,($J289*TiltakstyperKostnadskalkyle!P$15)/100,
"0")))))))))))</f>
        <v>0</v>
      </c>
      <c r="Y289" s="151"/>
    </row>
    <row r="290" spans="2:25" ht="14.45" customHeight="1" x14ac:dyDescent="0.25">
      <c r="B290" s="20" t="s">
        <v>25</v>
      </c>
      <c r="C290" s="22"/>
      <c r="D290" s="22"/>
      <c r="E290" s="22"/>
      <c r="F290" s="39"/>
      <c r="G290" s="22"/>
      <c r="H290" s="23"/>
      <c r="I290" s="27"/>
      <c r="J290" s="18">
        <f>IF(F290=TiltakstyperKostnadskalkyle!$B$5,TiltakstyperKostnadskalkyle!$R$5*Handlingsplan!H296,
IF(F290=TiltakstyperKostnadskalkyle!$B$6,TiltakstyperKostnadskalkyle!$R$6*Handlingsplan!H296,
IF(F290=TiltakstyperKostnadskalkyle!$B$7,TiltakstyperKostnadskalkyle!$R$7*Handlingsplan!H296,
IF(F290=TiltakstyperKostnadskalkyle!$B$8,TiltakstyperKostnadskalkyle!$R$8*Handlingsplan!H296,
IF(F290=TiltakstyperKostnadskalkyle!$B$9,TiltakstyperKostnadskalkyle!$R$9*Handlingsplan!H296,
IF(F290=TiltakstyperKostnadskalkyle!$B$10,TiltakstyperKostnadskalkyle!$R$10*Handlingsplan!H296,
IF(F290=TiltakstyperKostnadskalkyle!$B$11,TiltakstyperKostnadskalkyle!$R$11*Handlingsplan!H296,
IF(F290=TiltakstyperKostnadskalkyle!$B$12,TiltakstyperKostnadskalkyle!$R$12*Handlingsplan!H296,
IF(F290=TiltakstyperKostnadskalkyle!$B$13,TiltakstyperKostnadskalkyle!$R$13*Handlingsplan!H296,
IF(F290=TiltakstyperKostnadskalkyle!$B$14,TiltakstyperKostnadskalkyle!$R$14*Handlingsplan!H296,
IF(F290=TiltakstyperKostnadskalkyle!$B$15,TiltakstyperKostnadskalkyle!$R$15*Handlingsplan!H296,
0)))))))))))</f>
        <v>0</v>
      </c>
      <c r="K290" s="18" t="str">
        <f>IF($F290=TiltakstyperKostnadskalkyle!$B$5,($J290*TiltakstyperKostnadskalkyle!D$5)/100,
IF($F290=TiltakstyperKostnadskalkyle!$B$6,($J290*TiltakstyperKostnadskalkyle!D$6)/100,
IF($F290=TiltakstyperKostnadskalkyle!$B$7,($J290*TiltakstyperKostnadskalkyle!D$7)/100,
IF($F290=TiltakstyperKostnadskalkyle!$B$8,($J290*TiltakstyperKostnadskalkyle!D$8)/100,
IF($F290=TiltakstyperKostnadskalkyle!$B$9,($J290*TiltakstyperKostnadskalkyle!D$9)/100,
IF($F290=TiltakstyperKostnadskalkyle!$B$10,($J290*TiltakstyperKostnadskalkyle!D$10)/100,
IF($F290=TiltakstyperKostnadskalkyle!$B$11,($J290*TiltakstyperKostnadskalkyle!D$11)/100,
IF($F290=TiltakstyperKostnadskalkyle!$B$12,($J290*TiltakstyperKostnadskalkyle!D$12)/100,
IF($F290=TiltakstyperKostnadskalkyle!$B$13,($J290*TiltakstyperKostnadskalkyle!D$13)/100,
IF($F290=TiltakstyperKostnadskalkyle!$B$14,($J290*TiltakstyperKostnadskalkyle!D$14)/100,
IF($F290=TiltakstyperKostnadskalkyle!$B$15,($J290*TiltakstyperKostnadskalkyle!D$15)/100,
"0")))))))))))</f>
        <v>0</v>
      </c>
      <c r="L290" s="18" t="str">
        <f>IF($F290=TiltakstyperKostnadskalkyle!$B$5,($J290*TiltakstyperKostnadskalkyle!E$5)/100,
IF($F290=TiltakstyperKostnadskalkyle!$B$6,($J290*TiltakstyperKostnadskalkyle!E$6)/100,
IF($F290=TiltakstyperKostnadskalkyle!$B$7,($J290*TiltakstyperKostnadskalkyle!E$7)/100,
IF($F290=TiltakstyperKostnadskalkyle!$B$8,($J290*TiltakstyperKostnadskalkyle!E$8)/100,
IF($F290=TiltakstyperKostnadskalkyle!$B$9,($J290*TiltakstyperKostnadskalkyle!E$9)/100,
IF($F290=TiltakstyperKostnadskalkyle!$B$10,($J290*TiltakstyperKostnadskalkyle!E$10)/100,
IF($F290=TiltakstyperKostnadskalkyle!$B$11,($J290*TiltakstyperKostnadskalkyle!E$11)/100,
IF($F290=TiltakstyperKostnadskalkyle!$B$12,($J290*TiltakstyperKostnadskalkyle!E$12)/100,
IF($F290=TiltakstyperKostnadskalkyle!$B$13,($J290*TiltakstyperKostnadskalkyle!E$13)/100,
IF($F290=TiltakstyperKostnadskalkyle!$B$14,($J290*TiltakstyperKostnadskalkyle!E$14)/100,
IF($F290=TiltakstyperKostnadskalkyle!$B$15,($J290*TiltakstyperKostnadskalkyle!E$15)/100,
"0")))))))))))</f>
        <v>0</v>
      </c>
      <c r="M290" s="18" t="str">
        <f>IF($F290=TiltakstyperKostnadskalkyle!$B$5,($J290*TiltakstyperKostnadskalkyle!F$5)/100,
IF($F290=TiltakstyperKostnadskalkyle!$B$6,($J290*TiltakstyperKostnadskalkyle!F$6)/100,
IF($F290=TiltakstyperKostnadskalkyle!$B$7,($J290*TiltakstyperKostnadskalkyle!F$7)/100,
IF($F290=TiltakstyperKostnadskalkyle!$B$8,($J290*TiltakstyperKostnadskalkyle!F$8)/100,
IF($F290=TiltakstyperKostnadskalkyle!$B$9,($J290*TiltakstyperKostnadskalkyle!F$9)/100,
IF($F290=TiltakstyperKostnadskalkyle!$B$10,($J290*TiltakstyperKostnadskalkyle!F$10)/100,
IF($F290=TiltakstyperKostnadskalkyle!$B$11,($J290*TiltakstyperKostnadskalkyle!F$11)/100,
IF($F290=TiltakstyperKostnadskalkyle!$B$12,($J290*TiltakstyperKostnadskalkyle!F$12)/100,
IF($F290=TiltakstyperKostnadskalkyle!$B$13,($J290*TiltakstyperKostnadskalkyle!F$13)/100,
IF($F290=TiltakstyperKostnadskalkyle!$B$14,($J290*TiltakstyperKostnadskalkyle!F$14)/100,
IF($F290=TiltakstyperKostnadskalkyle!$B$15,($J290*TiltakstyperKostnadskalkyle!F$15)/100,
"0")))))))))))</f>
        <v>0</v>
      </c>
      <c r="N290" s="18" t="str">
        <f>IF($F290=TiltakstyperKostnadskalkyle!$B$5,($J290*TiltakstyperKostnadskalkyle!G$5)/100,
IF($F290=TiltakstyperKostnadskalkyle!$B$6,($J290*TiltakstyperKostnadskalkyle!G$6)/100,
IF($F290=TiltakstyperKostnadskalkyle!$B$7,($J290*TiltakstyperKostnadskalkyle!G$7)/100,
IF($F290=TiltakstyperKostnadskalkyle!$B$8,($J290*TiltakstyperKostnadskalkyle!G$8)/100,
IF($F290=TiltakstyperKostnadskalkyle!$B$9,($J290*TiltakstyperKostnadskalkyle!G$9)/100,
IF($F290=TiltakstyperKostnadskalkyle!$B$10,($J290*TiltakstyperKostnadskalkyle!G$10)/100,
IF($F290=TiltakstyperKostnadskalkyle!$B$11,($J290*TiltakstyperKostnadskalkyle!G$11)/100,
IF($F290=TiltakstyperKostnadskalkyle!$B$12,($J290*TiltakstyperKostnadskalkyle!G$12)/100,
IF($F290=TiltakstyperKostnadskalkyle!$B$13,($J290*TiltakstyperKostnadskalkyle!G$13)/100,
IF($F290=TiltakstyperKostnadskalkyle!$B$14,($J290*TiltakstyperKostnadskalkyle!G$14)/100,
IF($F290=TiltakstyperKostnadskalkyle!$B$15,($J290*TiltakstyperKostnadskalkyle!G$15)/100,
"0")))))))))))</f>
        <v>0</v>
      </c>
      <c r="O290" s="18" t="str">
        <f>IF($F290=TiltakstyperKostnadskalkyle!$B$5,($J290*TiltakstyperKostnadskalkyle!H$5)/100,
IF($F290=TiltakstyperKostnadskalkyle!$B$6,($J290*TiltakstyperKostnadskalkyle!H$6)/100,
IF($F290=TiltakstyperKostnadskalkyle!$B$7,($J290*TiltakstyperKostnadskalkyle!H$7)/100,
IF($F290=TiltakstyperKostnadskalkyle!$B$8,($J290*TiltakstyperKostnadskalkyle!H$8)/100,
IF($F290=TiltakstyperKostnadskalkyle!$B$9,($J290*TiltakstyperKostnadskalkyle!H$9)/100,
IF($F290=TiltakstyperKostnadskalkyle!$B$10,($J290*TiltakstyperKostnadskalkyle!H$10)/100,
IF($F290=TiltakstyperKostnadskalkyle!$B$11,($J290*TiltakstyperKostnadskalkyle!H$11)/100,
IF($F290=TiltakstyperKostnadskalkyle!$B$12,($J290*TiltakstyperKostnadskalkyle!H$12)/100,
IF($F290=TiltakstyperKostnadskalkyle!$B$13,($J290*TiltakstyperKostnadskalkyle!H$13)/100,
IF($F290=TiltakstyperKostnadskalkyle!$B$14,($J290*TiltakstyperKostnadskalkyle!H$14)/100,
IF($F290=TiltakstyperKostnadskalkyle!$B$15,($J290*TiltakstyperKostnadskalkyle!H$15)/100,
"0")))))))))))</f>
        <v>0</v>
      </c>
      <c r="P290" s="18" t="str">
        <f>IF($F290=TiltakstyperKostnadskalkyle!$B$5,($J290*TiltakstyperKostnadskalkyle!I$5)/100,
IF($F290=TiltakstyperKostnadskalkyle!$B$6,($J290*TiltakstyperKostnadskalkyle!I$6)/100,
IF($F290=TiltakstyperKostnadskalkyle!$B$7,($J290*TiltakstyperKostnadskalkyle!I$7)/100,
IF($F290=TiltakstyperKostnadskalkyle!$B$8,($J290*TiltakstyperKostnadskalkyle!I$8)/100,
IF($F290=TiltakstyperKostnadskalkyle!$B$9,($J290*TiltakstyperKostnadskalkyle!I$9)/100,
IF($F290=TiltakstyperKostnadskalkyle!$B$10,($J290*TiltakstyperKostnadskalkyle!I$10)/100,
IF($F290=TiltakstyperKostnadskalkyle!$B$11,($J290*TiltakstyperKostnadskalkyle!I$11)/100,
IF($F290=TiltakstyperKostnadskalkyle!$B$12,($J290*TiltakstyperKostnadskalkyle!I$12)/100,
IF($F290=TiltakstyperKostnadskalkyle!$B$13,($J290*TiltakstyperKostnadskalkyle!I$13)/100,
IF($F290=TiltakstyperKostnadskalkyle!$B$14,($J290*TiltakstyperKostnadskalkyle!I$14)/100,
IF($F290=TiltakstyperKostnadskalkyle!$B$15,($J290*TiltakstyperKostnadskalkyle!I$15)/100,
"0")))))))))))</f>
        <v>0</v>
      </c>
      <c r="Q290" s="18">
        <f t="shared" si="16"/>
        <v>0</v>
      </c>
      <c r="R290" s="18" t="str">
        <f>IF($F290=TiltakstyperKostnadskalkyle!$B$5,($J290*TiltakstyperKostnadskalkyle!K$5)/100,
IF($F290=TiltakstyperKostnadskalkyle!$B$6,($J290*TiltakstyperKostnadskalkyle!K$6)/100,
IF($F290=TiltakstyperKostnadskalkyle!$B$8,($J290*TiltakstyperKostnadskalkyle!K$8)/100,
IF($F290=TiltakstyperKostnadskalkyle!$B$9,($J290*TiltakstyperKostnadskalkyle!K$9)/100,
IF($F290=TiltakstyperKostnadskalkyle!$B$10,($J290*TiltakstyperKostnadskalkyle!K$10)/100,
IF($F290=TiltakstyperKostnadskalkyle!$B$11,($J290*TiltakstyperKostnadskalkyle!K$11)/100,
IF($F290=TiltakstyperKostnadskalkyle!$B$12,($J290*TiltakstyperKostnadskalkyle!K$12)/100,
IF($F290=TiltakstyperKostnadskalkyle!$B$13,($J290*TiltakstyperKostnadskalkyle!K$13)/100,
IF($F290=TiltakstyperKostnadskalkyle!$B$14,($J290*TiltakstyperKostnadskalkyle!K$14)/100,
"0")))))))))</f>
        <v>0</v>
      </c>
      <c r="S290" s="18">
        <f t="shared" si="17"/>
        <v>0</v>
      </c>
      <c r="T290" s="18" t="str">
        <f>IF($F290=TiltakstyperKostnadskalkyle!$B$5,($J290*TiltakstyperKostnadskalkyle!M$5)/100,
IF($F290=TiltakstyperKostnadskalkyle!$B$6,($J290*TiltakstyperKostnadskalkyle!M$6)/100,
IF($F290=TiltakstyperKostnadskalkyle!$B$7,($J290*TiltakstyperKostnadskalkyle!M$7)/100,
IF($F290=TiltakstyperKostnadskalkyle!$B$8,($J290*TiltakstyperKostnadskalkyle!M$8)/100,
IF($F290=TiltakstyperKostnadskalkyle!$B$9,($J290*TiltakstyperKostnadskalkyle!M$9)/100,
IF($F290=TiltakstyperKostnadskalkyle!$B$10,($J290*TiltakstyperKostnadskalkyle!M$10)/100,
IF($F290=TiltakstyperKostnadskalkyle!$B$11,($J290*TiltakstyperKostnadskalkyle!M$11)/100,
IF($F290=TiltakstyperKostnadskalkyle!$B$12,($J290*TiltakstyperKostnadskalkyle!M$12)/100,
IF($F290=TiltakstyperKostnadskalkyle!$B$13,($J290*TiltakstyperKostnadskalkyle!M$13)/100,
IF($F290=TiltakstyperKostnadskalkyle!$B$14,($J290*TiltakstyperKostnadskalkyle!M$14)/100,
IF($F290=TiltakstyperKostnadskalkyle!$B$15,($J290*TiltakstyperKostnadskalkyle!M$15)/100,
"0")))))))))))</f>
        <v>0</v>
      </c>
      <c r="U290" s="32"/>
      <c r="V290" s="32"/>
      <c r="W290" s="18" t="str">
        <f>IF($F290=TiltakstyperKostnadskalkyle!$B$5,($J290*TiltakstyperKostnadskalkyle!P$5)/100,
IF($F290=TiltakstyperKostnadskalkyle!$B$6,($J290*TiltakstyperKostnadskalkyle!P$6)/100,
IF($F290=TiltakstyperKostnadskalkyle!$B$7,($J290*TiltakstyperKostnadskalkyle!P$7)/100,
IF($F290=TiltakstyperKostnadskalkyle!$B$8,($J290*TiltakstyperKostnadskalkyle!P$8)/100,
IF($F290=TiltakstyperKostnadskalkyle!$B$9,($J290*TiltakstyperKostnadskalkyle!P$9)/100,
IF($F290=TiltakstyperKostnadskalkyle!$B$10,($J290*TiltakstyperKostnadskalkyle!P$10)/100,
IF($F290=TiltakstyperKostnadskalkyle!$B$11,($J290*TiltakstyperKostnadskalkyle!P$11)/100,
IF($F290=TiltakstyperKostnadskalkyle!$B$12,($J290*TiltakstyperKostnadskalkyle!P$12)/100,
IF($F290=TiltakstyperKostnadskalkyle!$B$13,($J290*TiltakstyperKostnadskalkyle!P$13)/100,
IF($F290=TiltakstyperKostnadskalkyle!$B$14,($J290*TiltakstyperKostnadskalkyle!P$14)/100,
IF($F290=TiltakstyperKostnadskalkyle!$B$15,($J290*TiltakstyperKostnadskalkyle!P$15)/100,
"0")))))))))))</f>
        <v>0</v>
      </c>
      <c r="Y290" s="151"/>
    </row>
    <row r="291" spans="2:25" ht="14.45" customHeight="1" x14ac:dyDescent="0.25">
      <c r="B291" s="20" t="s">
        <v>25</v>
      </c>
      <c r="C291" s="22"/>
      <c r="D291" s="22"/>
      <c r="E291" s="22"/>
      <c r="F291" s="39"/>
      <c r="G291" s="22"/>
      <c r="H291" s="23"/>
      <c r="I291" s="27"/>
      <c r="J291" s="18">
        <f>IF(F291=TiltakstyperKostnadskalkyle!$B$5,TiltakstyperKostnadskalkyle!$R$5*Handlingsplan!H297,
IF(F291=TiltakstyperKostnadskalkyle!$B$6,TiltakstyperKostnadskalkyle!$R$6*Handlingsplan!H297,
IF(F291=TiltakstyperKostnadskalkyle!$B$7,TiltakstyperKostnadskalkyle!$R$7*Handlingsplan!H297,
IF(F291=TiltakstyperKostnadskalkyle!$B$8,TiltakstyperKostnadskalkyle!$R$8*Handlingsplan!H297,
IF(F291=TiltakstyperKostnadskalkyle!$B$9,TiltakstyperKostnadskalkyle!$R$9*Handlingsplan!H297,
IF(F291=TiltakstyperKostnadskalkyle!$B$10,TiltakstyperKostnadskalkyle!$R$10*Handlingsplan!H297,
IF(F291=TiltakstyperKostnadskalkyle!$B$11,TiltakstyperKostnadskalkyle!$R$11*Handlingsplan!H297,
IF(F291=TiltakstyperKostnadskalkyle!$B$12,TiltakstyperKostnadskalkyle!$R$12*Handlingsplan!H297,
IF(F291=TiltakstyperKostnadskalkyle!$B$13,TiltakstyperKostnadskalkyle!$R$13*Handlingsplan!H297,
IF(F291=TiltakstyperKostnadskalkyle!$B$14,TiltakstyperKostnadskalkyle!$R$14*Handlingsplan!H297,
IF(F291=TiltakstyperKostnadskalkyle!$B$15,TiltakstyperKostnadskalkyle!$R$15*Handlingsplan!H297,
0)))))))))))</f>
        <v>0</v>
      </c>
      <c r="K291" s="18" t="str">
        <f>IF($F291=TiltakstyperKostnadskalkyle!$B$5,($J291*TiltakstyperKostnadskalkyle!D$5)/100,
IF($F291=TiltakstyperKostnadskalkyle!$B$6,($J291*TiltakstyperKostnadskalkyle!D$6)/100,
IF($F291=TiltakstyperKostnadskalkyle!$B$7,($J291*TiltakstyperKostnadskalkyle!D$7)/100,
IF($F291=TiltakstyperKostnadskalkyle!$B$8,($J291*TiltakstyperKostnadskalkyle!D$8)/100,
IF($F291=TiltakstyperKostnadskalkyle!$B$9,($J291*TiltakstyperKostnadskalkyle!D$9)/100,
IF($F291=TiltakstyperKostnadskalkyle!$B$10,($J291*TiltakstyperKostnadskalkyle!D$10)/100,
IF($F291=TiltakstyperKostnadskalkyle!$B$11,($J291*TiltakstyperKostnadskalkyle!D$11)/100,
IF($F291=TiltakstyperKostnadskalkyle!$B$12,($J291*TiltakstyperKostnadskalkyle!D$12)/100,
IF($F291=TiltakstyperKostnadskalkyle!$B$13,($J291*TiltakstyperKostnadskalkyle!D$13)/100,
IF($F291=TiltakstyperKostnadskalkyle!$B$14,($J291*TiltakstyperKostnadskalkyle!D$14)/100,
IF($F291=TiltakstyperKostnadskalkyle!$B$15,($J291*TiltakstyperKostnadskalkyle!D$15)/100,
"0")))))))))))</f>
        <v>0</v>
      </c>
      <c r="L291" s="18" t="str">
        <f>IF($F291=TiltakstyperKostnadskalkyle!$B$5,($J291*TiltakstyperKostnadskalkyle!E$5)/100,
IF($F291=TiltakstyperKostnadskalkyle!$B$6,($J291*TiltakstyperKostnadskalkyle!E$6)/100,
IF($F291=TiltakstyperKostnadskalkyle!$B$7,($J291*TiltakstyperKostnadskalkyle!E$7)/100,
IF($F291=TiltakstyperKostnadskalkyle!$B$8,($J291*TiltakstyperKostnadskalkyle!E$8)/100,
IF($F291=TiltakstyperKostnadskalkyle!$B$9,($J291*TiltakstyperKostnadskalkyle!E$9)/100,
IF($F291=TiltakstyperKostnadskalkyle!$B$10,($J291*TiltakstyperKostnadskalkyle!E$10)/100,
IF($F291=TiltakstyperKostnadskalkyle!$B$11,($J291*TiltakstyperKostnadskalkyle!E$11)/100,
IF($F291=TiltakstyperKostnadskalkyle!$B$12,($J291*TiltakstyperKostnadskalkyle!E$12)/100,
IF($F291=TiltakstyperKostnadskalkyle!$B$13,($J291*TiltakstyperKostnadskalkyle!E$13)/100,
IF($F291=TiltakstyperKostnadskalkyle!$B$14,($J291*TiltakstyperKostnadskalkyle!E$14)/100,
IF($F291=TiltakstyperKostnadskalkyle!$B$15,($J291*TiltakstyperKostnadskalkyle!E$15)/100,
"0")))))))))))</f>
        <v>0</v>
      </c>
      <c r="M291" s="18" t="str">
        <f>IF($F291=TiltakstyperKostnadskalkyle!$B$5,($J291*TiltakstyperKostnadskalkyle!F$5)/100,
IF($F291=TiltakstyperKostnadskalkyle!$B$6,($J291*TiltakstyperKostnadskalkyle!F$6)/100,
IF($F291=TiltakstyperKostnadskalkyle!$B$7,($J291*TiltakstyperKostnadskalkyle!F$7)/100,
IF($F291=TiltakstyperKostnadskalkyle!$B$8,($J291*TiltakstyperKostnadskalkyle!F$8)/100,
IF($F291=TiltakstyperKostnadskalkyle!$B$9,($J291*TiltakstyperKostnadskalkyle!F$9)/100,
IF($F291=TiltakstyperKostnadskalkyle!$B$10,($J291*TiltakstyperKostnadskalkyle!F$10)/100,
IF($F291=TiltakstyperKostnadskalkyle!$B$11,($J291*TiltakstyperKostnadskalkyle!F$11)/100,
IF($F291=TiltakstyperKostnadskalkyle!$B$12,($J291*TiltakstyperKostnadskalkyle!F$12)/100,
IF($F291=TiltakstyperKostnadskalkyle!$B$13,($J291*TiltakstyperKostnadskalkyle!F$13)/100,
IF($F291=TiltakstyperKostnadskalkyle!$B$14,($J291*TiltakstyperKostnadskalkyle!F$14)/100,
IF($F291=TiltakstyperKostnadskalkyle!$B$15,($J291*TiltakstyperKostnadskalkyle!F$15)/100,
"0")))))))))))</f>
        <v>0</v>
      </c>
      <c r="N291" s="18" t="str">
        <f>IF($F291=TiltakstyperKostnadskalkyle!$B$5,($J291*TiltakstyperKostnadskalkyle!G$5)/100,
IF($F291=TiltakstyperKostnadskalkyle!$B$6,($J291*TiltakstyperKostnadskalkyle!G$6)/100,
IF($F291=TiltakstyperKostnadskalkyle!$B$7,($J291*TiltakstyperKostnadskalkyle!G$7)/100,
IF($F291=TiltakstyperKostnadskalkyle!$B$8,($J291*TiltakstyperKostnadskalkyle!G$8)/100,
IF($F291=TiltakstyperKostnadskalkyle!$B$9,($J291*TiltakstyperKostnadskalkyle!G$9)/100,
IF($F291=TiltakstyperKostnadskalkyle!$B$10,($J291*TiltakstyperKostnadskalkyle!G$10)/100,
IF($F291=TiltakstyperKostnadskalkyle!$B$11,($J291*TiltakstyperKostnadskalkyle!G$11)/100,
IF($F291=TiltakstyperKostnadskalkyle!$B$12,($J291*TiltakstyperKostnadskalkyle!G$12)/100,
IF($F291=TiltakstyperKostnadskalkyle!$B$13,($J291*TiltakstyperKostnadskalkyle!G$13)/100,
IF($F291=TiltakstyperKostnadskalkyle!$B$14,($J291*TiltakstyperKostnadskalkyle!G$14)/100,
IF($F291=TiltakstyperKostnadskalkyle!$B$15,($J291*TiltakstyperKostnadskalkyle!G$15)/100,
"0")))))))))))</f>
        <v>0</v>
      </c>
      <c r="O291" s="18" t="str">
        <f>IF($F291=TiltakstyperKostnadskalkyle!$B$5,($J291*TiltakstyperKostnadskalkyle!H$5)/100,
IF($F291=TiltakstyperKostnadskalkyle!$B$6,($J291*TiltakstyperKostnadskalkyle!H$6)/100,
IF($F291=TiltakstyperKostnadskalkyle!$B$7,($J291*TiltakstyperKostnadskalkyle!H$7)/100,
IF($F291=TiltakstyperKostnadskalkyle!$B$8,($J291*TiltakstyperKostnadskalkyle!H$8)/100,
IF($F291=TiltakstyperKostnadskalkyle!$B$9,($J291*TiltakstyperKostnadskalkyle!H$9)/100,
IF($F291=TiltakstyperKostnadskalkyle!$B$10,($J291*TiltakstyperKostnadskalkyle!H$10)/100,
IF($F291=TiltakstyperKostnadskalkyle!$B$11,($J291*TiltakstyperKostnadskalkyle!H$11)/100,
IF($F291=TiltakstyperKostnadskalkyle!$B$12,($J291*TiltakstyperKostnadskalkyle!H$12)/100,
IF($F291=TiltakstyperKostnadskalkyle!$B$13,($J291*TiltakstyperKostnadskalkyle!H$13)/100,
IF($F291=TiltakstyperKostnadskalkyle!$B$14,($J291*TiltakstyperKostnadskalkyle!H$14)/100,
IF($F291=TiltakstyperKostnadskalkyle!$B$15,($J291*TiltakstyperKostnadskalkyle!H$15)/100,
"0")))))))))))</f>
        <v>0</v>
      </c>
      <c r="P291" s="18" t="str">
        <f>IF($F291=TiltakstyperKostnadskalkyle!$B$5,($J291*TiltakstyperKostnadskalkyle!I$5)/100,
IF($F291=TiltakstyperKostnadskalkyle!$B$6,($J291*TiltakstyperKostnadskalkyle!I$6)/100,
IF($F291=TiltakstyperKostnadskalkyle!$B$7,($J291*TiltakstyperKostnadskalkyle!I$7)/100,
IF($F291=TiltakstyperKostnadskalkyle!$B$8,($J291*TiltakstyperKostnadskalkyle!I$8)/100,
IF($F291=TiltakstyperKostnadskalkyle!$B$9,($J291*TiltakstyperKostnadskalkyle!I$9)/100,
IF($F291=TiltakstyperKostnadskalkyle!$B$10,($J291*TiltakstyperKostnadskalkyle!I$10)/100,
IF($F291=TiltakstyperKostnadskalkyle!$B$11,($J291*TiltakstyperKostnadskalkyle!I$11)/100,
IF($F291=TiltakstyperKostnadskalkyle!$B$12,($J291*TiltakstyperKostnadskalkyle!I$12)/100,
IF($F291=TiltakstyperKostnadskalkyle!$B$13,($J291*TiltakstyperKostnadskalkyle!I$13)/100,
IF($F291=TiltakstyperKostnadskalkyle!$B$14,($J291*TiltakstyperKostnadskalkyle!I$14)/100,
IF($F291=TiltakstyperKostnadskalkyle!$B$15,($J291*TiltakstyperKostnadskalkyle!I$15)/100,
"0")))))))))))</f>
        <v>0</v>
      </c>
      <c r="Q291" s="18">
        <f t="shared" si="16"/>
        <v>0</v>
      </c>
      <c r="R291" s="18" t="str">
        <f>IF($F291=TiltakstyperKostnadskalkyle!$B$5,($J291*TiltakstyperKostnadskalkyle!K$5)/100,
IF($F291=TiltakstyperKostnadskalkyle!$B$6,($J291*TiltakstyperKostnadskalkyle!K$6)/100,
IF($F291=TiltakstyperKostnadskalkyle!$B$8,($J291*TiltakstyperKostnadskalkyle!K$8)/100,
IF($F291=TiltakstyperKostnadskalkyle!$B$9,($J291*TiltakstyperKostnadskalkyle!K$9)/100,
IF($F291=TiltakstyperKostnadskalkyle!$B$10,($J291*TiltakstyperKostnadskalkyle!K$10)/100,
IF($F291=TiltakstyperKostnadskalkyle!$B$11,($J291*TiltakstyperKostnadskalkyle!K$11)/100,
IF($F291=TiltakstyperKostnadskalkyle!$B$12,($J291*TiltakstyperKostnadskalkyle!K$12)/100,
IF($F291=TiltakstyperKostnadskalkyle!$B$13,($J291*TiltakstyperKostnadskalkyle!K$13)/100,
IF($F291=TiltakstyperKostnadskalkyle!$B$14,($J291*TiltakstyperKostnadskalkyle!K$14)/100,
"0")))))))))</f>
        <v>0</v>
      </c>
      <c r="S291" s="18">
        <f t="shared" si="17"/>
        <v>0</v>
      </c>
      <c r="T291" s="18" t="str">
        <f>IF($F291=TiltakstyperKostnadskalkyle!$B$5,($J291*TiltakstyperKostnadskalkyle!M$5)/100,
IF($F291=TiltakstyperKostnadskalkyle!$B$6,($J291*TiltakstyperKostnadskalkyle!M$6)/100,
IF($F291=TiltakstyperKostnadskalkyle!$B$7,($J291*TiltakstyperKostnadskalkyle!M$7)/100,
IF($F291=TiltakstyperKostnadskalkyle!$B$8,($J291*TiltakstyperKostnadskalkyle!M$8)/100,
IF($F291=TiltakstyperKostnadskalkyle!$B$9,($J291*TiltakstyperKostnadskalkyle!M$9)/100,
IF($F291=TiltakstyperKostnadskalkyle!$B$10,($J291*TiltakstyperKostnadskalkyle!M$10)/100,
IF($F291=TiltakstyperKostnadskalkyle!$B$11,($J291*TiltakstyperKostnadskalkyle!M$11)/100,
IF($F291=TiltakstyperKostnadskalkyle!$B$12,($J291*TiltakstyperKostnadskalkyle!M$12)/100,
IF($F291=TiltakstyperKostnadskalkyle!$B$13,($J291*TiltakstyperKostnadskalkyle!M$13)/100,
IF($F291=TiltakstyperKostnadskalkyle!$B$14,($J291*TiltakstyperKostnadskalkyle!M$14)/100,
IF($F291=TiltakstyperKostnadskalkyle!$B$15,($J291*TiltakstyperKostnadskalkyle!M$15)/100,
"0")))))))))))</f>
        <v>0</v>
      </c>
      <c r="U291" s="32"/>
      <c r="V291" s="32"/>
      <c r="W291" s="18" t="str">
        <f>IF($F291=TiltakstyperKostnadskalkyle!$B$5,($J291*TiltakstyperKostnadskalkyle!P$5)/100,
IF($F291=TiltakstyperKostnadskalkyle!$B$6,($J291*TiltakstyperKostnadskalkyle!P$6)/100,
IF($F291=TiltakstyperKostnadskalkyle!$B$7,($J291*TiltakstyperKostnadskalkyle!P$7)/100,
IF($F291=TiltakstyperKostnadskalkyle!$B$8,($J291*TiltakstyperKostnadskalkyle!P$8)/100,
IF($F291=TiltakstyperKostnadskalkyle!$B$9,($J291*TiltakstyperKostnadskalkyle!P$9)/100,
IF($F291=TiltakstyperKostnadskalkyle!$B$10,($J291*TiltakstyperKostnadskalkyle!P$10)/100,
IF($F291=TiltakstyperKostnadskalkyle!$B$11,($J291*TiltakstyperKostnadskalkyle!P$11)/100,
IF($F291=TiltakstyperKostnadskalkyle!$B$12,($J291*TiltakstyperKostnadskalkyle!P$12)/100,
IF($F291=TiltakstyperKostnadskalkyle!$B$13,($J291*TiltakstyperKostnadskalkyle!P$13)/100,
IF($F291=TiltakstyperKostnadskalkyle!$B$14,($J291*TiltakstyperKostnadskalkyle!P$14)/100,
IF($F291=TiltakstyperKostnadskalkyle!$B$15,($J291*TiltakstyperKostnadskalkyle!P$15)/100,
"0")))))))))))</f>
        <v>0</v>
      </c>
      <c r="Y291" s="151"/>
    </row>
    <row r="292" spans="2:25" ht="14.45" customHeight="1" x14ac:dyDescent="0.25">
      <c r="B292" s="20" t="s">
        <v>25</v>
      </c>
      <c r="C292" s="22"/>
      <c r="D292" s="22"/>
      <c r="E292" s="22"/>
      <c r="F292" s="39"/>
      <c r="G292" s="22"/>
      <c r="H292" s="23"/>
      <c r="I292" s="27"/>
      <c r="J292" s="18">
        <f>IF(F292=TiltakstyperKostnadskalkyle!$B$5,TiltakstyperKostnadskalkyle!$R$5*Handlingsplan!H298,
IF(F292=TiltakstyperKostnadskalkyle!$B$6,TiltakstyperKostnadskalkyle!$R$6*Handlingsplan!H298,
IF(F292=TiltakstyperKostnadskalkyle!$B$7,TiltakstyperKostnadskalkyle!$R$7*Handlingsplan!H298,
IF(F292=TiltakstyperKostnadskalkyle!$B$8,TiltakstyperKostnadskalkyle!$R$8*Handlingsplan!H298,
IF(F292=TiltakstyperKostnadskalkyle!$B$9,TiltakstyperKostnadskalkyle!$R$9*Handlingsplan!H298,
IF(F292=TiltakstyperKostnadskalkyle!$B$10,TiltakstyperKostnadskalkyle!$R$10*Handlingsplan!H298,
IF(F292=TiltakstyperKostnadskalkyle!$B$11,TiltakstyperKostnadskalkyle!$R$11*Handlingsplan!H298,
IF(F292=TiltakstyperKostnadskalkyle!$B$12,TiltakstyperKostnadskalkyle!$R$12*Handlingsplan!H298,
IF(F292=TiltakstyperKostnadskalkyle!$B$13,TiltakstyperKostnadskalkyle!$R$13*Handlingsplan!H298,
IF(F292=TiltakstyperKostnadskalkyle!$B$14,TiltakstyperKostnadskalkyle!$R$14*Handlingsplan!H298,
IF(F292=TiltakstyperKostnadskalkyle!$B$15,TiltakstyperKostnadskalkyle!$R$15*Handlingsplan!H298,
0)))))))))))</f>
        <v>0</v>
      </c>
      <c r="K292" s="18" t="str">
        <f>IF($F292=TiltakstyperKostnadskalkyle!$B$5,($J292*TiltakstyperKostnadskalkyle!D$5)/100,
IF($F292=TiltakstyperKostnadskalkyle!$B$6,($J292*TiltakstyperKostnadskalkyle!D$6)/100,
IF($F292=TiltakstyperKostnadskalkyle!$B$7,($J292*TiltakstyperKostnadskalkyle!D$7)/100,
IF($F292=TiltakstyperKostnadskalkyle!$B$8,($J292*TiltakstyperKostnadskalkyle!D$8)/100,
IF($F292=TiltakstyperKostnadskalkyle!$B$9,($J292*TiltakstyperKostnadskalkyle!D$9)/100,
IF($F292=TiltakstyperKostnadskalkyle!$B$10,($J292*TiltakstyperKostnadskalkyle!D$10)/100,
IF($F292=TiltakstyperKostnadskalkyle!$B$11,($J292*TiltakstyperKostnadskalkyle!D$11)/100,
IF($F292=TiltakstyperKostnadskalkyle!$B$12,($J292*TiltakstyperKostnadskalkyle!D$12)/100,
IF($F292=TiltakstyperKostnadskalkyle!$B$13,($J292*TiltakstyperKostnadskalkyle!D$13)/100,
IF($F292=TiltakstyperKostnadskalkyle!$B$14,($J292*TiltakstyperKostnadskalkyle!D$14)/100,
IF($F292=TiltakstyperKostnadskalkyle!$B$15,($J292*TiltakstyperKostnadskalkyle!D$15)/100,
"0")))))))))))</f>
        <v>0</v>
      </c>
      <c r="L292" s="18" t="str">
        <f>IF($F292=TiltakstyperKostnadskalkyle!$B$5,($J292*TiltakstyperKostnadskalkyle!E$5)/100,
IF($F292=TiltakstyperKostnadskalkyle!$B$6,($J292*TiltakstyperKostnadskalkyle!E$6)/100,
IF($F292=TiltakstyperKostnadskalkyle!$B$7,($J292*TiltakstyperKostnadskalkyle!E$7)/100,
IF($F292=TiltakstyperKostnadskalkyle!$B$8,($J292*TiltakstyperKostnadskalkyle!E$8)/100,
IF($F292=TiltakstyperKostnadskalkyle!$B$9,($J292*TiltakstyperKostnadskalkyle!E$9)/100,
IF($F292=TiltakstyperKostnadskalkyle!$B$10,($J292*TiltakstyperKostnadskalkyle!E$10)/100,
IF($F292=TiltakstyperKostnadskalkyle!$B$11,($J292*TiltakstyperKostnadskalkyle!E$11)/100,
IF($F292=TiltakstyperKostnadskalkyle!$B$12,($J292*TiltakstyperKostnadskalkyle!E$12)/100,
IF($F292=TiltakstyperKostnadskalkyle!$B$13,($J292*TiltakstyperKostnadskalkyle!E$13)/100,
IF($F292=TiltakstyperKostnadskalkyle!$B$14,($J292*TiltakstyperKostnadskalkyle!E$14)/100,
IF($F292=TiltakstyperKostnadskalkyle!$B$15,($J292*TiltakstyperKostnadskalkyle!E$15)/100,
"0")))))))))))</f>
        <v>0</v>
      </c>
      <c r="M292" s="18" t="str">
        <f>IF($F292=TiltakstyperKostnadskalkyle!$B$5,($J292*TiltakstyperKostnadskalkyle!F$5)/100,
IF($F292=TiltakstyperKostnadskalkyle!$B$6,($J292*TiltakstyperKostnadskalkyle!F$6)/100,
IF($F292=TiltakstyperKostnadskalkyle!$B$7,($J292*TiltakstyperKostnadskalkyle!F$7)/100,
IF($F292=TiltakstyperKostnadskalkyle!$B$8,($J292*TiltakstyperKostnadskalkyle!F$8)/100,
IF($F292=TiltakstyperKostnadskalkyle!$B$9,($J292*TiltakstyperKostnadskalkyle!F$9)/100,
IF($F292=TiltakstyperKostnadskalkyle!$B$10,($J292*TiltakstyperKostnadskalkyle!F$10)/100,
IF($F292=TiltakstyperKostnadskalkyle!$B$11,($J292*TiltakstyperKostnadskalkyle!F$11)/100,
IF($F292=TiltakstyperKostnadskalkyle!$B$12,($J292*TiltakstyperKostnadskalkyle!F$12)/100,
IF($F292=TiltakstyperKostnadskalkyle!$B$13,($J292*TiltakstyperKostnadskalkyle!F$13)/100,
IF($F292=TiltakstyperKostnadskalkyle!$B$14,($J292*TiltakstyperKostnadskalkyle!F$14)/100,
IF($F292=TiltakstyperKostnadskalkyle!$B$15,($J292*TiltakstyperKostnadskalkyle!F$15)/100,
"0")))))))))))</f>
        <v>0</v>
      </c>
      <c r="N292" s="18" t="str">
        <f>IF($F292=TiltakstyperKostnadskalkyle!$B$5,($J292*TiltakstyperKostnadskalkyle!G$5)/100,
IF($F292=TiltakstyperKostnadskalkyle!$B$6,($J292*TiltakstyperKostnadskalkyle!G$6)/100,
IF($F292=TiltakstyperKostnadskalkyle!$B$7,($J292*TiltakstyperKostnadskalkyle!G$7)/100,
IF($F292=TiltakstyperKostnadskalkyle!$B$8,($J292*TiltakstyperKostnadskalkyle!G$8)/100,
IF($F292=TiltakstyperKostnadskalkyle!$B$9,($J292*TiltakstyperKostnadskalkyle!G$9)/100,
IF($F292=TiltakstyperKostnadskalkyle!$B$10,($J292*TiltakstyperKostnadskalkyle!G$10)/100,
IF($F292=TiltakstyperKostnadskalkyle!$B$11,($J292*TiltakstyperKostnadskalkyle!G$11)/100,
IF($F292=TiltakstyperKostnadskalkyle!$B$12,($J292*TiltakstyperKostnadskalkyle!G$12)/100,
IF($F292=TiltakstyperKostnadskalkyle!$B$13,($J292*TiltakstyperKostnadskalkyle!G$13)/100,
IF($F292=TiltakstyperKostnadskalkyle!$B$14,($J292*TiltakstyperKostnadskalkyle!G$14)/100,
IF($F292=TiltakstyperKostnadskalkyle!$B$15,($J292*TiltakstyperKostnadskalkyle!G$15)/100,
"0")))))))))))</f>
        <v>0</v>
      </c>
      <c r="O292" s="18" t="str">
        <f>IF($F292=TiltakstyperKostnadskalkyle!$B$5,($J292*TiltakstyperKostnadskalkyle!H$5)/100,
IF($F292=TiltakstyperKostnadskalkyle!$B$6,($J292*TiltakstyperKostnadskalkyle!H$6)/100,
IF($F292=TiltakstyperKostnadskalkyle!$B$7,($J292*TiltakstyperKostnadskalkyle!H$7)/100,
IF($F292=TiltakstyperKostnadskalkyle!$B$8,($J292*TiltakstyperKostnadskalkyle!H$8)/100,
IF($F292=TiltakstyperKostnadskalkyle!$B$9,($J292*TiltakstyperKostnadskalkyle!H$9)/100,
IF($F292=TiltakstyperKostnadskalkyle!$B$10,($J292*TiltakstyperKostnadskalkyle!H$10)/100,
IF($F292=TiltakstyperKostnadskalkyle!$B$11,($J292*TiltakstyperKostnadskalkyle!H$11)/100,
IF($F292=TiltakstyperKostnadskalkyle!$B$12,($J292*TiltakstyperKostnadskalkyle!H$12)/100,
IF($F292=TiltakstyperKostnadskalkyle!$B$13,($J292*TiltakstyperKostnadskalkyle!H$13)/100,
IF($F292=TiltakstyperKostnadskalkyle!$B$14,($J292*TiltakstyperKostnadskalkyle!H$14)/100,
IF($F292=TiltakstyperKostnadskalkyle!$B$15,($J292*TiltakstyperKostnadskalkyle!H$15)/100,
"0")))))))))))</f>
        <v>0</v>
      </c>
      <c r="P292" s="18" t="str">
        <f>IF($F292=TiltakstyperKostnadskalkyle!$B$5,($J292*TiltakstyperKostnadskalkyle!I$5)/100,
IF($F292=TiltakstyperKostnadskalkyle!$B$6,($J292*TiltakstyperKostnadskalkyle!I$6)/100,
IF($F292=TiltakstyperKostnadskalkyle!$B$7,($J292*TiltakstyperKostnadskalkyle!I$7)/100,
IF($F292=TiltakstyperKostnadskalkyle!$B$8,($J292*TiltakstyperKostnadskalkyle!I$8)/100,
IF($F292=TiltakstyperKostnadskalkyle!$B$9,($J292*TiltakstyperKostnadskalkyle!I$9)/100,
IF($F292=TiltakstyperKostnadskalkyle!$B$10,($J292*TiltakstyperKostnadskalkyle!I$10)/100,
IF($F292=TiltakstyperKostnadskalkyle!$B$11,($J292*TiltakstyperKostnadskalkyle!I$11)/100,
IF($F292=TiltakstyperKostnadskalkyle!$B$12,($J292*TiltakstyperKostnadskalkyle!I$12)/100,
IF($F292=TiltakstyperKostnadskalkyle!$B$13,($J292*TiltakstyperKostnadskalkyle!I$13)/100,
IF($F292=TiltakstyperKostnadskalkyle!$B$14,($J292*TiltakstyperKostnadskalkyle!I$14)/100,
IF($F292=TiltakstyperKostnadskalkyle!$B$15,($J292*TiltakstyperKostnadskalkyle!I$15)/100,
"0")))))))))))</f>
        <v>0</v>
      </c>
      <c r="Q292" s="18">
        <f t="shared" si="16"/>
        <v>0</v>
      </c>
      <c r="R292" s="18" t="str">
        <f>IF($F292=TiltakstyperKostnadskalkyle!$B$5,($J292*TiltakstyperKostnadskalkyle!K$5)/100,
IF($F292=TiltakstyperKostnadskalkyle!$B$6,($J292*TiltakstyperKostnadskalkyle!K$6)/100,
IF($F292=TiltakstyperKostnadskalkyle!$B$8,($J292*TiltakstyperKostnadskalkyle!K$8)/100,
IF($F292=TiltakstyperKostnadskalkyle!$B$9,($J292*TiltakstyperKostnadskalkyle!K$9)/100,
IF($F292=TiltakstyperKostnadskalkyle!$B$10,($J292*TiltakstyperKostnadskalkyle!K$10)/100,
IF($F292=TiltakstyperKostnadskalkyle!$B$11,($J292*TiltakstyperKostnadskalkyle!K$11)/100,
IF($F292=TiltakstyperKostnadskalkyle!$B$12,($J292*TiltakstyperKostnadskalkyle!K$12)/100,
IF($F292=TiltakstyperKostnadskalkyle!$B$13,($J292*TiltakstyperKostnadskalkyle!K$13)/100,
IF($F292=TiltakstyperKostnadskalkyle!$B$14,($J292*TiltakstyperKostnadskalkyle!K$14)/100,
"0")))))))))</f>
        <v>0</v>
      </c>
      <c r="S292" s="18">
        <f t="shared" si="17"/>
        <v>0</v>
      </c>
      <c r="T292" s="18" t="str">
        <f>IF($F292=TiltakstyperKostnadskalkyle!$B$5,($J292*TiltakstyperKostnadskalkyle!M$5)/100,
IF($F292=TiltakstyperKostnadskalkyle!$B$6,($J292*TiltakstyperKostnadskalkyle!M$6)/100,
IF($F292=TiltakstyperKostnadskalkyle!$B$7,($J292*TiltakstyperKostnadskalkyle!M$7)/100,
IF($F292=TiltakstyperKostnadskalkyle!$B$8,($J292*TiltakstyperKostnadskalkyle!M$8)/100,
IF($F292=TiltakstyperKostnadskalkyle!$B$9,($J292*TiltakstyperKostnadskalkyle!M$9)/100,
IF($F292=TiltakstyperKostnadskalkyle!$B$10,($J292*TiltakstyperKostnadskalkyle!M$10)/100,
IF($F292=TiltakstyperKostnadskalkyle!$B$11,($J292*TiltakstyperKostnadskalkyle!M$11)/100,
IF($F292=TiltakstyperKostnadskalkyle!$B$12,($J292*TiltakstyperKostnadskalkyle!M$12)/100,
IF($F292=TiltakstyperKostnadskalkyle!$B$13,($J292*TiltakstyperKostnadskalkyle!M$13)/100,
IF($F292=TiltakstyperKostnadskalkyle!$B$14,($J292*TiltakstyperKostnadskalkyle!M$14)/100,
IF($F292=TiltakstyperKostnadskalkyle!$B$15,($J292*TiltakstyperKostnadskalkyle!M$15)/100,
"0")))))))))))</f>
        <v>0</v>
      </c>
      <c r="U292" s="32"/>
      <c r="V292" s="32"/>
      <c r="W292" s="18" t="str">
        <f>IF($F292=TiltakstyperKostnadskalkyle!$B$5,($J292*TiltakstyperKostnadskalkyle!P$5)/100,
IF($F292=TiltakstyperKostnadskalkyle!$B$6,($J292*TiltakstyperKostnadskalkyle!P$6)/100,
IF($F292=TiltakstyperKostnadskalkyle!$B$7,($J292*TiltakstyperKostnadskalkyle!P$7)/100,
IF($F292=TiltakstyperKostnadskalkyle!$B$8,($J292*TiltakstyperKostnadskalkyle!P$8)/100,
IF($F292=TiltakstyperKostnadskalkyle!$B$9,($J292*TiltakstyperKostnadskalkyle!P$9)/100,
IF($F292=TiltakstyperKostnadskalkyle!$B$10,($J292*TiltakstyperKostnadskalkyle!P$10)/100,
IF($F292=TiltakstyperKostnadskalkyle!$B$11,($J292*TiltakstyperKostnadskalkyle!P$11)/100,
IF($F292=TiltakstyperKostnadskalkyle!$B$12,($J292*TiltakstyperKostnadskalkyle!P$12)/100,
IF($F292=TiltakstyperKostnadskalkyle!$B$13,($J292*TiltakstyperKostnadskalkyle!P$13)/100,
IF($F292=TiltakstyperKostnadskalkyle!$B$14,($J292*TiltakstyperKostnadskalkyle!P$14)/100,
IF($F292=TiltakstyperKostnadskalkyle!$B$15,($J292*TiltakstyperKostnadskalkyle!P$15)/100,
"0")))))))))))</f>
        <v>0</v>
      </c>
      <c r="Y292" s="151"/>
    </row>
    <row r="293" spans="2:25" ht="14.45" customHeight="1" x14ac:dyDescent="0.25">
      <c r="B293" s="20" t="s">
        <v>25</v>
      </c>
      <c r="C293" s="22"/>
      <c r="D293" s="22"/>
      <c r="E293" s="22"/>
      <c r="F293" s="39"/>
      <c r="G293" s="22"/>
      <c r="H293" s="23"/>
      <c r="I293" s="27"/>
      <c r="J293" s="18">
        <f>IF(F293=TiltakstyperKostnadskalkyle!$B$5,TiltakstyperKostnadskalkyle!$R$5*Handlingsplan!H299,
IF(F293=TiltakstyperKostnadskalkyle!$B$6,TiltakstyperKostnadskalkyle!$R$6*Handlingsplan!H299,
IF(F293=TiltakstyperKostnadskalkyle!$B$7,TiltakstyperKostnadskalkyle!$R$7*Handlingsplan!H299,
IF(F293=TiltakstyperKostnadskalkyle!$B$8,TiltakstyperKostnadskalkyle!$R$8*Handlingsplan!H299,
IF(F293=TiltakstyperKostnadskalkyle!$B$9,TiltakstyperKostnadskalkyle!$R$9*Handlingsplan!H299,
IF(F293=TiltakstyperKostnadskalkyle!$B$10,TiltakstyperKostnadskalkyle!$R$10*Handlingsplan!H299,
IF(F293=TiltakstyperKostnadskalkyle!$B$11,TiltakstyperKostnadskalkyle!$R$11*Handlingsplan!H299,
IF(F293=TiltakstyperKostnadskalkyle!$B$12,TiltakstyperKostnadskalkyle!$R$12*Handlingsplan!H299,
IF(F293=TiltakstyperKostnadskalkyle!$B$13,TiltakstyperKostnadskalkyle!$R$13*Handlingsplan!H299,
IF(F293=TiltakstyperKostnadskalkyle!$B$14,TiltakstyperKostnadskalkyle!$R$14*Handlingsplan!H299,
IF(F293=TiltakstyperKostnadskalkyle!$B$15,TiltakstyperKostnadskalkyle!$R$15*Handlingsplan!H299,
0)))))))))))</f>
        <v>0</v>
      </c>
      <c r="K293" s="18" t="str">
        <f>IF($F293=TiltakstyperKostnadskalkyle!$B$5,($J293*TiltakstyperKostnadskalkyle!D$5)/100,
IF($F293=TiltakstyperKostnadskalkyle!$B$6,($J293*TiltakstyperKostnadskalkyle!D$6)/100,
IF($F293=TiltakstyperKostnadskalkyle!$B$7,($J293*TiltakstyperKostnadskalkyle!D$7)/100,
IF($F293=TiltakstyperKostnadskalkyle!$B$8,($J293*TiltakstyperKostnadskalkyle!D$8)/100,
IF($F293=TiltakstyperKostnadskalkyle!$B$9,($J293*TiltakstyperKostnadskalkyle!D$9)/100,
IF($F293=TiltakstyperKostnadskalkyle!$B$10,($J293*TiltakstyperKostnadskalkyle!D$10)/100,
IF($F293=TiltakstyperKostnadskalkyle!$B$11,($J293*TiltakstyperKostnadskalkyle!D$11)/100,
IF($F293=TiltakstyperKostnadskalkyle!$B$12,($J293*TiltakstyperKostnadskalkyle!D$12)/100,
IF($F293=TiltakstyperKostnadskalkyle!$B$13,($J293*TiltakstyperKostnadskalkyle!D$13)/100,
IF($F293=TiltakstyperKostnadskalkyle!$B$14,($J293*TiltakstyperKostnadskalkyle!D$14)/100,
IF($F293=TiltakstyperKostnadskalkyle!$B$15,($J293*TiltakstyperKostnadskalkyle!D$15)/100,
"0")))))))))))</f>
        <v>0</v>
      </c>
      <c r="L293" s="18" t="str">
        <f>IF($F293=TiltakstyperKostnadskalkyle!$B$5,($J293*TiltakstyperKostnadskalkyle!E$5)/100,
IF($F293=TiltakstyperKostnadskalkyle!$B$6,($J293*TiltakstyperKostnadskalkyle!E$6)/100,
IF($F293=TiltakstyperKostnadskalkyle!$B$7,($J293*TiltakstyperKostnadskalkyle!E$7)/100,
IF($F293=TiltakstyperKostnadskalkyle!$B$8,($J293*TiltakstyperKostnadskalkyle!E$8)/100,
IF($F293=TiltakstyperKostnadskalkyle!$B$9,($J293*TiltakstyperKostnadskalkyle!E$9)/100,
IF($F293=TiltakstyperKostnadskalkyle!$B$10,($J293*TiltakstyperKostnadskalkyle!E$10)/100,
IF($F293=TiltakstyperKostnadskalkyle!$B$11,($J293*TiltakstyperKostnadskalkyle!E$11)/100,
IF($F293=TiltakstyperKostnadskalkyle!$B$12,($J293*TiltakstyperKostnadskalkyle!E$12)/100,
IF($F293=TiltakstyperKostnadskalkyle!$B$13,($J293*TiltakstyperKostnadskalkyle!E$13)/100,
IF($F293=TiltakstyperKostnadskalkyle!$B$14,($J293*TiltakstyperKostnadskalkyle!E$14)/100,
IF($F293=TiltakstyperKostnadskalkyle!$B$15,($J293*TiltakstyperKostnadskalkyle!E$15)/100,
"0")))))))))))</f>
        <v>0</v>
      </c>
      <c r="M293" s="18" t="str">
        <f>IF($F293=TiltakstyperKostnadskalkyle!$B$5,($J293*TiltakstyperKostnadskalkyle!F$5)/100,
IF($F293=TiltakstyperKostnadskalkyle!$B$6,($J293*TiltakstyperKostnadskalkyle!F$6)/100,
IF($F293=TiltakstyperKostnadskalkyle!$B$7,($J293*TiltakstyperKostnadskalkyle!F$7)/100,
IF($F293=TiltakstyperKostnadskalkyle!$B$8,($J293*TiltakstyperKostnadskalkyle!F$8)/100,
IF($F293=TiltakstyperKostnadskalkyle!$B$9,($J293*TiltakstyperKostnadskalkyle!F$9)/100,
IF($F293=TiltakstyperKostnadskalkyle!$B$10,($J293*TiltakstyperKostnadskalkyle!F$10)/100,
IF($F293=TiltakstyperKostnadskalkyle!$B$11,($J293*TiltakstyperKostnadskalkyle!F$11)/100,
IF($F293=TiltakstyperKostnadskalkyle!$B$12,($J293*TiltakstyperKostnadskalkyle!F$12)/100,
IF($F293=TiltakstyperKostnadskalkyle!$B$13,($J293*TiltakstyperKostnadskalkyle!F$13)/100,
IF($F293=TiltakstyperKostnadskalkyle!$B$14,($J293*TiltakstyperKostnadskalkyle!F$14)/100,
IF($F293=TiltakstyperKostnadskalkyle!$B$15,($J293*TiltakstyperKostnadskalkyle!F$15)/100,
"0")))))))))))</f>
        <v>0</v>
      </c>
      <c r="N293" s="18" t="str">
        <f>IF($F293=TiltakstyperKostnadskalkyle!$B$5,($J293*TiltakstyperKostnadskalkyle!G$5)/100,
IF($F293=TiltakstyperKostnadskalkyle!$B$6,($J293*TiltakstyperKostnadskalkyle!G$6)/100,
IF($F293=TiltakstyperKostnadskalkyle!$B$7,($J293*TiltakstyperKostnadskalkyle!G$7)/100,
IF($F293=TiltakstyperKostnadskalkyle!$B$8,($J293*TiltakstyperKostnadskalkyle!G$8)/100,
IF($F293=TiltakstyperKostnadskalkyle!$B$9,($J293*TiltakstyperKostnadskalkyle!G$9)/100,
IF($F293=TiltakstyperKostnadskalkyle!$B$10,($J293*TiltakstyperKostnadskalkyle!G$10)/100,
IF($F293=TiltakstyperKostnadskalkyle!$B$11,($J293*TiltakstyperKostnadskalkyle!G$11)/100,
IF($F293=TiltakstyperKostnadskalkyle!$B$12,($J293*TiltakstyperKostnadskalkyle!G$12)/100,
IF($F293=TiltakstyperKostnadskalkyle!$B$13,($J293*TiltakstyperKostnadskalkyle!G$13)/100,
IF($F293=TiltakstyperKostnadskalkyle!$B$14,($J293*TiltakstyperKostnadskalkyle!G$14)/100,
IF($F293=TiltakstyperKostnadskalkyle!$B$15,($J293*TiltakstyperKostnadskalkyle!G$15)/100,
"0")))))))))))</f>
        <v>0</v>
      </c>
      <c r="O293" s="18" t="str">
        <f>IF($F293=TiltakstyperKostnadskalkyle!$B$5,($J293*TiltakstyperKostnadskalkyle!H$5)/100,
IF($F293=TiltakstyperKostnadskalkyle!$B$6,($J293*TiltakstyperKostnadskalkyle!H$6)/100,
IF($F293=TiltakstyperKostnadskalkyle!$B$7,($J293*TiltakstyperKostnadskalkyle!H$7)/100,
IF($F293=TiltakstyperKostnadskalkyle!$B$8,($J293*TiltakstyperKostnadskalkyle!H$8)/100,
IF($F293=TiltakstyperKostnadskalkyle!$B$9,($J293*TiltakstyperKostnadskalkyle!H$9)/100,
IF($F293=TiltakstyperKostnadskalkyle!$B$10,($J293*TiltakstyperKostnadskalkyle!H$10)/100,
IF($F293=TiltakstyperKostnadskalkyle!$B$11,($J293*TiltakstyperKostnadskalkyle!H$11)/100,
IF($F293=TiltakstyperKostnadskalkyle!$B$12,($J293*TiltakstyperKostnadskalkyle!H$12)/100,
IF($F293=TiltakstyperKostnadskalkyle!$B$13,($J293*TiltakstyperKostnadskalkyle!H$13)/100,
IF($F293=TiltakstyperKostnadskalkyle!$B$14,($J293*TiltakstyperKostnadskalkyle!H$14)/100,
IF($F293=TiltakstyperKostnadskalkyle!$B$15,($J293*TiltakstyperKostnadskalkyle!H$15)/100,
"0")))))))))))</f>
        <v>0</v>
      </c>
      <c r="P293" s="18" t="str">
        <f>IF($F293=TiltakstyperKostnadskalkyle!$B$5,($J293*TiltakstyperKostnadskalkyle!I$5)/100,
IF($F293=TiltakstyperKostnadskalkyle!$B$6,($J293*TiltakstyperKostnadskalkyle!I$6)/100,
IF($F293=TiltakstyperKostnadskalkyle!$B$7,($J293*TiltakstyperKostnadskalkyle!I$7)/100,
IF($F293=TiltakstyperKostnadskalkyle!$B$8,($J293*TiltakstyperKostnadskalkyle!I$8)/100,
IF($F293=TiltakstyperKostnadskalkyle!$B$9,($J293*TiltakstyperKostnadskalkyle!I$9)/100,
IF($F293=TiltakstyperKostnadskalkyle!$B$10,($J293*TiltakstyperKostnadskalkyle!I$10)/100,
IF($F293=TiltakstyperKostnadskalkyle!$B$11,($J293*TiltakstyperKostnadskalkyle!I$11)/100,
IF($F293=TiltakstyperKostnadskalkyle!$B$12,($J293*TiltakstyperKostnadskalkyle!I$12)/100,
IF($F293=TiltakstyperKostnadskalkyle!$B$13,($J293*TiltakstyperKostnadskalkyle!I$13)/100,
IF($F293=TiltakstyperKostnadskalkyle!$B$14,($J293*TiltakstyperKostnadskalkyle!I$14)/100,
IF($F293=TiltakstyperKostnadskalkyle!$B$15,($J293*TiltakstyperKostnadskalkyle!I$15)/100,
"0")))))))))))</f>
        <v>0</v>
      </c>
      <c r="Q293" s="18">
        <f t="shared" si="16"/>
        <v>0</v>
      </c>
      <c r="R293" s="18" t="str">
        <f>IF($F293=TiltakstyperKostnadskalkyle!$B$5,($J293*TiltakstyperKostnadskalkyle!K$5)/100,
IF($F293=TiltakstyperKostnadskalkyle!$B$6,($J293*TiltakstyperKostnadskalkyle!K$6)/100,
IF($F293=TiltakstyperKostnadskalkyle!$B$8,($J293*TiltakstyperKostnadskalkyle!K$8)/100,
IF($F293=TiltakstyperKostnadskalkyle!$B$9,($J293*TiltakstyperKostnadskalkyle!K$9)/100,
IF($F293=TiltakstyperKostnadskalkyle!$B$10,($J293*TiltakstyperKostnadskalkyle!K$10)/100,
IF($F293=TiltakstyperKostnadskalkyle!$B$11,($J293*TiltakstyperKostnadskalkyle!K$11)/100,
IF($F293=TiltakstyperKostnadskalkyle!$B$12,($J293*TiltakstyperKostnadskalkyle!K$12)/100,
IF($F293=TiltakstyperKostnadskalkyle!$B$13,($J293*TiltakstyperKostnadskalkyle!K$13)/100,
IF($F293=TiltakstyperKostnadskalkyle!$B$14,($J293*TiltakstyperKostnadskalkyle!K$14)/100,
"0")))))))))</f>
        <v>0</v>
      </c>
      <c r="S293" s="18">
        <f t="shared" si="17"/>
        <v>0</v>
      </c>
      <c r="T293" s="18" t="str">
        <f>IF($F293=TiltakstyperKostnadskalkyle!$B$5,($J293*TiltakstyperKostnadskalkyle!M$5)/100,
IF($F293=TiltakstyperKostnadskalkyle!$B$6,($J293*TiltakstyperKostnadskalkyle!M$6)/100,
IF($F293=TiltakstyperKostnadskalkyle!$B$7,($J293*TiltakstyperKostnadskalkyle!M$7)/100,
IF($F293=TiltakstyperKostnadskalkyle!$B$8,($J293*TiltakstyperKostnadskalkyle!M$8)/100,
IF($F293=TiltakstyperKostnadskalkyle!$B$9,($J293*TiltakstyperKostnadskalkyle!M$9)/100,
IF($F293=TiltakstyperKostnadskalkyle!$B$10,($J293*TiltakstyperKostnadskalkyle!M$10)/100,
IF($F293=TiltakstyperKostnadskalkyle!$B$11,($J293*TiltakstyperKostnadskalkyle!M$11)/100,
IF($F293=TiltakstyperKostnadskalkyle!$B$12,($J293*TiltakstyperKostnadskalkyle!M$12)/100,
IF($F293=TiltakstyperKostnadskalkyle!$B$13,($J293*TiltakstyperKostnadskalkyle!M$13)/100,
IF($F293=TiltakstyperKostnadskalkyle!$B$14,($J293*TiltakstyperKostnadskalkyle!M$14)/100,
IF($F293=TiltakstyperKostnadskalkyle!$B$15,($J293*TiltakstyperKostnadskalkyle!M$15)/100,
"0")))))))))))</f>
        <v>0</v>
      </c>
      <c r="U293" s="32"/>
      <c r="V293" s="32"/>
      <c r="W293" s="18" t="str">
        <f>IF($F293=TiltakstyperKostnadskalkyle!$B$5,($J293*TiltakstyperKostnadskalkyle!P$5)/100,
IF($F293=TiltakstyperKostnadskalkyle!$B$6,($J293*TiltakstyperKostnadskalkyle!P$6)/100,
IF($F293=TiltakstyperKostnadskalkyle!$B$7,($J293*TiltakstyperKostnadskalkyle!P$7)/100,
IF($F293=TiltakstyperKostnadskalkyle!$B$8,($J293*TiltakstyperKostnadskalkyle!P$8)/100,
IF($F293=TiltakstyperKostnadskalkyle!$B$9,($J293*TiltakstyperKostnadskalkyle!P$9)/100,
IF($F293=TiltakstyperKostnadskalkyle!$B$10,($J293*TiltakstyperKostnadskalkyle!P$10)/100,
IF($F293=TiltakstyperKostnadskalkyle!$B$11,($J293*TiltakstyperKostnadskalkyle!P$11)/100,
IF($F293=TiltakstyperKostnadskalkyle!$B$12,($J293*TiltakstyperKostnadskalkyle!P$12)/100,
IF($F293=TiltakstyperKostnadskalkyle!$B$13,($J293*TiltakstyperKostnadskalkyle!P$13)/100,
IF($F293=TiltakstyperKostnadskalkyle!$B$14,($J293*TiltakstyperKostnadskalkyle!P$14)/100,
IF($F293=TiltakstyperKostnadskalkyle!$B$15,($J293*TiltakstyperKostnadskalkyle!P$15)/100,
"0")))))))))))</f>
        <v>0</v>
      </c>
      <c r="Y293" s="151"/>
    </row>
    <row r="294" spans="2:25" ht="14.45" customHeight="1" x14ac:dyDescent="0.25">
      <c r="B294" s="20" t="s">
        <v>25</v>
      </c>
      <c r="C294" s="22"/>
      <c r="D294" s="22"/>
      <c r="E294" s="22"/>
      <c r="F294" s="39"/>
      <c r="G294" s="22"/>
      <c r="H294" s="23"/>
      <c r="I294" s="27"/>
      <c r="J294" s="18">
        <f>IF(F294=TiltakstyperKostnadskalkyle!$B$5,TiltakstyperKostnadskalkyle!$R$5*Handlingsplan!H300,
IF(F294=TiltakstyperKostnadskalkyle!$B$6,TiltakstyperKostnadskalkyle!$R$6*Handlingsplan!H300,
IF(F294=TiltakstyperKostnadskalkyle!$B$7,TiltakstyperKostnadskalkyle!$R$7*Handlingsplan!H300,
IF(F294=TiltakstyperKostnadskalkyle!$B$8,TiltakstyperKostnadskalkyle!$R$8*Handlingsplan!H300,
IF(F294=TiltakstyperKostnadskalkyle!$B$9,TiltakstyperKostnadskalkyle!$R$9*Handlingsplan!H300,
IF(F294=TiltakstyperKostnadskalkyle!$B$10,TiltakstyperKostnadskalkyle!$R$10*Handlingsplan!H300,
IF(F294=TiltakstyperKostnadskalkyle!$B$11,TiltakstyperKostnadskalkyle!$R$11*Handlingsplan!H300,
IF(F294=TiltakstyperKostnadskalkyle!$B$12,TiltakstyperKostnadskalkyle!$R$12*Handlingsplan!H300,
IF(F294=TiltakstyperKostnadskalkyle!$B$13,TiltakstyperKostnadskalkyle!$R$13*Handlingsplan!H300,
IF(F294=TiltakstyperKostnadskalkyle!$B$14,TiltakstyperKostnadskalkyle!$R$14*Handlingsplan!H300,
IF(F294=TiltakstyperKostnadskalkyle!$B$15,TiltakstyperKostnadskalkyle!$R$15*Handlingsplan!H300,
0)))))))))))</f>
        <v>0</v>
      </c>
      <c r="K294" s="18" t="str">
        <f>IF($F294=TiltakstyperKostnadskalkyle!$B$5,($J294*TiltakstyperKostnadskalkyle!D$5)/100,
IF($F294=TiltakstyperKostnadskalkyle!$B$6,($J294*TiltakstyperKostnadskalkyle!D$6)/100,
IF($F294=TiltakstyperKostnadskalkyle!$B$7,($J294*TiltakstyperKostnadskalkyle!D$7)/100,
IF($F294=TiltakstyperKostnadskalkyle!$B$8,($J294*TiltakstyperKostnadskalkyle!D$8)/100,
IF($F294=TiltakstyperKostnadskalkyle!$B$9,($J294*TiltakstyperKostnadskalkyle!D$9)/100,
IF($F294=TiltakstyperKostnadskalkyle!$B$10,($J294*TiltakstyperKostnadskalkyle!D$10)/100,
IF($F294=TiltakstyperKostnadskalkyle!$B$11,($J294*TiltakstyperKostnadskalkyle!D$11)/100,
IF($F294=TiltakstyperKostnadskalkyle!$B$12,($J294*TiltakstyperKostnadskalkyle!D$12)/100,
IF($F294=TiltakstyperKostnadskalkyle!$B$13,($J294*TiltakstyperKostnadskalkyle!D$13)/100,
IF($F294=TiltakstyperKostnadskalkyle!$B$14,($J294*TiltakstyperKostnadskalkyle!D$14)/100,
IF($F294=TiltakstyperKostnadskalkyle!$B$15,($J294*TiltakstyperKostnadskalkyle!D$15)/100,
"0")))))))))))</f>
        <v>0</v>
      </c>
      <c r="L294" s="18" t="str">
        <f>IF($F294=TiltakstyperKostnadskalkyle!$B$5,($J294*TiltakstyperKostnadskalkyle!E$5)/100,
IF($F294=TiltakstyperKostnadskalkyle!$B$6,($J294*TiltakstyperKostnadskalkyle!E$6)/100,
IF($F294=TiltakstyperKostnadskalkyle!$B$7,($J294*TiltakstyperKostnadskalkyle!E$7)/100,
IF($F294=TiltakstyperKostnadskalkyle!$B$8,($J294*TiltakstyperKostnadskalkyle!E$8)/100,
IF($F294=TiltakstyperKostnadskalkyle!$B$9,($J294*TiltakstyperKostnadskalkyle!E$9)/100,
IF($F294=TiltakstyperKostnadskalkyle!$B$10,($J294*TiltakstyperKostnadskalkyle!E$10)/100,
IF($F294=TiltakstyperKostnadskalkyle!$B$11,($J294*TiltakstyperKostnadskalkyle!E$11)/100,
IF($F294=TiltakstyperKostnadskalkyle!$B$12,($J294*TiltakstyperKostnadskalkyle!E$12)/100,
IF($F294=TiltakstyperKostnadskalkyle!$B$13,($J294*TiltakstyperKostnadskalkyle!E$13)/100,
IF($F294=TiltakstyperKostnadskalkyle!$B$14,($J294*TiltakstyperKostnadskalkyle!E$14)/100,
IF($F294=TiltakstyperKostnadskalkyle!$B$15,($J294*TiltakstyperKostnadskalkyle!E$15)/100,
"0")))))))))))</f>
        <v>0</v>
      </c>
      <c r="M294" s="18" t="str">
        <f>IF($F294=TiltakstyperKostnadskalkyle!$B$5,($J294*TiltakstyperKostnadskalkyle!F$5)/100,
IF($F294=TiltakstyperKostnadskalkyle!$B$6,($J294*TiltakstyperKostnadskalkyle!F$6)/100,
IF($F294=TiltakstyperKostnadskalkyle!$B$7,($J294*TiltakstyperKostnadskalkyle!F$7)/100,
IF($F294=TiltakstyperKostnadskalkyle!$B$8,($J294*TiltakstyperKostnadskalkyle!F$8)/100,
IF($F294=TiltakstyperKostnadskalkyle!$B$9,($J294*TiltakstyperKostnadskalkyle!F$9)/100,
IF($F294=TiltakstyperKostnadskalkyle!$B$10,($J294*TiltakstyperKostnadskalkyle!F$10)/100,
IF($F294=TiltakstyperKostnadskalkyle!$B$11,($J294*TiltakstyperKostnadskalkyle!F$11)/100,
IF($F294=TiltakstyperKostnadskalkyle!$B$12,($J294*TiltakstyperKostnadskalkyle!F$12)/100,
IF($F294=TiltakstyperKostnadskalkyle!$B$13,($J294*TiltakstyperKostnadskalkyle!F$13)/100,
IF($F294=TiltakstyperKostnadskalkyle!$B$14,($J294*TiltakstyperKostnadskalkyle!F$14)/100,
IF($F294=TiltakstyperKostnadskalkyle!$B$15,($J294*TiltakstyperKostnadskalkyle!F$15)/100,
"0")))))))))))</f>
        <v>0</v>
      </c>
      <c r="N294" s="18" t="str">
        <f>IF($F294=TiltakstyperKostnadskalkyle!$B$5,($J294*TiltakstyperKostnadskalkyle!G$5)/100,
IF($F294=TiltakstyperKostnadskalkyle!$B$6,($J294*TiltakstyperKostnadskalkyle!G$6)/100,
IF($F294=TiltakstyperKostnadskalkyle!$B$7,($J294*TiltakstyperKostnadskalkyle!G$7)/100,
IF($F294=TiltakstyperKostnadskalkyle!$B$8,($J294*TiltakstyperKostnadskalkyle!G$8)/100,
IF($F294=TiltakstyperKostnadskalkyle!$B$9,($J294*TiltakstyperKostnadskalkyle!G$9)/100,
IF($F294=TiltakstyperKostnadskalkyle!$B$10,($J294*TiltakstyperKostnadskalkyle!G$10)/100,
IF($F294=TiltakstyperKostnadskalkyle!$B$11,($J294*TiltakstyperKostnadskalkyle!G$11)/100,
IF($F294=TiltakstyperKostnadskalkyle!$B$12,($J294*TiltakstyperKostnadskalkyle!G$12)/100,
IF($F294=TiltakstyperKostnadskalkyle!$B$13,($J294*TiltakstyperKostnadskalkyle!G$13)/100,
IF($F294=TiltakstyperKostnadskalkyle!$B$14,($J294*TiltakstyperKostnadskalkyle!G$14)/100,
IF($F294=TiltakstyperKostnadskalkyle!$B$15,($J294*TiltakstyperKostnadskalkyle!G$15)/100,
"0")))))))))))</f>
        <v>0</v>
      </c>
      <c r="O294" s="18" t="str">
        <f>IF($F294=TiltakstyperKostnadskalkyle!$B$5,($J294*TiltakstyperKostnadskalkyle!H$5)/100,
IF($F294=TiltakstyperKostnadskalkyle!$B$6,($J294*TiltakstyperKostnadskalkyle!H$6)/100,
IF($F294=TiltakstyperKostnadskalkyle!$B$7,($J294*TiltakstyperKostnadskalkyle!H$7)/100,
IF($F294=TiltakstyperKostnadskalkyle!$B$8,($J294*TiltakstyperKostnadskalkyle!H$8)/100,
IF($F294=TiltakstyperKostnadskalkyle!$B$9,($J294*TiltakstyperKostnadskalkyle!H$9)/100,
IF($F294=TiltakstyperKostnadskalkyle!$B$10,($J294*TiltakstyperKostnadskalkyle!H$10)/100,
IF($F294=TiltakstyperKostnadskalkyle!$B$11,($J294*TiltakstyperKostnadskalkyle!H$11)/100,
IF($F294=TiltakstyperKostnadskalkyle!$B$12,($J294*TiltakstyperKostnadskalkyle!H$12)/100,
IF($F294=TiltakstyperKostnadskalkyle!$B$13,($J294*TiltakstyperKostnadskalkyle!H$13)/100,
IF($F294=TiltakstyperKostnadskalkyle!$B$14,($J294*TiltakstyperKostnadskalkyle!H$14)/100,
IF($F294=TiltakstyperKostnadskalkyle!$B$15,($J294*TiltakstyperKostnadskalkyle!H$15)/100,
"0")))))))))))</f>
        <v>0</v>
      </c>
      <c r="P294" s="18" t="str">
        <f>IF($F294=TiltakstyperKostnadskalkyle!$B$5,($J294*TiltakstyperKostnadskalkyle!I$5)/100,
IF($F294=TiltakstyperKostnadskalkyle!$B$6,($J294*TiltakstyperKostnadskalkyle!I$6)/100,
IF($F294=TiltakstyperKostnadskalkyle!$B$7,($J294*TiltakstyperKostnadskalkyle!I$7)/100,
IF($F294=TiltakstyperKostnadskalkyle!$B$8,($J294*TiltakstyperKostnadskalkyle!I$8)/100,
IF($F294=TiltakstyperKostnadskalkyle!$B$9,($J294*TiltakstyperKostnadskalkyle!I$9)/100,
IF($F294=TiltakstyperKostnadskalkyle!$B$10,($J294*TiltakstyperKostnadskalkyle!I$10)/100,
IF($F294=TiltakstyperKostnadskalkyle!$B$11,($J294*TiltakstyperKostnadskalkyle!I$11)/100,
IF($F294=TiltakstyperKostnadskalkyle!$B$12,($J294*TiltakstyperKostnadskalkyle!I$12)/100,
IF($F294=TiltakstyperKostnadskalkyle!$B$13,($J294*TiltakstyperKostnadskalkyle!I$13)/100,
IF($F294=TiltakstyperKostnadskalkyle!$B$14,($J294*TiltakstyperKostnadskalkyle!I$14)/100,
IF($F294=TiltakstyperKostnadskalkyle!$B$15,($J294*TiltakstyperKostnadskalkyle!I$15)/100,
"0")))))))))))</f>
        <v>0</v>
      </c>
      <c r="Q294" s="18">
        <f t="shared" si="16"/>
        <v>0</v>
      </c>
      <c r="R294" s="18" t="str">
        <f>IF($F294=TiltakstyperKostnadskalkyle!$B$5,($J294*TiltakstyperKostnadskalkyle!K$5)/100,
IF($F294=TiltakstyperKostnadskalkyle!$B$6,($J294*TiltakstyperKostnadskalkyle!K$6)/100,
IF($F294=TiltakstyperKostnadskalkyle!$B$8,($J294*TiltakstyperKostnadskalkyle!K$8)/100,
IF($F294=TiltakstyperKostnadskalkyle!$B$9,($J294*TiltakstyperKostnadskalkyle!K$9)/100,
IF($F294=TiltakstyperKostnadskalkyle!$B$10,($J294*TiltakstyperKostnadskalkyle!K$10)/100,
IF($F294=TiltakstyperKostnadskalkyle!$B$11,($J294*TiltakstyperKostnadskalkyle!K$11)/100,
IF($F294=TiltakstyperKostnadskalkyle!$B$12,($J294*TiltakstyperKostnadskalkyle!K$12)/100,
IF($F294=TiltakstyperKostnadskalkyle!$B$13,($J294*TiltakstyperKostnadskalkyle!K$13)/100,
IF($F294=TiltakstyperKostnadskalkyle!$B$14,($J294*TiltakstyperKostnadskalkyle!K$14)/100,
"0")))))))))</f>
        <v>0</v>
      </c>
      <c r="S294" s="18">
        <f t="shared" si="17"/>
        <v>0</v>
      </c>
      <c r="T294" s="18" t="str">
        <f>IF($F294=TiltakstyperKostnadskalkyle!$B$5,($J294*TiltakstyperKostnadskalkyle!M$5)/100,
IF($F294=TiltakstyperKostnadskalkyle!$B$6,($J294*TiltakstyperKostnadskalkyle!M$6)/100,
IF($F294=TiltakstyperKostnadskalkyle!$B$7,($J294*TiltakstyperKostnadskalkyle!M$7)/100,
IF($F294=TiltakstyperKostnadskalkyle!$B$8,($J294*TiltakstyperKostnadskalkyle!M$8)/100,
IF($F294=TiltakstyperKostnadskalkyle!$B$9,($J294*TiltakstyperKostnadskalkyle!M$9)/100,
IF($F294=TiltakstyperKostnadskalkyle!$B$10,($J294*TiltakstyperKostnadskalkyle!M$10)/100,
IF($F294=TiltakstyperKostnadskalkyle!$B$11,($J294*TiltakstyperKostnadskalkyle!M$11)/100,
IF($F294=TiltakstyperKostnadskalkyle!$B$12,($J294*TiltakstyperKostnadskalkyle!M$12)/100,
IF($F294=TiltakstyperKostnadskalkyle!$B$13,($J294*TiltakstyperKostnadskalkyle!M$13)/100,
IF($F294=TiltakstyperKostnadskalkyle!$B$14,($J294*TiltakstyperKostnadskalkyle!M$14)/100,
IF($F294=TiltakstyperKostnadskalkyle!$B$15,($J294*TiltakstyperKostnadskalkyle!M$15)/100,
"0")))))))))))</f>
        <v>0</v>
      </c>
      <c r="U294" s="32"/>
      <c r="V294" s="32"/>
      <c r="W294" s="18" t="str">
        <f>IF($F294=TiltakstyperKostnadskalkyle!$B$5,($J294*TiltakstyperKostnadskalkyle!P$5)/100,
IF($F294=TiltakstyperKostnadskalkyle!$B$6,($J294*TiltakstyperKostnadskalkyle!P$6)/100,
IF($F294=TiltakstyperKostnadskalkyle!$B$7,($J294*TiltakstyperKostnadskalkyle!P$7)/100,
IF($F294=TiltakstyperKostnadskalkyle!$B$8,($J294*TiltakstyperKostnadskalkyle!P$8)/100,
IF($F294=TiltakstyperKostnadskalkyle!$B$9,($J294*TiltakstyperKostnadskalkyle!P$9)/100,
IF($F294=TiltakstyperKostnadskalkyle!$B$10,($J294*TiltakstyperKostnadskalkyle!P$10)/100,
IF($F294=TiltakstyperKostnadskalkyle!$B$11,($J294*TiltakstyperKostnadskalkyle!P$11)/100,
IF($F294=TiltakstyperKostnadskalkyle!$B$12,($J294*TiltakstyperKostnadskalkyle!P$12)/100,
IF($F294=TiltakstyperKostnadskalkyle!$B$13,($J294*TiltakstyperKostnadskalkyle!P$13)/100,
IF($F294=TiltakstyperKostnadskalkyle!$B$14,($J294*TiltakstyperKostnadskalkyle!P$14)/100,
IF($F294=TiltakstyperKostnadskalkyle!$B$15,($J294*TiltakstyperKostnadskalkyle!P$15)/100,
"0")))))))))))</f>
        <v>0</v>
      </c>
      <c r="Y294" s="151"/>
    </row>
    <row r="295" spans="2:25" ht="14.45" customHeight="1" x14ac:dyDescent="0.25">
      <c r="B295" s="20" t="s">
        <v>25</v>
      </c>
      <c r="C295" s="22"/>
      <c r="D295" s="22"/>
      <c r="E295" s="22"/>
      <c r="F295" s="39"/>
      <c r="G295" s="22"/>
      <c r="H295" s="23"/>
      <c r="I295" s="27"/>
      <c r="J295" s="18">
        <f>IF(F295=TiltakstyperKostnadskalkyle!$B$5,TiltakstyperKostnadskalkyle!$R$5*Handlingsplan!H301,
IF(F295=TiltakstyperKostnadskalkyle!$B$6,TiltakstyperKostnadskalkyle!$R$6*Handlingsplan!H301,
IF(F295=TiltakstyperKostnadskalkyle!$B$7,TiltakstyperKostnadskalkyle!$R$7*Handlingsplan!H301,
IF(F295=TiltakstyperKostnadskalkyle!$B$8,TiltakstyperKostnadskalkyle!$R$8*Handlingsplan!H301,
IF(F295=TiltakstyperKostnadskalkyle!$B$9,TiltakstyperKostnadskalkyle!$R$9*Handlingsplan!H301,
IF(F295=TiltakstyperKostnadskalkyle!$B$10,TiltakstyperKostnadskalkyle!$R$10*Handlingsplan!H301,
IF(F295=TiltakstyperKostnadskalkyle!$B$11,TiltakstyperKostnadskalkyle!$R$11*Handlingsplan!H301,
IF(F295=TiltakstyperKostnadskalkyle!$B$12,TiltakstyperKostnadskalkyle!$R$12*Handlingsplan!H301,
IF(F295=TiltakstyperKostnadskalkyle!$B$13,TiltakstyperKostnadskalkyle!$R$13*Handlingsplan!H301,
IF(F295=TiltakstyperKostnadskalkyle!$B$14,TiltakstyperKostnadskalkyle!$R$14*Handlingsplan!H301,
IF(F295=TiltakstyperKostnadskalkyle!$B$15,TiltakstyperKostnadskalkyle!$R$15*Handlingsplan!H301,
0)))))))))))</f>
        <v>0</v>
      </c>
      <c r="K295" s="18" t="str">
        <f>IF($F295=TiltakstyperKostnadskalkyle!$B$5,($J295*TiltakstyperKostnadskalkyle!D$5)/100,
IF($F295=TiltakstyperKostnadskalkyle!$B$6,($J295*TiltakstyperKostnadskalkyle!D$6)/100,
IF($F295=TiltakstyperKostnadskalkyle!$B$7,($J295*TiltakstyperKostnadskalkyle!D$7)/100,
IF($F295=TiltakstyperKostnadskalkyle!$B$8,($J295*TiltakstyperKostnadskalkyle!D$8)/100,
IF($F295=TiltakstyperKostnadskalkyle!$B$9,($J295*TiltakstyperKostnadskalkyle!D$9)/100,
IF($F295=TiltakstyperKostnadskalkyle!$B$10,($J295*TiltakstyperKostnadskalkyle!D$10)/100,
IF($F295=TiltakstyperKostnadskalkyle!$B$11,($J295*TiltakstyperKostnadskalkyle!D$11)/100,
IF($F295=TiltakstyperKostnadskalkyle!$B$12,($J295*TiltakstyperKostnadskalkyle!D$12)/100,
IF($F295=TiltakstyperKostnadskalkyle!$B$13,($J295*TiltakstyperKostnadskalkyle!D$13)/100,
IF($F295=TiltakstyperKostnadskalkyle!$B$14,($J295*TiltakstyperKostnadskalkyle!D$14)/100,
IF($F295=TiltakstyperKostnadskalkyle!$B$15,($J295*TiltakstyperKostnadskalkyle!D$15)/100,
"0")))))))))))</f>
        <v>0</v>
      </c>
      <c r="L295" s="18" t="str">
        <f>IF($F295=TiltakstyperKostnadskalkyle!$B$5,($J295*TiltakstyperKostnadskalkyle!E$5)/100,
IF($F295=TiltakstyperKostnadskalkyle!$B$6,($J295*TiltakstyperKostnadskalkyle!E$6)/100,
IF($F295=TiltakstyperKostnadskalkyle!$B$7,($J295*TiltakstyperKostnadskalkyle!E$7)/100,
IF($F295=TiltakstyperKostnadskalkyle!$B$8,($J295*TiltakstyperKostnadskalkyle!E$8)/100,
IF($F295=TiltakstyperKostnadskalkyle!$B$9,($J295*TiltakstyperKostnadskalkyle!E$9)/100,
IF($F295=TiltakstyperKostnadskalkyle!$B$10,($J295*TiltakstyperKostnadskalkyle!E$10)/100,
IF($F295=TiltakstyperKostnadskalkyle!$B$11,($J295*TiltakstyperKostnadskalkyle!E$11)/100,
IF($F295=TiltakstyperKostnadskalkyle!$B$12,($J295*TiltakstyperKostnadskalkyle!E$12)/100,
IF($F295=TiltakstyperKostnadskalkyle!$B$13,($J295*TiltakstyperKostnadskalkyle!E$13)/100,
IF($F295=TiltakstyperKostnadskalkyle!$B$14,($J295*TiltakstyperKostnadskalkyle!E$14)/100,
IF($F295=TiltakstyperKostnadskalkyle!$B$15,($J295*TiltakstyperKostnadskalkyle!E$15)/100,
"0")))))))))))</f>
        <v>0</v>
      </c>
      <c r="M295" s="18" t="str">
        <f>IF($F295=TiltakstyperKostnadskalkyle!$B$5,($J295*TiltakstyperKostnadskalkyle!F$5)/100,
IF($F295=TiltakstyperKostnadskalkyle!$B$6,($J295*TiltakstyperKostnadskalkyle!F$6)/100,
IF($F295=TiltakstyperKostnadskalkyle!$B$7,($J295*TiltakstyperKostnadskalkyle!F$7)/100,
IF($F295=TiltakstyperKostnadskalkyle!$B$8,($J295*TiltakstyperKostnadskalkyle!F$8)/100,
IF($F295=TiltakstyperKostnadskalkyle!$B$9,($J295*TiltakstyperKostnadskalkyle!F$9)/100,
IF($F295=TiltakstyperKostnadskalkyle!$B$10,($J295*TiltakstyperKostnadskalkyle!F$10)/100,
IF($F295=TiltakstyperKostnadskalkyle!$B$11,($J295*TiltakstyperKostnadskalkyle!F$11)/100,
IF($F295=TiltakstyperKostnadskalkyle!$B$12,($J295*TiltakstyperKostnadskalkyle!F$12)/100,
IF($F295=TiltakstyperKostnadskalkyle!$B$13,($J295*TiltakstyperKostnadskalkyle!F$13)/100,
IF($F295=TiltakstyperKostnadskalkyle!$B$14,($J295*TiltakstyperKostnadskalkyle!F$14)/100,
IF($F295=TiltakstyperKostnadskalkyle!$B$15,($J295*TiltakstyperKostnadskalkyle!F$15)/100,
"0")))))))))))</f>
        <v>0</v>
      </c>
      <c r="N295" s="18" t="str">
        <f>IF($F295=TiltakstyperKostnadskalkyle!$B$5,($J295*TiltakstyperKostnadskalkyle!G$5)/100,
IF($F295=TiltakstyperKostnadskalkyle!$B$6,($J295*TiltakstyperKostnadskalkyle!G$6)/100,
IF($F295=TiltakstyperKostnadskalkyle!$B$7,($J295*TiltakstyperKostnadskalkyle!G$7)/100,
IF($F295=TiltakstyperKostnadskalkyle!$B$8,($J295*TiltakstyperKostnadskalkyle!G$8)/100,
IF($F295=TiltakstyperKostnadskalkyle!$B$9,($J295*TiltakstyperKostnadskalkyle!G$9)/100,
IF($F295=TiltakstyperKostnadskalkyle!$B$10,($J295*TiltakstyperKostnadskalkyle!G$10)/100,
IF($F295=TiltakstyperKostnadskalkyle!$B$11,($J295*TiltakstyperKostnadskalkyle!G$11)/100,
IF($F295=TiltakstyperKostnadskalkyle!$B$12,($J295*TiltakstyperKostnadskalkyle!G$12)/100,
IF($F295=TiltakstyperKostnadskalkyle!$B$13,($J295*TiltakstyperKostnadskalkyle!G$13)/100,
IF($F295=TiltakstyperKostnadskalkyle!$B$14,($J295*TiltakstyperKostnadskalkyle!G$14)/100,
IF($F295=TiltakstyperKostnadskalkyle!$B$15,($J295*TiltakstyperKostnadskalkyle!G$15)/100,
"0")))))))))))</f>
        <v>0</v>
      </c>
      <c r="O295" s="18" t="str">
        <f>IF($F295=TiltakstyperKostnadskalkyle!$B$5,($J295*TiltakstyperKostnadskalkyle!H$5)/100,
IF($F295=TiltakstyperKostnadskalkyle!$B$6,($J295*TiltakstyperKostnadskalkyle!H$6)/100,
IF($F295=TiltakstyperKostnadskalkyle!$B$7,($J295*TiltakstyperKostnadskalkyle!H$7)/100,
IF($F295=TiltakstyperKostnadskalkyle!$B$8,($J295*TiltakstyperKostnadskalkyle!H$8)/100,
IF($F295=TiltakstyperKostnadskalkyle!$B$9,($J295*TiltakstyperKostnadskalkyle!H$9)/100,
IF($F295=TiltakstyperKostnadskalkyle!$B$10,($J295*TiltakstyperKostnadskalkyle!H$10)/100,
IF($F295=TiltakstyperKostnadskalkyle!$B$11,($J295*TiltakstyperKostnadskalkyle!H$11)/100,
IF($F295=TiltakstyperKostnadskalkyle!$B$12,($J295*TiltakstyperKostnadskalkyle!H$12)/100,
IF($F295=TiltakstyperKostnadskalkyle!$B$13,($J295*TiltakstyperKostnadskalkyle!H$13)/100,
IF($F295=TiltakstyperKostnadskalkyle!$B$14,($J295*TiltakstyperKostnadskalkyle!H$14)/100,
IF($F295=TiltakstyperKostnadskalkyle!$B$15,($J295*TiltakstyperKostnadskalkyle!H$15)/100,
"0")))))))))))</f>
        <v>0</v>
      </c>
      <c r="P295" s="18" t="str">
        <f>IF($F295=TiltakstyperKostnadskalkyle!$B$5,($J295*TiltakstyperKostnadskalkyle!I$5)/100,
IF($F295=TiltakstyperKostnadskalkyle!$B$6,($J295*TiltakstyperKostnadskalkyle!I$6)/100,
IF($F295=TiltakstyperKostnadskalkyle!$B$7,($J295*TiltakstyperKostnadskalkyle!I$7)/100,
IF($F295=TiltakstyperKostnadskalkyle!$B$8,($J295*TiltakstyperKostnadskalkyle!I$8)/100,
IF($F295=TiltakstyperKostnadskalkyle!$B$9,($J295*TiltakstyperKostnadskalkyle!I$9)/100,
IF($F295=TiltakstyperKostnadskalkyle!$B$10,($J295*TiltakstyperKostnadskalkyle!I$10)/100,
IF($F295=TiltakstyperKostnadskalkyle!$B$11,($J295*TiltakstyperKostnadskalkyle!I$11)/100,
IF($F295=TiltakstyperKostnadskalkyle!$B$12,($J295*TiltakstyperKostnadskalkyle!I$12)/100,
IF($F295=TiltakstyperKostnadskalkyle!$B$13,($J295*TiltakstyperKostnadskalkyle!I$13)/100,
IF($F295=TiltakstyperKostnadskalkyle!$B$14,($J295*TiltakstyperKostnadskalkyle!I$14)/100,
IF($F295=TiltakstyperKostnadskalkyle!$B$15,($J295*TiltakstyperKostnadskalkyle!I$15)/100,
"0")))))))))))</f>
        <v>0</v>
      </c>
      <c r="Q295" s="18">
        <f t="shared" si="16"/>
        <v>0</v>
      </c>
      <c r="R295" s="18" t="str">
        <f>IF($F295=TiltakstyperKostnadskalkyle!$B$5,($J295*TiltakstyperKostnadskalkyle!K$5)/100,
IF($F295=TiltakstyperKostnadskalkyle!$B$6,($J295*TiltakstyperKostnadskalkyle!K$6)/100,
IF($F295=TiltakstyperKostnadskalkyle!$B$8,($J295*TiltakstyperKostnadskalkyle!K$8)/100,
IF($F295=TiltakstyperKostnadskalkyle!$B$9,($J295*TiltakstyperKostnadskalkyle!K$9)/100,
IF($F295=TiltakstyperKostnadskalkyle!$B$10,($J295*TiltakstyperKostnadskalkyle!K$10)/100,
IF($F295=TiltakstyperKostnadskalkyle!$B$11,($J295*TiltakstyperKostnadskalkyle!K$11)/100,
IF($F295=TiltakstyperKostnadskalkyle!$B$12,($J295*TiltakstyperKostnadskalkyle!K$12)/100,
IF($F295=TiltakstyperKostnadskalkyle!$B$13,($J295*TiltakstyperKostnadskalkyle!K$13)/100,
IF($F295=TiltakstyperKostnadskalkyle!$B$14,($J295*TiltakstyperKostnadskalkyle!K$14)/100,
"0")))))))))</f>
        <v>0</v>
      </c>
      <c r="S295" s="18">
        <f t="shared" si="17"/>
        <v>0</v>
      </c>
      <c r="T295" s="18" t="str">
        <f>IF($F295=TiltakstyperKostnadskalkyle!$B$5,($J295*TiltakstyperKostnadskalkyle!M$5)/100,
IF($F295=TiltakstyperKostnadskalkyle!$B$6,($J295*TiltakstyperKostnadskalkyle!M$6)/100,
IF($F295=TiltakstyperKostnadskalkyle!$B$7,($J295*TiltakstyperKostnadskalkyle!M$7)/100,
IF($F295=TiltakstyperKostnadskalkyle!$B$8,($J295*TiltakstyperKostnadskalkyle!M$8)/100,
IF($F295=TiltakstyperKostnadskalkyle!$B$9,($J295*TiltakstyperKostnadskalkyle!M$9)/100,
IF($F295=TiltakstyperKostnadskalkyle!$B$10,($J295*TiltakstyperKostnadskalkyle!M$10)/100,
IF($F295=TiltakstyperKostnadskalkyle!$B$11,($J295*TiltakstyperKostnadskalkyle!M$11)/100,
IF($F295=TiltakstyperKostnadskalkyle!$B$12,($J295*TiltakstyperKostnadskalkyle!M$12)/100,
IF($F295=TiltakstyperKostnadskalkyle!$B$13,($J295*TiltakstyperKostnadskalkyle!M$13)/100,
IF($F295=TiltakstyperKostnadskalkyle!$B$14,($J295*TiltakstyperKostnadskalkyle!M$14)/100,
IF($F295=TiltakstyperKostnadskalkyle!$B$15,($J295*TiltakstyperKostnadskalkyle!M$15)/100,
"0")))))))))))</f>
        <v>0</v>
      </c>
      <c r="U295" s="32"/>
      <c r="V295" s="32"/>
      <c r="W295" s="18" t="str">
        <f>IF($F295=TiltakstyperKostnadskalkyle!$B$5,($J295*TiltakstyperKostnadskalkyle!P$5)/100,
IF($F295=TiltakstyperKostnadskalkyle!$B$6,($J295*TiltakstyperKostnadskalkyle!P$6)/100,
IF($F295=TiltakstyperKostnadskalkyle!$B$7,($J295*TiltakstyperKostnadskalkyle!P$7)/100,
IF($F295=TiltakstyperKostnadskalkyle!$B$8,($J295*TiltakstyperKostnadskalkyle!P$8)/100,
IF($F295=TiltakstyperKostnadskalkyle!$B$9,($J295*TiltakstyperKostnadskalkyle!P$9)/100,
IF($F295=TiltakstyperKostnadskalkyle!$B$10,($J295*TiltakstyperKostnadskalkyle!P$10)/100,
IF($F295=TiltakstyperKostnadskalkyle!$B$11,($J295*TiltakstyperKostnadskalkyle!P$11)/100,
IF($F295=TiltakstyperKostnadskalkyle!$B$12,($J295*TiltakstyperKostnadskalkyle!P$12)/100,
IF($F295=TiltakstyperKostnadskalkyle!$B$13,($J295*TiltakstyperKostnadskalkyle!P$13)/100,
IF($F295=TiltakstyperKostnadskalkyle!$B$14,($J295*TiltakstyperKostnadskalkyle!P$14)/100,
IF($F295=TiltakstyperKostnadskalkyle!$B$15,($J295*TiltakstyperKostnadskalkyle!P$15)/100,
"0")))))))))))</f>
        <v>0</v>
      </c>
      <c r="Y295" s="151"/>
    </row>
    <row r="296" spans="2:25" ht="14.45" customHeight="1" x14ac:dyDescent="0.25">
      <c r="B296" s="20" t="s">
        <v>25</v>
      </c>
      <c r="C296" s="22"/>
      <c r="D296" s="22"/>
      <c r="E296" s="22"/>
      <c r="F296" s="39"/>
      <c r="G296" s="22"/>
      <c r="H296" s="23"/>
      <c r="I296" s="27"/>
      <c r="J296" s="18">
        <f>IF(F296=TiltakstyperKostnadskalkyle!$B$5,TiltakstyperKostnadskalkyle!$R$5*Handlingsplan!H302,
IF(F296=TiltakstyperKostnadskalkyle!$B$6,TiltakstyperKostnadskalkyle!$R$6*Handlingsplan!H302,
IF(F296=TiltakstyperKostnadskalkyle!$B$7,TiltakstyperKostnadskalkyle!$R$7*Handlingsplan!H302,
IF(F296=TiltakstyperKostnadskalkyle!$B$8,TiltakstyperKostnadskalkyle!$R$8*Handlingsplan!H302,
IF(F296=TiltakstyperKostnadskalkyle!$B$9,TiltakstyperKostnadskalkyle!$R$9*Handlingsplan!H302,
IF(F296=TiltakstyperKostnadskalkyle!$B$10,TiltakstyperKostnadskalkyle!$R$10*Handlingsplan!H302,
IF(F296=TiltakstyperKostnadskalkyle!$B$11,TiltakstyperKostnadskalkyle!$R$11*Handlingsplan!H302,
IF(F296=TiltakstyperKostnadskalkyle!$B$12,TiltakstyperKostnadskalkyle!$R$12*Handlingsplan!H302,
IF(F296=TiltakstyperKostnadskalkyle!$B$13,TiltakstyperKostnadskalkyle!$R$13*Handlingsplan!H302,
IF(F296=TiltakstyperKostnadskalkyle!$B$14,TiltakstyperKostnadskalkyle!$R$14*Handlingsplan!H302,
IF(F296=TiltakstyperKostnadskalkyle!$B$15,TiltakstyperKostnadskalkyle!$R$15*Handlingsplan!H302,
0)))))))))))</f>
        <v>0</v>
      </c>
      <c r="K296" s="18" t="str">
        <f>IF($F296=TiltakstyperKostnadskalkyle!$B$5,($J296*TiltakstyperKostnadskalkyle!D$5)/100,
IF($F296=TiltakstyperKostnadskalkyle!$B$6,($J296*TiltakstyperKostnadskalkyle!D$6)/100,
IF($F296=TiltakstyperKostnadskalkyle!$B$7,($J296*TiltakstyperKostnadskalkyle!D$7)/100,
IF($F296=TiltakstyperKostnadskalkyle!$B$8,($J296*TiltakstyperKostnadskalkyle!D$8)/100,
IF($F296=TiltakstyperKostnadskalkyle!$B$9,($J296*TiltakstyperKostnadskalkyle!D$9)/100,
IF($F296=TiltakstyperKostnadskalkyle!$B$10,($J296*TiltakstyperKostnadskalkyle!D$10)/100,
IF($F296=TiltakstyperKostnadskalkyle!$B$11,($J296*TiltakstyperKostnadskalkyle!D$11)/100,
IF($F296=TiltakstyperKostnadskalkyle!$B$12,($J296*TiltakstyperKostnadskalkyle!D$12)/100,
IF($F296=TiltakstyperKostnadskalkyle!$B$13,($J296*TiltakstyperKostnadskalkyle!D$13)/100,
IF($F296=TiltakstyperKostnadskalkyle!$B$14,($J296*TiltakstyperKostnadskalkyle!D$14)/100,
IF($F296=TiltakstyperKostnadskalkyle!$B$15,($J296*TiltakstyperKostnadskalkyle!D$15)/100,
"0")))))))))))</f>
        <v>0</v>
      </c>
      <c r="L296" s="18" t="str">
        <f>IF($F296=TiltakstyperKostnadskalkyle!$B$5,($J296*TiltakstyperKostnadskalkyle!E$5)/100,
IF($F296=TiltakstyperKostnadskalkyle!$B$6,($J296*TiltakstyperKostnadskalkyle!E$6)/100,
IF($F296=TiltakstyperKostnadskalkyle!$B$7,($J296*TiltakstyperKostnadskalkyle!E$7)/100,
IF($F296=TiltakstyperKostnadskalkyle!$B$8,($J296*TiltakstyperKostnadskalkyle!E$8)/100,
IF($F296=TiltakstyperKostnadskalkyle!$B$9,($J296*TiltakstyperKostnadskalkyle!E$9)/100,
IF($F296=TiltakstyperKostnadskalkyle!$B$10,($J296*TiltakstyperKostnadskalkyle!E$10)/100,
IF($F296=TiltakstyperKostnadskalkyle!$B$11,($J296*TiltakstyperKostnadskalkyle!E$11)/100,
IF($F296=TiltakstyperKostnadskalkyle!$B$12,($J296*TiltakstyperKostnadskalkyle!E$12)/100,
IF($F296=TiltakstyperKostnadskalkyle!$B$13,($J296*TiltakstyperKostnadskalkyle!E$13)/100,
IF($F296=TiltakstyperKostnadskalkyle!$B$14,($J296*TiltakstyperKostnadskalkyle!E$14)/100,
IF($F296=TiltakstyperKostnadskalkyle!$B$15,($J296*TiltakstyperKostnadskalkyle!E$15)/100,
"0")))))))))))</f>
        <v>0</v>
      </c>
      <c r="M296" s="18" t="str">
        <f>IF($F296=TiltakstyperKostnadskalkyle!$B$5,($J296*TiltakstyperKostnadskalkyle!F$5)/100,
IF($F296=TiltakstyperKostnadskalkyle!$B$6,($J296*TiltakstyperKostnadskalkyle!F$6)/100,
IF($F296=TiltakstyperKostnadskalkyle!$B$7,($J296*TiltakstyperKostnadskalkyle!F$7)/100,
IF($F296=TiltakstyperKostnadskalkyle!$B$8,($J296*TiltakstyperKostnadskalkyle!F$8)/100,
IF($F296=TiltakstyperKostnadskalkyle!$B$9,($J296*TiltakstyperKostnadskalkyle!F$9)/100,
IF($F296=TiltakstyperKostnadskalkyle!$B$10,($J296*TiltakstyperKostnadskalkyle!F$10)/100,
IF($F296=TiltakstyperKostnadskalkyle!$B$11,($J296*TiltakstyperKostnadskalkyle!F$11)/100,
IF($F296=TiltakstyperKostnadskalkyle!$B$12,($J296*TiltakstyperKostnadskalkyle!F$12)/100,
IF($F296=TiltakstyperKostnadskalkyle!$B$13,($J296*TiltakstyperKostnadskalkyle!F$13)/100,
IF($F296=TiltakstyperKostnadskalkyle!$B$14,($J296*TiltakstyperKostnadskalkyle!F$14)/100,
IF($F296=TiltakstyperKostnadskalkyle!$B$15,($J296*TiltakstyperKostnadskalkyle!F$15)/100,
"0")))))))))))</f>
        <v>0</v>
      </c>
      <c r="N296" s="18" t="str">
        <f>IF($F296=TiltakstyperKostnadskalkyle!$B$5,($J296*TiltakstyperKostnadskalkyle!G$5)/100,
IF($F296=TiltakstyperKostnadskalkyle!$B$6,($J296*TiltakstyperKostnadskalkyle!G$6)/100,
IF($F296=TiltakstyperKostnadskalkyle!$B$7,($J296*TiltakstyperKostnadskalkyle!G$7)/100,
IF($F296=TiltakstyperKostnadskalkyle!$B$8,($J296*TiltakstyperKostnadskalkyle!G$8)/100,
IF($F296=TiltakstyperKostnadskalkyle!$B$9,($J296*TiltakstyperKostnadskalkyle!G$9)/100,
IF($F296=TiltakstyperKostnadskalkyle!$B$10,($J296*TiltakstyperKostnadskalkyle!G$10)/100,
IF($F296=TiltakstyperKostnadskalkyle!$B$11,($J296*TiltakstyperKostnadskalkyle!G$11)/100,
IF($F296=TiltakstyperKostnadskalkyle!$B$12,($J296*TiltakstyperKostnadskalkyle!G$12)/100,
IF($F296=TiltakstyperKostnadskalkyle!$B$13,($J296*TiltakstyperKostnadskalkyle!G$13)/100,
IF($F296=TiltakstyperKostnadskalkyle!$B$14,($J296*TiltakstyperKostnadskalkyle!G$14)/100,
IF($F296=TiltakstyperKostnadskalkyle!$B$15,($J296*TiltakstyperKostnadskalkyle!G$15)/100,
"0")))))))))))</f>
        <v>0</v>
      </c>
      <c r="O296" s="18" t="str">
        <f>IF($F296=TiltakstyperKostnadskalkyle!$B$5,($J296*TiltakstyperKostnadskalkyle!H$5)/100,
IF($F296=TiltakstyperKostnadskalkyle!$B$6,($J296*TiltakstyperKostnadskalkyle!H$6)/100,
IF($F296=TiltakstyperKostnadskalkyle!$B$7,($J296*TiltakstyperKostnadskalkyle!H$7)/100,
IF($F296=TiltakstyperKostnadskalkyle!$B$8,($J296*TiltakstyperKostnadskalkyle!H$8)/100,
IF($F296=TiltakstyperKostnadskalkyle!$B$9,($J296*TiltakstyperKostnadskalkyle!H$9)/100,
IF($F296=TiltakstyperKostnadskalkyle!$B$10,($J296*TiltakstyperKostnadskalkyle!H$10)/100,
IF($F296=TiltakstyperKostnadskalkyle!$B$11,($J296*TiltakstyperKostnadskalkyle!H$11)/100,
IF($F296=TiltakstyperKostnadskalkyle!$B$12,($J296*TiltakstyperKostnadskalkyle!H$12)/100,
IF($F296=TiltakstyperKostnadskalkyle!$B$13,($J296*TiltakstyperKostnadskalkyle!H$13)/100,
IF($F296=TiltakstyperKostnadskalkyle!$B$14,($J296*TiltakstyperKostnadskalkyle!H$14)/100,
IF($F296=TiltakstyperKostnadskalkyle!$B$15,($J296*TiltakstyperKostnadskalkyle!H$15)/100,
"0")))))))))))</f>
        <v>0</v>
      </c>
      <c r="P296" s="18" t="str">
        <f>IF($F296=TiltakstyperKostnadskalkyle!$B$5,($J296*TiltakstyperKostnadskalkyle!I$5)/100,
IF($F296=TiltakstyperKostnadskalkyle!$B$6,($J296*TiltakstyperKostnadskalkyle!I$6)/100,
IF($F296=TiltakstyperKostnadskalkyle!$B$7,($J296*TiltakstyperKostnadskalkyle!I$7)/100,
IF($F296=TiltakstyperKostnadskalkyle!$B$8,($J296*TiltakstyperKostnadskalkyle!I$8)/100,
IF($F296=TiltakstyperKostnadskalkyle!$B$9,($J296*TiltakstyperKostnadskalkyle!I$9)/100,
IF($F296=TiltakstyperKostnadskalkyle!$B$10,($J296*TiltakstyperKostnadskalkyle!I$10)/100,
IF($F296=TiltakstyperKostnadskalkyle!$B$11,($J296*TiltakstyperKostnadskalkyle!I$11)/100,
IF($F296=TiltakstyperKostnadskalkyle!$B$12,($J296*TiltakstyperKostnadskalkyle!I$12)/100,
IF($F296=TiltakstyperKostnadskalkyle!$B$13,($J296*TiltakstyperKostnadskalkyle!I$13)/100,
IF($F296=TiltakstyperKostnadskalkyle!$B$14,($J296*TiltakstyperKostnadskalkyle!I$14)/100,
IF($F296=TiltakstyperKostnadskalkyle!$B$15,($J296*TiltakstyperKostnadskalkyle!I$15)/100,
"0")))))))))))</f>
        <v>0</v>
      </c>
      <c r="Q296" s="18">
        <f t="shared" si="16"/>
        <v>0</v>
      </c>
      <c r="R296" s="18" t="str">
        <f>IF($F296=TiltakstyperKostnadskalkyle!$B$5,($J296*TiltakstyperKostnadskalkyle!K$5)/100,
IF($F296=TiltakstyperKostnadskalkyle!$B$6,($J296*TiltakstyperKostnadskalkyle!K$6)/100,
IF($F296=TiltakstyperKostnadskalkyle!$B$8,($J296*TiltakstyperKostnadskalkyle!K$8)/100,
IF($F296=TiltakstyperKostnadskalkyle!$B$9,($J296*TiltakstyperKostnadskalkyle!K$9)/100,
IF($F296=TiltakstyperKostnadskalkyle!$B$10,($J296*TiltakstyperKostnadskalkyle!K$10)/100,
IF($F296=TiltakstyperKostnadskalkyle!$B$11,($J296*TiltakstyperKostnadskalkyle!K$11)/100,
IF($F296=TiltakstyperKostnadskalkyle!$B$12,($J296*TiltakstyperKostnadskalkyle!K$12)/100,
IF($F296=TiltakstyperKostnadskalkyle!$B$13,($J296*TiltakstyperKostnadskalkyle!K$13)/100,
IF($F296=TiltakstyperKostnadskalkyle!$B$14,($J296*TiltakstyperKostnadskalkyle!K$14)/100,
"0")))))))))</f>
        <v>0</v>
      </c>
      <c r="S296" s="18">
        <f t="shared" si="17"/>
        <v>0</v>
      </c>
      <c r="T296" s="18" t="str">
        <f>IF($F296=TiltakstyperKostnadskalkyle!$B$5,($J296*TiltakstyperKostnadskalkyle!M$5)/100,
IF($F296=TiltakstyperKostnadskalkyle!$B$6,($J296*TiltakstyperKostnadskalkyle!M$6)/100,
IF($F296=TiltakstyperKostnadskalkyle!$B$7,($J296*TiltakstyperKostnadskalkyle!M$7)/100,
IF($F296=TiltakstyperKostnadskalkyle!$B$8,($J296*TiltakstyperKostnadskalkyle!M$8)/100,
IF($F296=TiltakstyperKostnadskalkyle!$B$9,($J296*TiltakstyperKostnadskalkyle!M$9)/100,
IF($F296=TiltakstyperKostnadskalkyle!$B$10,($J296*TiltakstyperKostnadskalkyle!M$10)/100,
IF($F296=TiltakstyperKostnadskalkyle!$B$11,($J296*TiltakstyperKostnadskalkyle!M$11)/100,
IF($F296=TiltakstyperKostnadskalkyle!$B$12,($J296*TiltakstyperKostnadskalkyle!M$12)/100,
IF($F296=TiltakstyperKostnadskalkyle!$B$13,($J296*TiltakstyperKostnadskalkyle!M$13)/100,
IF($F296=TiltakstyperKostnadskalkyle!$B$14,($J296*TiltakstyperKostnadskalkyle!M$14)/100,
IF($F296=TiltakstyperKostnadskalkyle!$B$15,($J296*TiltakstyperKostnadskalkyle!M$15)/100,
"0")))))))))))</f>
        <v>0</v>
      </c>
      <c r="U296" s="32"/>
      <c r="V296" s="32"/>
      <c r="W296" s="18" t="str">
        <f>IF($F296=TiltakstyperKostnadskalkyle!$B$5,($J296*TiltakstyperKostnadskalkyle!P$5)/100,
IF($F296=TiltakstyperKostnadskalkyle!$B$6,($J296*TiltakstyperKostnadskalkyle!P$6)/100,
IF($F296=TiltakstyperKostnadskalkyle!$B$7,($J296*TiltakstyperKostnadskalkyle!P$7)/100,
IF($F296=TiltakstyperKostnadskalkyle!$B$8,($J296*TiltakstyperKostnadskalkyle!P$8)/100,
IF($F296=TiltakstyperKostnadskalkyle!$B$9,($J296*TiltakstyperKostnadskalkyle!P$9)/100,
IF($F296=TiltakstyperKostnadskalkyle!$B$10,($J296*TiltakstyperKostnadskalkyle!P$10)/100,
IF($F296=TiltakstyperKostnadskalkyle!$B$11,($J296*TiltakstyperKostnadskalkyle!P$11)/100,
IF($F296=TiltakstyperKostnadskalkyle!$B$12,($J296*TiltakstyperKostnadskalkyle!P$12)/100,
IF($F296=TiltakstyperKostnadskalkyle!$B$13,($J296*TiltakstyperKostnadskalkyle!P$13)/100,
IF($F296=TiltakstyperKostnadskalkyle!$B$14,($J296*TiltakstyperKostnadskalkyle!P$14)/100,
IF($F296=TiltakstyperKostnadskalkyle!$B$15,($J296*TiltakstyperKostnadskalkyle!P$15)/100,
"0")))))))))))</f>
        <v>0</v>
      </c>
      <c r="Y296" s="151"/>
    </row>
    <row r="297" spans="2:25" ht="14.45" customHeight="1" x14ac:dyDescent="0.25">
      <c r="B297" s="20" t="s">
        <v>25</v>
      </c>
      <c r="C297" s="22"/>
      <c r="D297" s="22"/>
      <c r="E297" s="22"/>
      <c r="F297" s="39"/>
      <c r="G297" s="22"/>
      <c r="H297" s="23"/>
      <c r="I297" s="27"/>
      <c r="J297" s="18">
        <f>IF(F297=TiltakstyperKostnadskalkyle!$B$5,TiltakstyperKostnadskalkyle!$R$5*Handlingsplan!H303,
IF(F297=TiltakstyperKostnadskalkyle!$B$6,TiltakstyperKostnadskalkyle!$R$6*Handlingsplan!H303,
IF(F297=TiltakstyperKostnadskalkyle!$B$7,TiltakstyperKostnadskalkyle!$R$7*Handlingsplan!H303,
IF(F297=TiltakstyperKostnadskalkyle!$B$8,TiltakstyperKostnadskalkyle!$R$8*Handlingsplan!H303,
IF(F297=TiltakstyperKostnadskalkyle!$B$9,TiltakstyperKostnadskalkyle!$R$9*Handlingsplan!H303,
IF(F297=TiltakstyperKostnadskalkyle!$B$10,TiltakstyperKostnadskalkyle!$R$10*Handlingsplan!H303,
IF(F297=TiltakstyperKostnadskalkyle!$B$11,TiltakstyperKostnadskalkyle!$R$11*Handlingsplan!H303,
IF(F297=TiltakstyperKostnadskalkyle!$B$12,TiltakstyperKostnadskalkyle!$R$12*Handlingsplan!H303,
IF(F297=TiltakstyperKostnadskalkyle!$B$13,TiltakstyperKostnadskalkyle!$R$13*Handlingsplan!H303,
IF(F297=TiltakstyperKostnadskalkyle!$B$14,TiltakstyperKostnadskalkyle!$R$14*Handlingsplan!H303,
IF(F297=TiltakstyperKostnadskalkyle!$B$15,TiltakstyperKostnadskalkyle!$R$15*Handlingsplan!H303,
0)))))))))))</f>
        <v>0</v>
      </c>
      <c r="K297" s="18" t="str">
        <f>IF($F297=TiltakstyperKostnadskalkyle!$B$5,($J297*TiltakstyperKostnadskalkyle!D$5)/100,
IF($F297=TiltakstyperKostnadskalkyle!$B$6,($J297*TiltakstyperKostnadskalkyle!D$6)/100,
IF($F297=TiltakstyperKostnadskalkyle!$B$7,($J297*TiltakstyperKostnadskalkyle!D$7)/100,
IF($F297=TiltakstyperKostnadskalkyle!$B$8,($J297*TiltakstyperKostnadskalkyle!D$8)/100,
IF($F297=TiltakstyperKostnadskalkyle!$B$9,($J297*TiltakstyperKostnadskalkyle!D$9)/100,
IF($F297=TiltakstyperKostnadskalkyle!$B$10,($J297*TiltakstyperKostnadskalkyle!D$10)/100,
IF($F297=TiltakstyperKostnadskalkyle!$B$11,($J297*TiltakstyperKostnadskalkyle!D$11)/100,
IF($F297=TiltakstyperKostnadskalkyle!$B$12,($J297*TiltakstyperKostnadskalkyle!D$12)/100,
IF($F297=TiltakstyperKostnadskalkyle!$B$13,($J297*TiltakstyperKostnadskalkyle!D$13)/100,
IF($F297=TiltakstyperKostnadskalkyle!$B$14,($J297*TiltakstyperKostnadskalkyle!D$14)/100,
IF($F297=TiltakstyperKostnadskalkyle!$B$15,($J297*TiltakstyperKostnadskalkyle!D$15)/100,
"0")))))))))))</f>
        <v>0</v>
      </c>
      <c r="L297" s="18" t="str">
        <f>IF($F297=TiltakstyperKostnadskalkyle!$B$5,($J297*TiltakstyperKostnadskalkyle!E$5)/100,
IF($F297=TiltakstyperKostnadskalkyle!$B$6,($J297*TiltakstyperKostnadskalkyle!E$6)/100,
IF($F297=TiltakstyperKostnadskalkyle!$B$7,($J297*TiltakstyperKostnadskalkyle!E$7)/100,
IF($F297=TiltakstyperKostnadskalkyle!$B$8,($J297*TiltakstyperKostnadskalkyle!E$8)/100,
IF($F297=TiltakstyperKostnadskalkyle!$B$9,($J297*TiltakstyperKostnadskalkyle!E$9)/100,
IF($F297=TiltakstyperKostnadskalkyle!$B$10,($J297*TiltakstyperKostnadskalkyle!E$10)/100,
IF($F297=TiltakstyperKostnadskalkyle!$B$11,($J297*TiltakstyperKostnadskalkyle!E$11)/100,
IF($F297=TiltakstyperKostnadskalkyle!$B$12,($J297*TiltakstyperKostnadskalkyle!E$12)/100,
IF($F297=TiltakstyperKostnadskalkyle!$B$13,($J297*TiltakstyperKostnadskalkyle!E$13)/100,
IF($F297=TiltakstyperKostnadskalkyle!$B$14,($J297*TiltakstyperKostnadskalkyle!E$14)/100,
IF($F297=TiltakstyperKostnadskalkyle!$B$15,($J297*TiltakstyperKostnadskalkyle!E$15)/100,
"0")))))))))))</f>
        <v>0</v>
      </c>
      <c r="M297" s="18" t="str">
        <f>IF($F297=TiltakstyperKostnadskalkyle!$B$5,($J297*TiltakstyperKostnadskalkyle!F$5)/100,
IF($F297=TiltakstyperKostnadskalkyle!$B$6,($J297*TiltakstyperKostnadskalkyle!F$6)/100,
IF($F297=TiltakstyperKostnadskalkyle!$B$7,($J297*TiltakstyperKostnadskalkyle!F$7)/100,
IF($F297=TiltakstyperKostnadskalkyle!$B$8,($J297*TiltakstyperKostnadskalkyle!F$8)/100,
IF($F297=TiltakstyperKostnadskalkyle!$B$9,($J297*TiltakstyperKostnadskalkyle!F$9)/100,
IF($F297=TiltakstyperKostnadskalkyle!$B$10,($J297*TiltakstyperKostnadskalkyle!F$10)/100,
IF($F297=TiltakstyperKostnadskalkyle!$B$11,($J297*TiltakstyperKostnadskalkyle!F$11)/100,
IF($F297=TiltakstyperKostnadskalkyle!$B$12,($J297*TiltakstyperKostnadskalkyle!F$12)/100,
IF($F297=TiltakstyperKostnadskalkyle!$B$13,($J297*TiltakstyperKostnadskalkyle!F$13)/100,
IF($F297=TiltakstyperKostnadskalkyle!$B$14,($J297*TiltakstyperKostnadskalkyle!F$14)/100,
IF($F297=TiltakstyperKostnadskalkyle!$B$15,($J297*TiltakstyperKostnadskalkyle!F$15)/100,
"0")))))))))))</f>
        <v>0</v>
      </c>
      <c r="N297" s="18" t="str">
        <f>IF($F297=TiltakstyperKostnadskalkyle!$B$5,($J297*TiltakstyperKostnadskalkyle!G$5)/100,
IF($F297=TiltakstyperKostnadskalkyle!$B$6,($J297*TiltakstyperKostnadskalkyle!G$6)/100,
IF($F297=TiltakstyperKostnadskalkyle!$B$7,($J297*TiltakstyperKostnadskalkyle!G$7)/100,
IF($F297=TiltakstyperKostnadskalkyle!$B$8,($J297*TiltakstyperKostnadskalkyle!G$8)/100,
IF($F297=TiltakstyperKostnadskalkyle!$B$9,($J297*TiltakstyperKostnadskalkyle!G$9)/100,
IF($F297=TiltakstyperKostnadskalkyle!$B$10,($J297*TiltakstyperKostnadskalkyle!G$10)/100,
IF($F297=TiltakstyperKostnadskalkyle!$B$11,($J297*TiltakstyperKostnadskalkyle!G$11)/100,
IF($F297=TiltakstyperKostnadskalkyle!$B$12,($J297*TiltakstyperKostnadskalkyle!G$12)/100,
IF($F297=TiltakstyperKostnadskalkyle!$B$13,($J297*TiltakstyperKostnadskalkyle!G$13)/100,
IF($F297=TiltakstyperKostnadskalkyle!$B$14,($J297*TiltakstyperKostnadskalkyle!G$14)/100,
IF($F297=TiltakstyperKostnadskalkyle!$B$15,($J297*TiltakstyperKostnadskalkyle!G$15)/100,
"0")))))))))))</f>
        <v>0</v>
      </c>
      <c r="O297" s="18" t="str">
        <f>IF($F297=TiltakstyperKostnadskalkyle!$B$5,($J297*TiltakstyperKostnadskalkyle!H$5)/100,
IF($F297=TiltakstyperKostnadskalkyle!$B$6,($J297*TiltakstyperKostnadskalkyle!H$6)/100,
IF($F297=TiltakstyperKostnadskalkyle!$B$7,($J297*TiltakstyperKostnadskalkyle!H$7)/100,
IF($F297=TiltakstyperKostnadskalkyle!$B$8,($J297*TiltakstyperKostnadskalkyle!H$8)/100,
IF($F297=TiltakstyperKostnadskalkyle!$B$9,($J297*TiltakstyperKostnadskalkyle!H$9)/100,
IF($F297=TiltakstyperKostnadskalkyle!$B$10,($J297*TiltakstyperKostnadskalkyle!H$10)/100,
IF($F297=TiltakstyperKostnadskalkyle!$B$11,($J297*TiltakstyperKostnadskalkyle!H$11)/100,
IF($F297=TiltakstyperKostnadskalkyle!$B$12,($J297*TiltakstyperKostnadskalkyle!H$12)/100,
IF($F297=TiltakstyperKostnadskalkyle!$B$13,($J297*TiltakstyperKostnadskalkyle!H$13)/100,
IF($F297=TiltakstyperKostnadskalkyle!$B$14,($J297*TiltakstyperKostnadskalkyle!H$14)/100,
IF($F297=TiltakstyperKostnadskalkyle!$B$15,($J297*TiltakstyperKostnadskalkyle!H$15)/100,
"0")))))))))))</f>
        <v>0</v>
      </c>
      <c r="P297" s="18" t="str">
        <f>IF($F297=TiltakstyperKostnadskalkyle!$B$5,($J297*TiltakstyperKostnadskalkyle!I$5)/100,
IF($F297=TiltakstyperKostnadskalkyle!$B$6,($J297*TiltakstyperKostnadskalkyle!I$6)/100,
IF($F297=TiltakstyperKostnadskalkyle!$B$7,($J297*TiltakstyperKostnadskalkyle!I$7)/100,
IF($F297=TiltakstyperKostnadskalkyle!$B$8,($J297*TiltakstyperKostnadskalkyle!I$8)/100,
IF($F297=TiltakstyperKostnadskalkyle!$B$9,($J297*TiltakstyperKostnadskalkyle!I$9)/100,
IF($F297=TiltakstyperKostnadskalkyle!$B$10,($J297*TiltakstyperKostnadskalkyle!I$10)/100,
IF($F297=TiltakstyperKostnadskalkyle!$B$11,($J297*TiltakstyperKostnadskalkyle!I$11)/100,
IF($F297=TiltakstyperKostnadskalkyle!$B$12,($J297*TiltakstyperKostnadskalkyle!I$12)/100,
IF($F297=TiltakstyperKostnadskalkyle!$B$13,($J297*TiltakstyperKostnadskalkyle!I$13)/100,
IF($F297=TiltakstyperKostnadskalkyle!$B$14,($J297*TiltakstyperKostnadskalkyle!I$14)/100,
IF($F297=TiltakstyperKostnadskalkyle!$B$15,($J297*TiltakstyperKostnadskalkyle!I$15)/100,
"0")))))))))))</f>
        <v>0</v>
      </c>
      <c r="Q297" s="18">
        <f t="shared" si="16"/>
        <v>0</v>
      </c>
      <c r="R297" s="18" t="str">
        <f>IF($F297=TiltakstyperKostnadskalkyle!$B$5,($J297*TiltakstyperKostnadskalkyle!K$5)/100,
IF($F297=TiltakstyperKostnadskalkyle!$B$6,($J297*TiltakstyperKostnadskalkyle!K$6)/100,
IF($F297=TiltakstyperKostnadskalkyle!$B$8,($J297*TiltakstyperKostnadskalkyle!K$8)/100,
IF($F297=TiltakstyperKostnadskalkyle!$B$9,($J297*TiltakstyperKostnadskalkyle!K$9)/100,
IF($F297=TiltakstyperKostnadskalkyle!$B$10,($J297*TiltakstyperKostnadskalkyle!K$10)/100,
IF($F297=TiltakstyperKostnadskalkyle!$B$11,($J297*TiltakstyperKostnadskalkyle!K$11)/100,
IF($F297=TiltakstyperKostnadskalkyle!$B$12,($J297*TiltakstyperKostnadskalkyle!K$12)/100,
IF($F297=TiltakstyperKostnadskalkyle!$B$13,($J297*TiltakstyperKostnadskalkyle!K$13)/100,
IF($F297=TiltakstyperKostnadskalkyle!$B$14,($J297*TiltakstyperKostnadskalkyle!K$14)/100,
"0")))))))))</f>
        <v>0</v>
      </c>
      <c r="S297" s="18">
        <f t="shared" si="17"/>
        <v>0</v>
      </c>
      <c r="T297" s="18" t="str">
        <f>IF($F297=TiltakstyperKostnadskalkyle!$B$5,($J297*TiltakstyperKostnadskalkyle!M$5)/100,
IF($F297=TiltakstyperKostnadskalkyle!$B$6,($J297*TiltakstyperKostnadskalkyle!M$6)/100,
IF($F297=TiltakstyperKostnadskalkyle!$B$7,($J297*TiltakstyperKostnadskalkyle!M$7)/100,
IF($F297=TiltakstyperKostnadskalkyle!$B$8,($J297*TiltakstyperKostnadskalkyle!M$8)/100,
IF($F297=TiltakstyperKostnadskalkyle!$B$9,($J297*TiltakstyperKostnadskalkyle!M$9)/100,
IF($F297=TiltakstyperKostnadskalkyle!$B$10,($J297*TiltakstyperKostnadskalkyle!M$10)/100,
IF($F297=TiltakstyperKostnadskalkyle!$B$11,($J297*TiltakstyperKostnadskalkyle!M$11)/100,
IF($F297=TiltakstyperKostnadskalkyle!$B$12,($J297*TiltakstyperKostnadskalkyle!M$12)/100,
IF($F297=TiltakstyperKostnadskalkyle!$B$13,($J297*TiltakstyperKostnadskalkyle!M$13)/100,
IF($F297=TiltakstyperKostnadskalkyle!$B$14,($J297*TiltakstyperKostnadskalkyle!M$14)/100,
IF($F297=TiltakstyperKostnadskalkyle!$B$15,($J297*TiltakstyperKostnadskalkyle!M$15)/100,
"0")))))))))))</f>
        <v>0</v>
      </c>
      <c r="U297" s="32"/>
      <c r="V297" s="32"/>
      <c r="W297" s="18" t="str">
        <f>IF($F297=TiltakstyperKostnadskalkyle!$B$5,($J297*TiltakstyperKostnadskalkyle!P$5)/100,
IF($F297=TiltakstyperKostnadskalkyle!$B$6,($J297*TiltakstyperKostnadskalkyle!P$6)/100,
IF($F297=TiltakstyperKostnadskalkyle!$B$7,($J297*TiltakstyperKostnadskalkyle!P$7)/100,
IF($F297=TiltakstyperKostnadskalkyle!$B$8,($J297*TiltakstyperKostnadskalkyle!P$8)/100,
IF($F297=TiltakstyperKostnadskalkyle!$B$9,($J297*TiltakstyperKostnadskalkyle!P$9)/100,
IF($F297=TiltakstyperKostnadskalkyle!$B$10,($J297*TiltakstyperKostnadskalkyle!P$10)/100,
IF($F297=TiltakstyperKostnadskalkyle!$B$11,($J297*TiltakstyperKostnadskalkyle!P$11)/100,
IF($F297=TiltakstyperKostnadskalkyle!$B$12,($J297*TiltakstyperKostnadskalkyle!P$12)/100,
IF($F297=TiltakstyperKostnadskalkyle!$B$13,($J297*TiltakstyperKostnadskalkyle!P$13)/100,
IF($F297=TiltakstyperKostnadskalkyle!$B$14,($J297*TiltakstyperKostnadskalkyle!P$14)/100,
IF($F297=TiltakstyperKostnadskalkyle!$B$15,($J297*TiltakstyperKostnadskalkyle!P$15)/100,
"0")))))))))))</f>
        <v>0</v>
      </c>
      <c r="Y297" s="151"/>
    </row>
    <row r="298" spans="2:25" ht="14.45" customHeight="1" x14ac:dyDescent="0.25">
      <c r="B298" s="20" t="s">
        <v>25</v>
      </c>
      <c r="C298" s="22"/>
      <c r="D298" s="22"/>
      <c r="E298" s="22"/>
      <c r="F298" s="39"/>
      <c r="G298" s="22"/>
      <c r="H298" s="23"/>
      <c r="I298" s="27"/>
      <c r="J298" s="18">
        <f>IF(F298=TiltakstyperKostnadskalkyle!$B$5,TiltakstyperKostnadskalkyle!$R$5*Handlingsplan!H304,
IF(F298=TiltakstyperKostnadskalkyle!$B$6,TiltakstyperKostnadskalkyle!$R$6*Handlingsplan!H304,
IF(F298=TiltakstyperKostnadskalkyle!$B$7,TiltakstyperKostnadskalkyle!$R$7*Handlingsplan!H304,
IF(F298=TiltakstyperKostnadskalkyle!$B$8,TiltakstyperKostnadskalkyle!$R$8*Handlingsplan!H304,
IF(F298=TiltakstyperKostnadskalkyle!$B$9,TiltakstyperKostnadskalkyle!$R$9*Handlingsplan!H304,
IF(F298=TiltakstyperKostnadskalkyle!$B$10,TiltakstyperKostnadskalkyle!$R$10*Handlingsplan!H304,
IF(F298=TiltakstyperKostnadskalkyle!$B$11,TiltakstyperKostnadskalkyle!$R$11*Handlingsplan!H304,
IF(F298=TiltakstyperKostnadskalkyle!$B$12,TiltakstyperKostnadskalkyle!$R$12*Handlingsplan!H304,
IF(F298=TiltakstyperKostnadskalkyle!$B$13,TiltakstyperKostnadskalkyle!$R$13*Handlingsplan!H304,
IF(F298=TiltakstyperKostnadskalkyle!$B$14,TiltakstyperKostnadskalkyle!$R$14*Handlingsplan!H304,
IF(F298=TiltakstyperKostnadskalkyle!$B$15,TiltakstyperKostnadskalkyle!$R$15*Handlingsplan!H304,
0)))))))))))</f>
        <v>0</v>
      </c>
      <c r="K298" s="18" t="str">
        <f>IF($F298=TiltakstyperKostnadskalkyle!$B$5,($J298*TiltakstyperKostnadskalkyle!D$5)/100,
IF($F298=TiltakstyperKostnadskalkyle!$B$6,($J298*TiltakstyperKostnadskalkyle!D$6)/100,
IF($F298=TiltakstyperKostnadskalkyle!$B$7,($J298*TiltakstyperKostnadskalkyle!D$7)/100,
IF($F298=TiltakstyperKostnadskalkyle!$B$8,($J298*TiltakstyperKostnadskalkyle!D$8)/100,
IF($F298=TiltakstyperKostnadskalkyle!$B$9,($J298*TiltakstyperKostnadskalkyle!D$9)/100,
IF($F298=TiltakstyperKostnadskalkyle!$B$10,($J298*TiltakstyperKostnadskalkyle!D$10)/100,
IF($F298=TiltakstyperKostnadskalkyle!$B$11,($J298*TiltakstyperKostnadskalkyle!D$11)/100,
IF($F298=TiltakstyperKostnadskalkyle!$B$12,($J298*TiltakstyperKostnadskalkyle!D$12)/100,
IF($F298=TiltakstyperKostnadskalkyle!$B$13,($J298*TiltakstyperKostnadskalkyle!D$13)/100,
IF($F298=TiltakstyperKostnadskalkyle!$B$14,($J298*TiltakstyperKostnadskalkyle!D$14)/100,
IF($F298=TiltakstyperKostnadskalkyle!$B$15,($J298*TiltakstyperKostnadskalkyle!D$15)/100,
"0")))))))))))</f>
        <v>0</v>
      </c>
      <c r="L298" s="18" t="str">
        <f>IF($F298=TiltakstyperKostnadskalkyle!$B$5,($J298*TiltakstyperKostnadskalkyle!E$5)/100,
IF($F298=TiltakstyperKostnadskalkyle!$B$6,($J298*TiltakstyperKostnadskalkyle!E$6)/100,
IF($F298=TiltakstyperKostnadskalkyle!$B$7,($J298*TiltakstyperKostnadskalkyle!E$7)/100,
IF($F298=TiltakstyperKostnadskalkyle!$B$8,($J298*TiltakstyperKostnadskalkyle!E$8)/100,
IF($F298=TiltakstyperKostnadskalkyle!$B$9,($J298*TiltakstyperKostnadskalkyle!E$9)/100,
IF($F298=TiltakstyperKostnadskalkyle!$B$10,($J298*TiltakstyperKostnadskalkyle!E$10)/100,
IF($F298=TiltakstyperKostnadskalkyle!$B$11,($J298*TiltakstyperKostnadskalkyle!E$11)/100,
IF($F298=TiltakstyperKostnadskalkyle!$B$12,($J298*TiltakstyperKostnadskalkyle!E$12)/100,
IF($F298=TiltakstyperKostnadskalkyle!$B$13,($J298*TiltakstyperKostnadskalkyle!E$13)/100,
IF($F298=TiltakstyperKostnadskalkyle!$B$14,($J298*TiltakstyperKostnadskalkyle!E$14)/100,
IF($F298=TiltakstyperKostnadskalkyle!$B$15,($J298*TiltakstyperKostnadskalkyle!E$15)/100,
"0")))))))))))</f>
        <v>0</v>
      </c>
      <c r="M298" s="18" t="str">
        <f>IF($F298=TiltakstyperKostnadskalkyle!$B$5,($J298*TiltakstyperKostnadskalkyle!F$5)/100,
IF($F298=TiltakstyperKostnadskalkyle!$B$6,($J298*TiltakstyperKostnadskalkyle!F$6)/100,
IF($F298=TiltakstyperKostnadskalkyle!$B$7,($J298*TiltakstyperKostnadskalkyle!F$7)/100,
IF($F298=TiltakstyperKostnadskalkyle!$B$8,($J298*TiltakstyperKostnadskalkyle!F$8)/100,
IF($F298=TiltakstyperKostnadskalkyle!$B$9,($J298*TiltakstyperKostnadskalkyle!F$9)/100,
IF($F298=TiltakstyperKostnadskalkyle!$B$10,($J298*TiltakstyperKostnadskalkyle!F$10)/100,
IF($F298=TiltakstyperKostnadskalkyle!$B$11,($J298*TiltakstyperKostnadskalkyle!F$11)/100,
IF($F298=TiltakstyperKostnadskalkyle!$B$12,($J298*TiltakstyperKostnadskalkyle!F$12)/100,
IF($F298=TiltakstyperKostnadskalkyle!$B$13,($J298*TiltakstyperKostnadskalkyle!F$13)/100,
IF($F298=TiltakstyperKostnadskalkyle!$B$14,($J298*TiltakstyperKostnadskalkyle!F$14)/100,
IF($F298=TiltakstyperKostnadskalkyle!$B$15,($J298*TiltakstyperKostnadskalkyle!F$15)/100,
"0")))))))))))</f>
        <v>0</v>
      </c>
      <c r="N298" s="18" t="str">
        <f>IF($F298=TiltakstyperKostnadskalkyle!$B$5,($J298*TiltakstyperKostnadskalkyle!G$5)/100,
IF($F298=TiltakstyperKostnadskalkyle!$B$6,($J298*TiltakstyperKostnadskalkyle!G$6)/100,
IF($F298=TiltakstyperKostnadskalkyle!$B$7,($J298*TiltakstyperKostnadskalkyle!G$7)/100,
IF($F298=TiltakstyperKostnadskalkyle!$B$8,($J298*TiltakstyperKostnadskalkyle!G$8)/100,
IF($F298=TiltakstyperKostnadskalkyle!$B$9,($J298*TiltakstyperKostnadskalkyle!G$9)/100,
IF($F298=TiltakstyperKostnadskalkyle!$B$10,($J298*TiltakstyperKostnadskalkyle!G$10)/100,
IF($F298=TiltakstyperKostnadskalkyle!$B$11,($J298*TiltakstyperKostnadskalkyle!G$11)/100,
IF($F298=TiltakstyperKostnadskalkyle!$B$12,($J298*TiltakstyperKostnadskalkyle!G$12)/100,
IF($F298=TiltakstyperKostnadskalkyle!$B$13,($J298*TiltakstyperKostnadskalkyle!G$13)/100,
IF($F298=TiltakstyperKostnadskalkyle!$B$14,($J298*TiltakstyperKostnadskalkyle!G$14)/100,
IF($F298=TiltakstyperKostnadskalkyle!$B$15,($J298*TiltakstyperKostnadskalkyle!G$15)/100,
"0")))))))))))</f>
        <v>0</v>
      </c>
      <c r="O298" s="18" t="str">
        <f>IF($F298=TiltakstyperKostnadskalkyle!$B$5,($J298*TiltakstyperKostnadskalkyle!H$5)/100,
IF($F298=TiltakstyperKostnadskalkyle!$B$6,($J298*TiltakstyperKostnadskalkyle!H$6)/100,
IF($F298=TiltakstyperKostnadskalkyle!$B$7,($J298*TiltakstyperKostnadskalkyle!H$7)/100,
IF($F298=TiltakstyperKostnadskalkyle!$B$8,($J298*TiltakstyperKostnadskalkyle!H$8)/100,
IF($F298=TiltakstyperKostnadskalkyle!$B$9,($J298*TiltakstyperKostnadskalkyle!H$9)/100,
IF($F298=TiltakstyperKostnadskalkyle!$B$10,($J298*TiltakstyperKostnadskalkyle!H$10)/100,
IF($F298=TiltakstyperKostnadskalkyle!$B$11,($J298*TiltakstyperKostnadskalkyle!H$11)/100,
IF($F298=TiltakstyperKostnadskalkyle!$B$12,($J298*TiltakstyperKostnadskalkyle!H$12)/100,
IF($F298=TiltakstyperKostnadskalkyle!$B$13,($J298*TiltakstyperKostnadskalkyle!H$13)/100,
IF($F298=TiltakstyperKostnadskalkyle!$B$14,($J298*TiltakstyperKostnadskalkyle!H$14)/100,
IF($F298=TiltakstyperKostnadskalkyle!$B$15,($J298*TiltakstyperKostnadskalkyle!H$15)/100,
"0")))))))))))</f>
        <v>0</v>
      </c>
      <c r="P298" s="18" t="str">
        <f>IF($F298=TiltakstyperKostnadskalkyle!$B$5,($J298*TiltakstyperKostnadskalkyle!I$5)/100,
IF($F298=TiltakstyperKostnadskalkyle!$B$6,($J298*TiltakstyperKostnadskalkyle!I$6)/100,
IF($F298=TiltakstyperKostnadskalkyle!$B$7,($J298*TiltakstyperKostnadskalkyle!I$7)/100,
IF($F298=TiltakstyperKostnadskalkyle!$B$8,($J298*TiltakstyperKostnadskalkyle!I$8)/100,
IF($F298=TiltakstyperKostnadskalkyle!$B$9,($J298*TiltakstyperKostnadskalkyle!I$9)/100,
IF($F298=TiltakstyperKostnadskalkyle!$B$10,($J298*TiltakstyperKostnadskalkyle!I$10)/100,
IF($F298=TiltakstyperKostnadskalkyle!$B$11,($J298*TiltakstyperKostnadskalkyle!I$11)/100,
IF($F298=TiltakstyperKostnadskalkyle!$B$12,($J298*TiltakstyperKostnadskalkyle!I$12)/100,
IF($F298=TiltakstyperKostnadskalkyle!$B$13,($J298*TiltakstyperKostnadskalkyle!I$13)/100,
IF($F298=TiltakstyperKostnadskalkyle!$B$14,($J298*TiltakstyperKostnadskalkyle!I$14)/100,
IF($F298=TiltakstyperKostnadskalkyle!$B$15,($J298*TiltakstyperKostnadskalkyle!I$15)/100,
"0")))))))))))</f>
        <v>0</v>
      </c>
      <c r="Q298" s="18">
        <f t="shared" si="16"/>
        <v>0</v>
      </c>
      <c r="R298" s="18" t="str">
        <f>IF($F298=TiltakstyperKostnadskalkyle!$B$5,($J298*TiltakstyperKostnadskalkyle!K$5)/100,
IF($F298=TiltakstyperKostnadskalkyle!$B$6,($J298*TiltakstyperKostnadskalkyle!K$6)/100,
IF($F298=TiltakstyperKostnadskalkyle!$B$8,($J298*TiltakstyperKostnadskalkyle!K$8)/100,
IF($F298=TiltakstyperKostnadskalkyle!$B$9,($J298*TiltakstyperKostnadskalkyle!K$9)/100,
IF($F298=TiltakstyperKostnadskalkyle!$B$10,($J298*TiltakstyperKostnadskalkyle!K$10)/100,
IF($F298=TiltakstyperKostnadskalkyle!$B$11,($J298*TiltakstyperKostnadskalkyle!K$11)/100,
IF($F298=TiltakstyperKostnadskalkyle!$B$12,($J298*TiltakstyperKostnadskalkyle!K$12)/100,
IF($F298=TiltakstyperKostnadskalkyle!$B$13,($J298*TiltakstyperKostnadskalkyle!K$13)/100,
IF($F298=TiltakstyperKostnadskalkyle!$B$14,($J298*TiltakstyperKostnadskalkyle!K$14)/100,
"0")))))))))</f>
        <v>0</v>
      </c>
      <c r="S298" s="18">
        <f t="shared" si="17"/>
        <v>0</v>
      </c>
      <c r="T298" s="18" t="str">
        <f>IF($F298=TiltakstyperKostnadskalkyle!$B$5,($J298*TiltakstyperKostnadskalkyle!M$5)/100,
IF($F298=TiltakstyperKostnadskalkyle!$B$6,($J298*TiltakstyperKostnadskalkyle!M$6)/100,
IF($F298=TiltakstyperKostnadskalkyle!$B$7,($J298*TiltakstyperKostnadskalkyle!M$7)/100,
IF($F298=TiltakstyperKostnadskalkyle!$B$8,($J298*TiltakstyperKostnadskalkyle!M$8)/100,
IF($F298=TiltakstyperKostnadskalkyle!$B$9,($J298*TiltakstyperKostnadskalkyle!M$9)/100,
IF($F298=TiltakstyperKostnadskalkyle!$B$10,($J298*TiltakstyperKostnadskalkyle!M$10)/100,
IF($F298=TiltakstyperKostnadskalkyle!$B$11,($J298*TiltakstyperKostnadskalkyle!M$11)/100,
IF($F298=TiltakstyperKostnadskalkyle!$B$12,($J298*TiltakstyperKostnadskalkyle!M$12)/100,
IF($F298=TiltakstyperKostnadskalkyle!$B$13,($J298*TiltakstyperKostnadskalkyle!M$13)/100,
IF($F298=TiltakstyperKostnadskalkyle!$B$14,($J298*TiltakstyperKostnadskalkyle!M$14)/100,
IF($F298=TiltakstyperKostnadskalkyle!$B$15,($J298*TiltakstyperKostnadskalkyle!M$15)/100,
"0")))))))))))</f>
        <v>0</v>
      </c>
      <c r="U298" s="32"/>
      <c r="V298" s="32"/>
      <c r="W298" s="18" t="str">
        <f>IF($F298=TiltakstyperKostnadskalkyle!$B$5,($J298*TiltakstyperKostnadskalkyle!P$5)/100,
IF($F298=TiltakstyperKostnadskalkyle!$B$6,($J298*TiltakstyperKostnadskalkyle!P$6)/100,
IF($F298=TiltakstyperKostnadskalkyle!$B$7,($J298*TiltakstyperKostnadskalkyle!P$7)/100,
IF($F298=TiltakstyperKostnadskalkyle!$B$8,($J298*TiltakstyperKostnadskalkyle!P$8)/100,
IF($F298=TiltakstyperKostnadskalkyle!$B$9,($J298*TiltakstyperKostnadskalkyle!P$9)/100,
IF($F298=TiltakstyperKostnadskalkyle!$B$10,($J298*TiltakstyperKostnadskalkyle!P$10)/100,
IF($F298=TiltakstyperKostnadskalkyle!$B$11,($J298*TiltakstyperKostnadskalkyle!P$11)/100,
IF($F298=TiltakstyperKostnadskalkyle!$B$12,($J298*TiltakstyperKostnadskalkyle!P$12)/100,
IF($F298=TiltakstyperKostnadskalkyle!$B$13,($J298*TiltakstyperKostnadskalkyle!P$13)/100,
IF($F298=TiltakstyperKostnadskalkyle!$B$14,($J298*TiltakstyperKostnadskalkyle!P$14)/100,
IF($F298=TiltakstyperKostnadskalkyle!$B$15,($J298*TiltakstyperKostnadskalkyle!P$15)/100,
"0")))))))))))</f>
        <v>0</v>
      </c>
      <c r="Y298" s="151"/>
    </row>
    <row r="299" spans="2:25" ht="14.45" customHeight="1" x14ac:dyDescent="0.25">
      <c r="B299" s="20" t="s">
        <v>25</v>
      </c>
      <c r="C299" s="22"/>
      <c r="D299" s="22"/>
      <c r="E299" s="22"/>
      <c r="F299" s="39"/>
      <c r="G299" s="22"/>
      <c r="H299" s="23"/>
      <c r="I299" s="27"/>
      <c r="J299" s="18">
        <f>IF(F299=TiltakstyperKostnadskalkyle!$B$5,TiltakstyperKostnadskalkyle!$R$5*Handlingsplan!H305,
IF(F299=TiltakstyperKostnadskalkyle!$B$6,TiltakstyperKostnadskalkyle!$R$6*Handlingsplan!H305,
IF(F299=TiltakstyperKostnadskalkyle!$B$7,TiltakstyperKostnadskalkyle!$R$7*Handlingsplan!H305,
IF(F299=TiltakstyperKostnadskalkyle!$B$8,TiltakstyperKostnadskalkyle!$R$8*Handlingsplan!H305,
IF(F299=TiltakstyperKostnadskalkyle!$B$9,TiltakstyperKostnadskalkyle!$R$9*Handlingsplan!H305,
IF(F299=TiltakstyperKostnadskalkyle!$B$10,TiltakstyperKostnadskalkyle!$R$10*Handlingsplan!H305,
IF(F299=TiltakstyperKostnadskalkyle!$B$11,TiltakstyperKostnadskalkyle!$R$11*Handlingsplan!H305,
IF(F299=TiltakstyperKostnadskalkyle!$B$12,TiltakstyperKostnadskalkyle!$R$12*Handlingsplan!H305,
IF(F299=TiltakstyperKostnadskalkyle!$B$13,TiltakstyperKostnadskalkyle!$R$13*Handlingsplan!H305,
IF(F299=TiltakstyperKostnadskalkyle!$B$14,TiltakstyperKostnadskalkyle!$R$14*Handlingsplan!H305,
IF(F299=TiltakstyperKostnadskalkyle!$B$15,TiltakstyperKostnadskalkyle!$R$15*Handlingsplan!H305,
0)))))))))))</f>
        <v>0</v>
      </c>
      <c r="K299" s="18" t="str">
        <f>IF($F299=TiltakstyperKostnadskalkyle!$B$5,($J299*TiltakstyperKostnadskalkyle!D$5)/100,
IF($F299=TiltakstyperKostnadskalkyle!$B$6,($J299*TiltakstyperKostnadskalkyle!D$6)/100,
IF($F299=TiltakstyperKostnadskalkyle!$B$7,($J299*TiltakstyperKostnadskalkyle!D$7)/100,
IF($F299=TiltakstyperKostnadskalkyle!$B$8,($J299*TiltakstyperKostnadskalkyle!D$8)/100,
IF($F299=TiltakstyperKostnadskalkyle!$B$9,($J299*TiltakstyperKostnadskalkyle!D$9)/100,
IF($F299=TiltakstyperKostnadskalkyle!$B$10,($J299*TiltakstyperKostnadskalkyle!D$10)/100,
IF($F299=TiltakstyperKostnadskalkyle!$B$11,($J299*TiltakstyperKostnadskalkyle!D$11)/100,
IF($F299=TiltakstyperKostnadskalkyle!$B$12,($J299*TiltakstyperKostnadskalkyle!D$12)/100,
IF($F299=TiltakstyperKostnadskalkyle!$B$13,($J299*TiltakstyperKostnadskalkyle!D$13)/100,
IF($F299=TiltakstyperKostnadskalkyle!$B$14,($J299*TiltakstyperKostnadskalkyle!D$14)/100,
IF($F299=TiltakstyperKostnadskalkyle!$B$15,($J299*TiltakstyperKostnadskalkyle!D$15)/100,
"0")))))))))))</f>
        <v>0</v>
      </c>
      <c r="L299" s="18" t="str">
        <f>IF($F299=TiltakstyperKostnadskalkyle!$B$5,($J299*TiltakstyperKostnadskalkyle!E$5)/100,
IF($F299=TiltakstyperKostnadskalkyle!$B$6,($J299*TiltakstyperKostnadskalkyle!E$6)/100,
IF($F299=TiltakstyperKostnadskalkyle!$B$7,($J299*TiltakstyperKostnadskalkyle!E$7)/100,
IF($F299=TiltakstyperKostnadskalkyle!$B$8,($J299*TiltakstyperKostnadskalkyle!E$8)/100,
IF($F299=TiltakstyperKostnadskalkyle!$B$9,($J299*TiltakstyperKostnadskalkyle!E$9)/100,
IF($F299=TiltakstyperKostnadskalkyle!$B$10,($J299*TiltakstyperKostnadskalkyle!E$10)/100,
IF($F299=TiltakstyperKostnadskalkyle!$B$11,($J299*TiltakstyperKostnadskalkyle!E$11)/100,
IF($F299=TiltakstyperKostnadskalkyle!$B$12,($J299*TiltakstyperKostnadskalkyle!E$12)/100,
IF($F299=TiltakstyperKostnadskalkyle!$B$13,($J299*TiltakstyperKostnadskalkyle!E$13)/100,
IF($F299=TiltakstyperKostnadskalkyle!$B$14,($J299*TiltakstyperKostnadskalkyle!E$14)/100,
IF($F299=TiltakstyperKostnadskalkyle!$B$15,($J299*TiltakstyperKostnadskalkyle!E$15)/100,
"0")))))))))))</f>
        <v>0</v>
      </c>
      <c r="M299" s="18" t="str">
        <f>IF($F299=TiltakstyperKostnadskalkyle!$B$5,($J299*TiltakstyperKostnadskalkyle!F$5)/100,
IF($F299=TiltakstyperKostnadskalkyle!$B$6,($J299*TiltakstyperKostnadskalkyle!F$6)/100,
IF($F299=TiltakstyperKostnadskalkyle!$B$7,($J299*TiltakstyperKostnadskalkyle!F$7)/100,
IF($F299=TiltakstyperKostnadskalkyle!$B$8,($J299*TiltakstyperKostnadskalkyle!F$8)/100,
IF($F299=TiltakstyperKostnadskalkyle!$B$9,($J299*TiltakstyperKostnadskalkyle!F$9)/100,
IF($F299=TiltakstyperKostnadskalkyle!$B$10,($J299*TiltakstyperKostnadskalkyle!F$10)/100,
IF($F299=TiltakstyperKostnadskalkyle!$B$11,($J299*TiltakstyperKostnadskalkyle!F$11)/100,
IF($F299=TiltakstyperKostnadskalkyle!$B$12,($J299*TiltakstyperKostnadskalkyle!F$12)/100,
IF($F299=TiltakstyperKostnadskalkyle!$B$13,($J299*TiltakstyperKostnadskalkyle!F$13)/100,
IF($F299=TiltakstyperKostnadskalkyle!$B$14,($J299*TiltakstyperKostnadskalkyle!F$14)/100,
IF($F299=TiltakstyperKostnadskalkyle!$B$15,($J299*TiltakstyperKostnadskalkyle!F$15)/100,
"0")))))))))))</f>
        <v>0</v>
      </c>
      <c r="N299" s="18" t="str">
        <f>IF($F299=TiltakstyperKostnadskalkyle!$B$5,($J299*TiltakstyperKostnadskalkyle!G$5)/100,
IF($F299=TiltakstyperKostnadskalkyle!$B$6,($J299*TiltakstyperKostnadskalkyle!G$6)/100,
IF($F299=TiltakstyperKostnadskalkyle!$B$7,($J299*TiltakstyperKostnadskalkyle!G$7)/100,
IF($F299=TiltakstyperKostnadskalkyle!$B$8,($J299*TiltakstyperKostnadskalkyle!G$8)/100,
IF($F299=TiltakstyperKostnadskalkyle!$B$9,($J299*TiltakstyperKostnadskalkyle!G$9)/100,
IF($F299=TiltakstyperKostnadskalkyle!$B$10,($J299*TiltakstyperKostnadskalkyle!G$10)/100,
IF($F299=TiltakstyperKostnadskalkyle!$B$11,($J299*TiltakstyperKostnadskalkyle!G$11)/100,
IF($F299=TiltakstyperKostnadskalkyle!$B$12,($J299*TiltakstyperKostnadskalkyle!G$12)/100,
IF($F299=TiltakstyperKostnadskalkyle!$B$13,($J299*TiltakstyperKostnadskalkyle!G$13)/100,
IF($F299=TiltakstyperKostnadskalkyle!$B$14,($J299*TiltakstyperKostnadskalkyle!G$14)/100,
IF($F299=TiltakstyperKostnadskalkyle!$B$15,($J299*TiltakstyperKostnadskalkyle!G$15)/100,
"0")))))))))))</f>
        <v>0</v>
      </c>
      <c r="O299" s="18" t="str">
        <f>IF($F299=TiltakstyperKostnadskalkyle!$B$5,($J299*TiltakstyperKostnadskalkyle!H$5)/100,
IF($F299=TiltakstyperKostnadskalkyle!$B$6,($J299*TiltakstyperKostnadskalkyle!H$6)/100,
IF($F299=TiltakstyperKostnadskalkyle!$B$7,($J299*TiltakstyperKostnadskalkyle!H$7)/100,
IF($F299=TiltakstyperKostnadskalkyle!$B$8,($J299*TiltakstyperKostnadskalkyle!H$8)/100,
IF($F299=TiltakstyperKostnadskalkyle!$B$9,($J299*TiltakstyperKostnadskalkyle!H$9)/100,
IF($F299=TiltakstyperKostnadskalkyle!$B$10,($J299*TiltakstyperKostnadskalkyle!H$10)/100,
IF($F299=TiltakstyperKostnadskalkyle!$B$11,($J299*TiltakstyperKostnadskalkyle!H$11)/100,
IF($F299=TiltakstyperKostnadskalkyle!$B$12,($J299*TiltakstyperKostnadskalkyle!H$12)/100,
IF($F299=TiltakstyperKostnadskalkyle!$B$13,($J299*TiltakstyperKostnadskalkyle!H$13)/100,
IF($F299=TiltakstyperKostnadskalkyle!$B$14,($J299*TiltakstyperKostnadskalkyle!H$14)/100,
IF($F299=TiltakstyperKostnadskalkyle!$B$15,($J299*TiltakstyperKostnadskalkyle!H$15)/100,
"0")))))))))))</f>
        <v>0</v>
      </c>
      <c r="P299" s="18" t="str">
        <f>IF($F299=TiltakstyperKostnadskalkyle!$B$5,($J299*TiltakstyperKostnadskalkyle!I$5)/100,
IF($F299=TiltakstyperKostnadskalkyle!$B$6,($J299*TiltakstyperKostnadskalkyle!I$6)/100,
IF($F299=TiltakstyperKostnadskalkyle!$B$7,($J299*TiltakstyperKostnadskalkyle!I$7)/100,
IF($F299=TiltakstyperKostnadskalkyle!$B$8,($J299*TiltakstyperKostnadskalkyle!I$8)/100,
IF($F299=TiltakstyperKostnadskalkyle!$B$9,($J299*TiltakstyperKostnadskalkyle!I$9)/100,
IF($F299=TiltakstyperKostnadskalkyle!$B$10,($J299*TiltakstyperKostnadskalkyle!I$10)/100,
IF($F299=TiltakstyperKostnadskalkyle!$B$11,($J299*TiltakstyperKostnadskalkyle!I$11)/100,
IF($F299=TiltakstyperKostnadskalkyle!$B$12,($J299*TiltakstyperKostnadskalkyle!I$12)/100,
IF($F299=TiltakstyperKostnadskalkyle!$B$13,($J299*TiltakstyperKostnadskalkyle!I$13)/100,
IF($F299=TiltakstyperKostnadskalkyle!$B$14,($J299*TiltakstyperKostnadskalkyle!I$14)/100,
IF($F299=TiltakstyperKostnadskalkyle!$B$15,($J299*TiltakstyperKostnadskalkyle!I$15)/100,
"0")))))))))))</f>
        <v>0</v>
      </c>
      <c r="Q299" s="18">
        <f t="shared" ref="Q299:Q330" si="18">(1*$J299)/100</f>
        <v>0</v>
      </c>
      <c r="R299" s="18" t="str">
        <f>IF($F299=TiltakstyperKostnadskalkyle!$B$5,($J299*TiltakstyperKostnadskalkyle!K$5)/100,
IF($F299=TiltakstyperKostnadskalkyle!$B$6,($J299*TiltakstyperKostnadskalkyle!K$6)/100,
IF($F299=TiltakstyperKostnadskalkyle!$B$8,($J299*TiltakstyperKostnadskalkyle!K$8)/100,
IF($F299=TiltakstyperKostnadskalkyle!$B$9,($J299*TiltakstyperKostnadskalkyle!K$9)/100,
IF($F299=TiltakstyperKostnadskalkyle!$B$10,($J299*TiltakstyperKostnadskalkyle!K$10)/100,
IF($F299=TiltakstyperKostnadskalkyle!$B$11,($J299*TiltakstyperKostnadskalkyle!K$11)/100,
IF($F299=TiltakstyperKostnadskalkyle!$B$12,($J299*TiltakstyperKostnadskalkyle!K$12)/100,
IF($F299=TiltakstyperKostnadskalkyle!$B$13,($J299*TiltakstyperKostnadskalkyle!K$13)/100,
IF($F299=TiltakstyperKostnadskalkyle!$B$14,($J299*TiltakstyperKostnadskalkyle!K$14)/100,
"0")))))))))</f>
        <v>0</v>
      </c>
      <c r="S299" s="18">
        <f t="shared" ref="S299:S330" si="19">(2*$J299)/100</f>
        <v>0</v>
      </c>
      <c r="T299" s="18" t="str">
        <f>IF($F299=TiltakstyperKostnadskalkyle!$B$5,($J299*TiltakstyperKostnadskalkyle!M$5)/100,
IF($F299=TiltakstyperKostnadskalkyle!$B$6,($J299*TiltakstyperKostnadskalkyle!M$6)/100,
IF($F299=TiltakstyperKostnadskalkyle!$B$7,($J299*TiltakstyperKostnadskalkyle!M$7)/100,
IF($F299=TiltakstyperKostnadskalkyle!$B$8,($J299*TiltakstyperKostnadskalkyle!M$8)/100,
IF($F299=TiltakstyperKostnadskalkyle!$B$9,($J299*TiltakstyperKostnadskalkyle!M$9)/100,
IF($F299=TiltakstyperKostnadskalkyle!$B$10,($J299*TiltakstyperKostnadskalkyle!M$10)/100,
IF($F299=TiltakstyperKostnadskalkyle!$B$11,($J299*TiltakstyperKostnadskalkyle!M$11)/100,
IF($F299=TiltakstyperKostnadskalkyle!$B$12,($J299*TiltakstyperKostnadskalkyle!M$12)/100,
IF($F299=TiltakstyperKostnadskalkyle!$B$13,($J299*TiltakstyperKostnadskalkyle!M$13)/100,
IF($F299=TiltakstyperKostnadskalkyle!$B$14,($J299*TiltakstyperKostnadskalkyle!M$14)/100,
IF($F299=TiltakstyperKostnadskalkyle!$B$15,($J299*TiltakstyperKostnadskalkyle!M$15)/100,
"0")))))))))))</f>
        <v>0</v>
      </c>
      <c r="U299" s="32"/>
      <c r="V299" s="32"/>
      <c r="W299" s="18" t="str">
        <f>IF($F299=TiltakstyperKostnadskalkyle!$B$5,($J299*TiltakstyperKostnadskalkyle!P$5)/100,
IF($F299=TiltakstyperKostnadskalkyle!$B$6,($J299*TiltakstyperKostnadskalkyle!P$6)/100,
IF($F299=TiltakstyperKostnadskalkyle!$B$7,($J299*TiltakstyperKostnadskalkyle!P$7)/100,
IF($F299=TiltakstyperKostnadskalkyle!$B$8,($J299*TiltakstyperKostnadskalkyle!P$8)/100,
IF($F299=TiltakstyperKostnadskalkyle!$B$9,($J299*TiltakstyperKostnadskalkyle!P$9)/100,
IF($F299=TiltakstyperKostnadskalkyle!$B$10,($J299*TiltakstyperKostnadskalkyle!P$10)/100,
IF($F299=TiltakstyperKostnadskalkyle!$B$11,($J299*TiltakstyperKostnadskalkyle!P$11)/100,
IF($F299=TiltakstyperKostnadskalkyle!$B$12,($J299*TiltakstyperKostnadskalkyle!P$12)/100,
IF($F299=TiltakstyperKostnadskalkyle!$B$13,($J299*TiltakstyperKostnadskalkyle!P$13)/100,
IF($F299=TiltakstyperKostnadskalkyle!$B$14,($J299*TiltakstyperKostnadskalkyle!P$14)/100,
IF($F299=TiltakstyperKostnadskalkyle!$B$15,($J299*TiltakstyperKostnadskalkyle!P$15)/100,
"0")))))))))))</f>
        <v>0</v>
      </c>
      <c r="Y299" s="151"/>
    </row>
    <row r="300" spans="2:25" ht="14.45" customHeight="1" x14ac:dyDescent="0.25">
      <c r="B300" s="20" t="s">
        <v>25</v>
      </c>
      <c r="C300" s="22"/>
      <c r="D300" s="22"/>
      <c r="E300" s="22"/>
      <c r="F300" s="39"/>
      <c r="G300" s="22"/>
      <c r="H300" s="23"/>
      <c r="I300" s="27"/>
      <c r="J300" s="18">
        <f>IF(F300=TiltakstyperKostnadskalkyle!$B$5,TiltakstyperKostnadskalkyle!$R$5*Handlingsplan!H306,
IF(F300=TiltakstyperKostnadskalkyle!$B$6,TiltakstyperKostnadskalkyle!$R$6*Handlingsplan!H306,
IF(F300=TiltakstyperKostnadskalkyle!$B$7,TiltakstyperKostnadskalkyle!$R$7*Handlingsplan!H306,
IF(F300=TiltakstyperKostnadskalkyle!$B$8,TiltakstyperKostnadskalkyle!$R$8*Handlingsplan!H306,
IF(F300=TiltakstyperKostnadskalkyle!$B$9,TiltakstyperKostnadskalkyle!$R$9*Handlingsplan!H306,
IF(F300=TiltakstyperKostnadskalkyle!$B$10,TiltakstyperKostnadskalkyle!$R$10*Handlingsplan!H306,
IF(F300=TiltakstyperKostnadskalkyle!$B$11,TiltakstyperKostnadskalkyle!$R$11*Handlingsplan!H306,
IF(F300=TiltakstyperKostnadskalkyle!$B$12,TiltakstyperKostnadskalkyle!$R$12*Handlingsplan!H306,
IF(F300=TiltakstyperKostnadskalkyle!$B$13,TiltakstyperKostnadskalkyle!$R$13*Handlingsplan!H306,
IF(F300=TiltakstyperKostnadskalkyle!$B$14,TiltakstyperKostnadskalkyle!$R$14*Handlingsplan!H306,
IF(F300=TiltakstyperKostnadskalkyle!$B$15,TiltakstyperKostnadskalkyle!$R$15*Handlingsplan!H306,
0)))))))))))</f>
        <v>0</v>
      </c>
      <c r="K300" s="18" t="str">
        <f>IF($F300=TiltakstyperKostnadskalkyle!$B$5,($J300*TiltakstyperKostnadskalkyle!D$5)/100,
IF($F300=TiltakstyperKostnadskalkyle!$B$6,($J300*TiltakstyperKostnadskalkyle!D$6)/100,
IF($F300=TiltakstyperKostnadskalkyle!$B$7,($J300*TiltakstyperKostnadskalkyle!D$7)/100,
IF($F300=TiltakstyperKostnadskalkyle!$B$8,($J300*TiltakstyperKostnadskalkyle!D$8)/100,
IF($F300=TiltakstyperKostnadskalkyle!$B$9,($J300*TiltakstyperKostnadskalkyle!D$9)/100,
IF($F300=TiltakstyperKostnadskalkyle!$B$10,($J300*TiltakstyperKostnadskalkyle!D$10)/100,
IF($F300=TiltakstyperKostnadskalkyle!$B$11,($J300*TiltakstyperKostnadskalkyle!D$11)/100,
IF($F300=TiltakstyperKostnadskalkyle!$B$12,($J300*TiltakstyperKostnadskalkyle!D$12)/100,
IF($F300=TiltakstyperKostnadskalkyle!$B$13,($J300*TiltakstyperKostnadskalkyle!D$13)/100,
IF($F300=TiltakstyperKostnadskalkyle!$B$14,($J300*TiltakstyperKostnadskalkyle!D$14)/100,
IF($F300=TiltakstyperKostnadskalkyle!$B$15,($J300*TiltakstyperKostnadskalkyle!D$15)/100,
"0")))))))))))</f>
        <v>0</v>
      </c>
      <c r="L300" s="18" t="str">
        <f>IF($F300=TiltakstyperKostnadskalkyle!$B$5,($J300*TiltakstyperKostnadskalkyle!E$5)/100,
IF($F300=TiltakstyperKostnadskalkyle!$B$6,($J300*TiltakstyperKostnadskalkyle!E$6)/100,
IF($F300=TiltakstyperKostnadskalkyle!$B$7,($J300*TiltakstyperKostnadskalkyle!E$7)/100,
IF($F300=TiltakstyperKostnadskalkyle!$B$8,($J300*TiltakstyperKostnadskalkyle!E$8)/100,
IF($F300=TiltakstyperKostnadskalkyle!$B$9,($J300*TiltakstyperKostnadskalkyle!E$9)/100,
IF($F300=TiltakstyperKostnadskalkyle!$B$10,($J300*TiltakstyperKostnadskalkyle!E$10)/100,
IF($F300=TiltakstyperKostnadskalkyle!$B$11,($J300*TiltakstyperKostnadskalkyle!E$11)/100,
IF($F300=TiltakstyperKostnadskalkyle!$B$12,($J300*TiltakstyperKostnadskalkyle!E$12)/100,
IF($F300=TiltakstyperKostnadskalkyle!$B$13,($J300*TiltakstyperKostnadskalkyle!E$13)/100,
IF($F300=TiltakstyperKostnadskalkyle!$B$14,($J300*TiltakstyperKostnadskalkyle!E$14)/100,
IF($F300=TiltakstyperKostnadskalkyle!$B$15,($J300*TiltakstyperKostnadskalkyle!E$15)/100,
"0")))))))))))</f>
        <v>0</v>
      </c>
      <c r="M300" s="18" t="str">
        <f>IF($F300=TiltakstyperKostnadskalkyle!$B$5,($J300*TiltakstyperKostnadskalkyle!F$5)/100,
IF($F300=TiltakstyperKostnadskalkyle!$B$6,($J300*TiltakstyperKostnadskalkyle!F$6)/100,
IF($F300=TiltakstyperKostnadskalkyle!$B$7,($J300*TiltakstyperKostnadskalkyle!F$7)/100,
IF($F300=TiltakstyperKostnadskalkyle!$B$8,($J300*TiltakstyperKostnadskalkyle!F$8)/100,
IF($F300=TiltakstyperKostnadskalkyle!$B$9,($J300*TiltakstyperKostnadskalkyle!F$9)/100,
IF($F300=TiltakstyperKostnadskalkyle!$B$10,($J300*TiltakstyperKostnadskalkyle!F$10)/100,
IF($F300=TiltakstyperKostnadskalkyle!$B$11,($J300*TiltakstyperKostnadskalkyle!F$11)/100,
IF($F300=TiltakstyperKostnadskalkyle!$B$12,($J300*TiltakstyperKostnadskalkyle!F$12)/100,
IF($F300=TiltakstyperKostnadskalkyle!$B$13,($J300*TiltakstyperKostnadskalkyle!F$13)/100,
IF($F300=TiltakstyperKostnadskalkyle!$B$14,($J300*TiltakstyperKostnadskalkyle!F$14)/100,
IF($F300=TiltakstyperKostnadskalkyle!$B$15,($J300*TiltakstyperKostnadskalkyle!F$15)/100,
"0")))))))))))</f>
        <v>0</v>
      </c>
      <c r="N300" s="18" t="str">
        <f>IF($F300=TiltakstyperKostnadskalkyle!$B$5,($J300*TiltakstyperKostnadskalkyle!G$5)/100,
IF($F300=TiltakstyperKostnadskalkyle!$B$6,($J300*TiltakstyperKostnadskalkyle!G$6)/100,
IF($F300=TiltakstyperKostnadskalkyle!$B$7,($J300*TiltakstyperKostnadskalkyle!G$7)/100,
IF($F300=TiltakstyperKostnadskalkyle!$B$8,($J300*TiltakstyperKostnadskalkyle!G$8)/100,
IF($F300=TiltakstyperKostnadskalkyle!$B$9,($J300*TiltakstyperKostnadskalkyle!G$9)/100,
IF($F300=TiltakstyperKostnadskalkyle!$B$10,($J300*TiltakstyperKostnadskalkyle!G$10)/100,
IF($F300=TiltakstyperKostnadskalkyle!$B$11,($J300*TiltakstyperKostnadskalkyle!G$11)/100,
IF($F300=TiltakstyperKostnadskalkyle!$B$12,($J300*TiltakstyperKostnadskalkyle!G$12)/100,
IF($F300=TiltakstyperKostnadskalkyle!$B$13,($J300*TiltakstyperKostnadskalkyle!G$13)/100,
IF($F300=TiltakstyperKostnadskalkyle!$B$14,($J300*TiltakstyperKostnadskalkyle!G$14)/100,
IF($F300=TiltakstyperKostnadskalkyle!$B$15,($J300*TiltakstyperKostnadskalkyle!G$15)/100,
"0")))))))))))</f>
        <v>0</v>
      </c>
      <c r="O300" s="18" t="str">
        <f>IF($F300=TiltakstyperKostnadskalkyle!$B$5,($J300*TiltakstyperKostnadskalkyle!H$5)/100,
IF($F300=TiltakstyperKostnadskalkyle!$B$6,($J300*TiltakstyperKostnadskalkyle!H$6)/100,
IF($F300=TiltakstyperKostnadskalkyle!$B$7,($J300*TiltakstyperKostnadskalkyle!H$7)/100,
IF($F300=TiltakstyperKostnadskalkyle!$B$8,($J300*TiltakstyperKostnadskalkyle!H$8)/100,
IF($F300=TiltakstyperKostnadskalkyle!$B$9,($J300*TiltakstyperKostnadskalkyle!H$9)/100,
IF($F300=TiltakstyperKostnadskalkyle!$B$10,($J300*TiltakstyperKostnadskalkyle!H$10)/100,
IF($F300=TiltakstyperKostnadskalkyle!$B$11,($J300*TiltakstyperKostnadskalkyle!H$11)/100,
IF($F300=TiltakstyperKostnadskalkyle!$B$12,($J300*TiltakstyperKostnadskalkyle!H$12)/100,
IF($F300=TiltakstyperKostnadskalkyle!$B$13,($J300*TiltakstyperKostnadskalkyle!H$13)/100,
IF($F300=TiltakstyperKostnadskalkyle!$B$14,($J300*TiltakstyperKostnadskalkyle!H$14)/100,
IF($F300=TiltakstyperKostnadskalkyle!$B$15,($J300*TiltakstyperKostnadskalkyle!H$15)/100,
"0")))))))))))</f>
        <v>0</v>
      </c>
      <c r="P300" s="18" t="str">
        <f>IF($F300=TiltakstyperKostnadskalkyle!$B$5,($J300*TiltakstyperKostnadskalkyle!I$5)/100,
IF($F300=TiltakstyperKostnadskalkyle!$B$6,($J300*TiltakstyperKostnadskalkyle!I$6)/100,
IF($F300=TiltakstyperKostnadskalkyle!$B$7,($J300*TiltakstyperKostnadskalkyle!I$7)/100,
IF($F300=TiltakstyperKostnadskalkyle!$B$8,($J300*TiltakstyperKostnadskalkyle!I$8)/100,
IF($F300=TiltakstyperKostnadskalkyle!$B$9,($J300*TiltakstyperKostnadskalkyle!I$9)/100,
IF($F300=TiltakstyperKostnadskalkyle!$B$10,($J300*TiltakstyperKostnadskalkyle!I$10)/100,
IF($F300=TiltakstyperKostnadskalkyle!$B$11,($J300*TiltakstyperKostnadskalkyle!I$11)/100,
IF($F300=TiltakstyperKostnadskalkyle!$B$12,($J300*TiltakstyperKostnadskalkyle!I$12)/100,
IF($F300=TiltakstyperKostnadskalkyle!$B$13,($J300*TiltakstyperKostnadskalkyle!I$13)/100,
IF($F300=TiltakstyperKostnadskalkyle!$B$14,($J300*TiltakstyperKostnadskalkyle!I$14)/100,
IF($F300=TiltakstyperKostnadskalkyle!$B$15,($J300*TiltakstyperKostnadskalkyle!I$15)/100,
"0")))))))))))</f>
        <v>0</v>
      </c>
      <c r="Q300" s="18">
        <f t="shared" si="18"/>
        <v>0</v>
      </c>
      <c r="R300" s="18" t="str">
        <f>IF($F300=TiltakstyperKostnadskalkyle!$B$5,($J300*TiltakstyperKostnadskalkyle!K$5)/100,
IF($F300=TiltakstyperKostnadskalkyle!$B$6,($J300*TiltakstyperKostnadskalkyle!K$6)/100,
IF($F300=TiltakstyperKostnadskalkyle!$B$8,($J300*TiltakstyperKostnadskalkyle!K$8)/100,
IF($F300=TiltakstyperKostnadskalkyle!$B$9,($J300*TiltakstyperKostnadskalkyle!K$9)/100,
IF($F300=TiltakstyperKostnadskalkyle!$B$10,($J300*TiltakstyperKostnadskalkyle!K$10)/100,
IF($F300=TiltakstyperKostnadskalkyle!$B$11,($J300*TiltakstyperKostnadskalkyle!K$11)/100,
IF($F300=TiltakstyperKostnadskalkyle!$B$12,($J300*TiltakstyperKostnadskalkyle!K$12)/100,
IF($F300=TiltakstyperKostnadskalkyle!$B$13,($J300*TiltakstyperKostnadskalkyle!K$13)/100,
IF($F300=TiltakstyperKostnadskalkyle!$B$14,($J300*TiltakstyperKostnadskalkyle!K$14)/100,
"0")))))))))</f>
        <v>0</v>
      </c>
      <c r="S300" s="18">
        <f t="shared" si="19"/>
        <v>0</v>
      </c>
      <c r="T300" s="18" t="str">
        <f>IF($F300=TiltakstyperKostnadskalkyle!$B$5,($J300*TiltakstyperKostnadskalkyle!M$5)/100,
IF($F300=TiltakstyperKostnadskalkyle!$B$6,($J300*TiltakstyperKostnadskalkyle!M$6)/100,
IF($F300=TiltakstyperKostnadskalkyle!$B$7,($J300*TiltakstyperKostnadskalkyle!M$7)/100,
IF($F300=TiltakstyperKostnadskalkyle!$B$8,($J300*TiltakstyperKostnadskalkyle!M$8)/100,
IF($F300=TiltakstyperKostnadskalkyle!$B$9,($J300*TiltakstyperKostnadskalkyle!M$9)/100,
IF($F300=TiltakstyperKostnadskalkyle!$B$10,($J300*TiltakstyperKostnadskalkyle!M$10)/100,
IF($F300=TiltakstyperKostnadskalkyle!$B$11,($J300*TiltakstyperKostnadskalkyle!M$11)/100,
IF($F300=TiltakstyperKostnadskalkyle!$B$12,($J300*TiltakstyperKostnadskalkyle!M$12)/100,
IF($F300=TiltakstyperKostnadskalkyle!$B$13,($J300*TiltakstyperKostnadskalkyle!M$13)/100,
IF($F300=TiltakstyperKostnadskalkyle!$B$14,($J300*TiltakstyperKostnadskalkyle!M$14)/100,
IF($F300=TiltakstyperKostnadskalkyle!$B$15,($J300*TiltakstyperKostnadskalkyle!M$15)/100,
"0")))))))))))</f>
        <v>0</v>
      </c>
      <c r="U300" s="32"/>
      <c r="V300" s="32"/>
      <c r="W300" s="18" t="str">
        <f>IF($F300=TiltakstyperKostnadskalkyle!$B$5,($J300*TiltakstyperKostnadskalkyle!P$5)/100,
IF($F300=TiltakstyperKostnadskalkyle!$B$6,($J300*TiltakstyperKostnadskalkyle!P$6)/100,
IF($F300=TiltakstyperKostnadskalkyle!$B$7,($J300*TiltakstyperKostnadskalkyle!P$7)/100,
IF($F300=TiltakstyperKostnadskalkyle!$B$8,($J300*TiltakstyperKostnadskalkyle!P$8)/100,
IF($F300=TiltakstyperKostnadskalkyle!$B$9,($J300*TiltakstyperKostnadskalkyle!P$9)/100,
IF($F300=TiltakstyperKostnadskalkyle!$B$10,($J300*TiltakstyperKostnadskalkyle!P$10)/100,
IF($F300=TiltakstyperKostnadskalkyle!$B$11,($J300*TiltakstyperKostnadskalkyle!P$11)/100,
IF($F300=TiltakstyperKostnadskalkyle!$B$12,($J300*TiltakstyperKostnadskalkyle!P$12)/100,
IF($F300=TiltakstyperKostnadskalkyle!$B$13,($J300*TiltakstyperKostnadskalkyle!P$13)/100,
IF($F300=TiltakstyperKostnadskalkyle!$B$14,($J300*TiltakstyperKostnadskalkyle!P$14)/100,
IF($F300=TiltakstyperKostnadskalkyle!$B$15,($J300*TiltakstyperKostnadskalkyle!P$15)/100,
"0")))))))))))</f>
        <v>0</v>
      </c>
      <c r="Y300" s="151"/>
    </row>
    <row r="301" spans="2:25" ht="14.45" customHeight="1" x14ac:dyDescent="0.25">
      <c r="B301" s="20" t="s">
        <v>25</v>
      </c>
      <c r="C301" s="22"/>
      <c r="D301" s="22"/>
      <c r="E301" s="22"/>
      <c r="F301" s="39"/>
      <c r="G301" s="22"/>
      <c r="H301" s="23"/>
      <c r="I301" s="27"/>
      <c r="J301" s="18">
        <f>IF(F301=TiltakstyperKostnadskalkyle!$B$5,TiltakstyperKostnadskalkyle!$R$5*Handlingsplan!H307,
IF(F301=TiltakstyperKostnadskalkyle!$B$6,TiltakstyperKostnadskalkyle!$R$6*Handlingsplan!H307,
IF(F301=TiltakstyperKostnadskalkyle!$B$7,TiltakstyperKostnadskalkyle!$R$7*Handlingsplan!H307,
IF(F301=TiltakstyperKostnadskalkyle!$B$8,TiltakstyperKostnadskalkyle!$R$8*Handlingsplan!H307,
IF(F301=TiltakstyperKostnadskalkyle!$B$9,TiltakstyperKostnadskalkyle!$R$9*Handlingsplan!H307,
IF(F301=TiltakstyperKostnadskalkyle!$B$10,TiltakstyperKostnadskalkyle!$R$10*Handlingsplan!H307,
IF(F301=TiltakstyperKostnadskalkyle!$B$11,TiltakstyperKostnadskalkyle!$R$11*Handlingsplan!H307,
IF(F301=TiltakstyperKostnadskalkyle!$B$12,TiltakstyperKostnadskalkyle!$R$12*Handlingsplan!H307,
IF(F301=TiltakstyperKostnadskalkyle!$B$13,TiltakstyperKostnadskalkyle!$R$13*Handlingsplan!H307,
IF(F301=TiltakstyperKostnadskalkyle!$B$14,TiltakstyperKostnadskalkyle!$R$14*Handlingsplan!H307,
IF(F301=TiltakstyperKostnadskalkyle!$B$15,TiltakstyperKostnadskalkyle!$R$15*Handlingsplan!H307,
0)))))))))))</f>
        <v>0</v>
      </c>
      <c r="K301" s="18" t="str">
        <f>IF($F301=TiltakstyperKostnadskalkyle!$B$5,($J301*TiltakstyperKostnadskalkyle!D$5)/100,
IF($F301=TiltakstyperKostnadskalkyle!$B$6,($J301*TiltakstyperKostnadskalkyle!D$6)/100,
IF($F301=TiltakstyperKostnadskalkyle!$B$7,($J301*TiltakstyperKostnadskalkyle!D$7)/100,
IF($F301=TiltakstyperKostnadskalkyle!$B$8,($J301*TiltakstyperKostnadskalkyle!D$8)/100,
IF($F301=TiltakstyperKostnadskalkyle!$B$9,($J301*TiltakstyperKostnadskalkyle!D$9)/100,
IF($F301=TiltakstyperKostnadskalkyle!$B$10,($J301*TiltakstyperKostnadskalkyle!D$10)/100,
IF($F301=TiltakstyperKostnadskalkyle!$B$11,($J301*TiltakstyperKostnadskalkyle!D$11)/100,
IF($F301=TiltakstyperKostnadskalkyle!$B$12,($J301*TiltakstyperKostnadskalkyle!D$12)/100,
IF($F301=TiltakstyperKostnadskalkyle!$B$13,($J301*TiltakstyperKostnadskalkyle!D$13)/100,
IF($F301=TiltakstyperKostnadskalkyle!$B$14,($J301*TiltakstyperKostnadskalkyle!D$14)/100,
IF($F301=TiltakstyperKostnadskalkyle!$B$15,($J301*TiltakstyperKostnadskalkyle!D$15)/100,
"0")))))))))))</f>
        <v>0</v>
      </c>
      <c r="L301" s="18" t="str">
        <f>IF($F301=TiltakstyperKostnadskalkyle!$B$5,($J301*TiltakstyperKostnadskalkyle!E$5)/100,
IF($F301=TiltakstyperKostnadskalkyle!$B$6,($J301*TiltakstyperKostnadskalkyle!E$6)/100,
IF($F301=TiltakstyperKostnadskalkyle!$B$7,($J301*TiltakstyperKostnadskalkyle!E$7)/100,
IF($F301=TiltakstyperKostnadskalkyle!$B$8,($J301*TiltakstyperKostnadskalkyle!E$8)/100,
IF($F301=TiltakstyperKostnadskalkyle!$B$9,($J301*TiltakstyperKostnadskalkyle!E$9)/100,
IF($F301=TiltakstyperKostnadskalkyle!$B$10,($J301*TiltakstyperKostnadskalkyle!E$10)/100,
IF($F301=TiltakstyperKostnadskalkyle!$B$11,($J301*TiltakstyperKostnadskalkyle!E$11)/100,
IF($F301=TiltakstyperKostnadskalkyle!$B$12,($J301*TiltakstyperKostnadskalkyle!E$12)/100,
IF($F301=TiltakstyperKostnadskalkyle!$B$13,($J301*TiltakstyperKostnadskalkyle!E$13)/100,
IF($F301=TiltakstyperKostnadskalkyle!$B$14,($J301*TiltakstyperKostnadskalkyle!E$14)/100,
IF($F301=TiltakstyperKostnadskalkyle!$B$15,($J301*TiltakstyperKostnadskalkyle!E$15)/100,
"0")))))))))))</f>
        <v>0</v>
      </c>
      <c r="M301" s="18" t="str">
        <f>IF($F301=TiltakstyperKostnadskalkyle!$B$5,($J301*TiltakstyperKostnadskalkyle!F$5)/100,
IF($F301=TiltakstyperKostnadskalkyle!$B$6,($J301*TiltakstyperKostnadskalkyle!F$6)/100,
IF($F301=TiltakstyperKostnadskalkyle!$B$7,($J301*TiltakstyperKostnadskalkyle!F$7)/100,
IF($F301=TiltakstyperKostnadskalkyle!$B$8,($J301*TiltakstyperKostnadskalkyle!F$8)/100,
IF($F301=TiltakstyperKostnadskalkyle!$B$9,($J301*TiltakstyperKostnadskalkyle!F$9)/100,
IF($F301=TiltakstyperKostnadskalkyle!$B$10,($J301*TiltakstyperKostnadskalkyle!F$10)/100,
IF($F301=TiltakstyperKostnadskalkyle!$B$11,($J301*TiltakstyperKostnadskalkyle!F$11)/100,
IF($F301=TiltakstyperKostnadskalkyle!$B$12,($J301*TiltakstyperKostnadskalkyle!F$12)/100,
IF($F301=TiltakstyperKostnadskalkyle!$B$13,($J301*TiltakstyperKostnadskalkyle!F$13)/100,
IF($F301=TiltakstyperKostnadskalkyle!$B$14,($J301*TiltakstyperKostnadskalkyle!F$14)/100,
IF($F301=TiltakstyperKostnadskalkyle!$B$15,($J301*TiltakstyperKostnadskalkyle!F$15)/100,
"0")))))))))))</f>
        <v>0</v>
      </c>
      <c r="N301" s="18" t="str">
        <f>IF($F301=TiltakstyperKostnadskalkyle!$B$5,($J301*TiltakstyperKostnadskalkyle!G$5)/100,
IF($F301=TiltakstyperKostnadskalkyle!$B$6,($J301*TiltakstyperKostnadskalkyle!G$6)/100,
IF($F301=TiltakstyperKostnadskalkyle!$B$7,($J301*TiltakstyperKostnadskalkyle!G$7)/100,
IF($F301=TiltakstyperKostnadskalkyle!$B$8,($J301*TiltakstyperKostnadskalkyle!G$8)/100,
IF($F301=TiltakstyperKostnadskalkyle!$B$9,($J301*TiltakstyperKostnadskalkyle!G$9)/100,
IF($F301=TiltakstyperKostnadskalkyle!$B$10,($J301*TiltakstyperKostnadskalkyle!G$10)/100,
IF($F301=TiltakstyperKostnadskalkyle!$B$11,($J301*TiltakstyperKostnadskalkyle!G$11)/100,
IF($F301=TiltakstyperKostnadskalkyle!$B$12,($J301*TiltakstyperKostnadskalkyle!G$12)/100,
IF($F301=TiltakstyperKostnadskalkyle!$B$13,($J301*TiltakstyperKostnadskalkyle!G$13)/100,
IF($F301=TiltakstyperKostnadskalkyle!$B$14,($J301*TiltakstyperKostnadskalkyle!G$14)/100,
IF($F301=TiltakstyperKostnadskalkyle!$B$15,($J301*TiltakstyperKostnadskalkyle!G$15)/100,
"0")))))))))))</f>
        <v>0</v>
      </c>
      <c r="O301" s="18" t="str">
        <f>IF($F301=TiltakstyperKostnadskalkyle!$B$5,($J301*TiltakstyperKostnadskalkyle!H$5)/100,
IF($F301=TiltakstyperKostnadskalkyle!$B$6,($J301*TiltakstyperKostnadskalkyle!H$6)/100,
IF($F301=TiltakstyperKostnadskalkyle!$B$7,($J301*TiltakstyperKostnadskalkyle!H$7)/100,
IF($F301=TiltakstyperKostnadskalkyle!$B$8,($J301*TiltakstyperKostnadskalkyle!H$8)/100,
IF($F301=TiltakstyperKostnadskalkyle!$B$9,($J301*TiltakstyperKostnadskalkyle!H$9)/100,
IF($F301=TiltakstyperKostnadskalkyle!$B$10,($J301*TiltakstyperKostnadskalkyle!H$10)/100,
IF($F301=TiltakstyperKostnadskalkyle!$B$11,($J301*TiltakstyperKostnadskalkyle!H$11)/100,
IF($F301=TiltakstyperKostnadskalkyle!$B$12,($J301*TiltakstyperKostnadskalkyle!H$12)/100,
IF($F301=TiltakstyperKostnadskalkyle!$B$13,($J301*TiltakstyperKostnadskalkyle!H$13)/100,
IF($F301=TiltakstyperKostnadskalkyle!$B$14,($J301*TiltakstyperKostnadskalkyle!H$14)/100,
IF($F301=TiltakstyperKostnadskalkyle!$B$15,($J301*TiltakstyperKostnadskalkyle!H$15)/100,
"0")))))))))))</f>
        <v>0</v>
      </c>
      <c r="P301" s="18" t="str">
        <f>IF($F301=TiltakstyperKostnadskalkyle!$B$5,($J301*TiltakstyperKostnadskalkyle!I$5)/100,
IF($F301=TiltakstyperKostnadskalkyle!$B$6,($J301*TiltakstyperKostnadskalkyle!I$6)/100,
IF($F301=TiltakstyperKostnadskalkyle!$B$7,($J301*TiltakstyperKostnadskalkyle!I$7)/100,
IF($F301=TiltakstyperKostnadskalkyle!$B$8,($J301*TiltakstyperKostnadskalkyle!I$8)/100,
IF($F301=TiltakstyperKostnadskalkyle!$B$9,($J301*TiltakstyperKostnadskalkyle!I$9)/100,
IF($F301=TiltakstyperKostnadskalkyle!$B$10,($J301*TiltakstyperKostnadskalkyle!I$10)/100,
IF($F301=TiltakstyperKostnadskalkyle!$B$11,($J301*TiltakstyperKostnadskalkyle!I$11)/100,
IF($F301=TiltakstyperKostnadskalkyle!$B$12,($J301*TiltakstyperKostnadskalkyle!I$12)/100,
IF($F301=TiltakstyperKostnadskalkyle!$B$13,($J301*TiltakstyperKostnadskalkyle!I$13)/100,
IF($F301=TiltakstyperKostnadskalkyle!$B$14,($J301*TiltakstyperKostnadskalkyle!I$14)/100,
IF($F301=TiltakstyperKostnadskalkyle!$B$15,($J301*TiltakstyperKostnadskalkyle!I$15)/100,
"0")))))))))))</f>
        <v>0</v>
      </c>
      <c r="Q301" s="18">
        <f t="shared" si="18"/>
        <v>0</v>
      </c>
      <c r="R301" s="18" t="str">
        <f>IF($F301=TiltakstyperKostnadskalkyle!$B$5,($J301*TiltakstyperKostnadskalkyle!K$5)/100,
IF($F301=TiltakstyperKostnadskalkyle!$B$6,($J301*TiltakstyperKostnadskalkyle!K$6)/100,
IF($F301=TiltakstyperKostnadskalkyle!$B$8,($J301*TiltakstyperKostnadskalkyle!K$8)/100,
IF($F301=TiltakstyperKostnadskalkyle!$B$9,($J301*TiltakstyperKostnadskalkyle!K$9)/100,
IF($F301=TiltakstyperKostnadskalkyle!$B$10,($J301*TiltakstyperKostnadskalkyle!K$10)/100,
IF($F301=TiltakstyperKostnadskalkyle!$B$11,($J301*TiltakstyperKostnadskalkyle!K$11)/100,
IF($F301=TiltakstyperKostnadskalkyle!$B$12,($J301*TiltakstyperKostnadskalkyle!K$12)/100,
IF($F301=TiltakstyperKostnadskalkyle!$B$13,($J301*TiltakstyperKostnadskalkyle!K$13)/100,
IF($F301=TiltakstyperKostnadskalkyle!$B$14,($J301*TiltakstyperKostnadskalkyle!K$14)/100,
"0")))))))))</f>
        <v>0</v>
      </c>
      <c r="S301" s="18">
        <f t="shared" si="19"/>
        <v>0</v>
      </c>
      <c r="T301" s="18" t="str">
        <f>IF($F301=TiltakstyperKostnadskalkyle!$B$5,($J301*TiltakstyperKostnadskalkyle!M$5)/100,
IF($F301=TiltakstyperKostnadskalkyle!$B$6,($J301*TiltakstyperKostnadskalkyle!M$6)/100,
IF($F301=TiltakstyperKostnadskalkyle!$B$7,($J301*TiltakstyperKostnadskalkyle!M$7)/100,
IF($F301=TiltakstyperKostnadskalkyle!$B$8,($J301*TiltakstyperKostnadskalkyle!M$8)/100,
IF($F301=TiltakstyperKostnadskalkyle!$B$9,($J301*TiltakstyperKostnadskalkyle!M$9)/100,
IF($F301=TiltakstyperKostnadskalkyle!$B$10,($J301*TiltakstyperKostnadskalkyle!M$10)/100,
IF($F301=TiltakstyperKostnadskalkyle!$B$11,($J301*TiltakstyperKostnadskalkyle!M$11)/100,
IF($F301=TiltakstyperKostnadskalkyle!$B$12,($J301*TiltakstyperKostnadskalkyle!M$12)/100,
IF($F301=TiltakstyperKostnadskalkyle!$B$13,($J301*TiltakstyperKostnadskalkyle!M$13)/100,
IF($F301=TiltakstyperKostnadskalkyle!$B$14,($J301*TiltakstyperKostnadskalkyle!M$14)/100,
IF($F301=TiltakstyperKostnadskalkyle!$B$15,($J301*TiltakstyperKostnadskalkyle!M$15)/100,
"0")))))))))))</f>
        <v>0</v>
      </c>
      <c r="U301" s="32"/>
      <c r="V301" s="32"/>
      <c r="W301" s="18" t="str">
        <f>IF($F301=TiltakstyperKostnadskalkyle!$B$5,($J301*TiltakstyperKostnadskalkyle!P$5)/100,
IF($F301=TiltakstyperKostnadskalkyle!$B$6,($J301*TiltakstyperKostnadskalkyle!P$6)/100,
IF($F301=TiltakstyperKostnadskalkyle!$B$7,($J301*TiltakstyperKostnadskalkyle!P$7)/100,
IF($F301=TiltakstyperKostnadskalkyle!$B$8,($J301*TiltakstyperKostnadskalkyle!P$8)/100,
IF($F301=TiltakstyperKostnadskalkyle!$B$9,($J301*TiltakstyperKostnadskalkyle!P$9)/100,
IF($F301=TiltakstyperKostnadskalkyle!$B$10,($J301*TiltakstyperKostnadskalkyle!P$10)/100,
IF($F301=TiltakstyperKostnadskalkyle!$B$11,($J301*TiltakstyperKostnadskalkyle!P$11)/100,
IF($F301=TiltakstyperKostnadskalkyle!$B$12,($J301*TiltakstyperKostnadskalkyle!P$12)/100,
IF($F301=TiltakstyperKostnadskalkyle!$B$13,($J301*TiltakstyperKostnadskalkyle!P$13)/100,
IF($F301=TiltakstyperKostnadskalkyle!$B$14,($J301*TiltakstyperKostnadskalkyle!P$14)/100,
IF($F301=TiltakstyperKostnadskalkyle!$B$15,($J301*TiltakstyperKostnadskalkyle!P$15)/100,
"0")))))))))))</f>
        <v>0</v>
      </c>
      <c r="Y301" s="151"/>
    </row>
    <row r="302" spans="2:25" ht="14.45" customHeight="1" x14ac:dyDescent="0.25">
      <c r="B302" s="20" t="s">
        <v>25</v>
      </c>
      <c r="C302" s="22"/>
      <c r="D302" s="22"/>
      <c r="E302" s="22"/>
      <c r="F302" s="39"/>
      <c r="G302" s="22"/>
      <c r="H302" s="23"/>
      <c r="I302" s="27"/>
      <c r="J302" s="18">
        <f>IF(F302=TiltakstyperKostnadskalkyle!$B$5,TiltakstyperKostnadskalkyle!$R$5*Handlingsplan!H308,
IF(F302=TiltakstyperKostnadskalkyle!$B$6,TiltakstyperKostnadskalkyle!$R$6*Handlingsplan!H308,
IF(F302=TiltakstyperKostnadskalkyle!$B$7,TiltakstyperKostnadskalkyle!$R$7*Handlingsplan!H308,
IF(F302=TiltakstyperKostnadskalkyle!$B$8,TiltakstyperKostnadskalkyle!$R$8*Handlingsplan!H308,
IF(F302=TiltakstyperKostnadskalkyle!$B$9,TiltakstyperKostnadskalkyle!$R$9*Handlingsplan!H308,
IF(F302=TiltakstyperKostnadskalkyle!$B$10,TiltakstyperKostnadskalkyle!$R$10*Handlingsplan!H308,
IF(F302=TiltakstyperKostnadskalkyle!$B$11,TiltakstyperKostnadskalkyle!$R$11*Handlingsplan!H308,
IF(F302=TiltakstyperKostnadskalkyle!$B$12,TiltakstyperKostnadskalkyle!$R$12*Handlingsplan!H308,
IF(F302=TiltakstyperKostnadskalkyle!$B$13,TiltakstyperKostnadskalkyle!$R$13*Handlingsplan!H308,
IF(F302=TiltakstyperKostnadskalkyle!$B$14,TiltakstyperKostnadskalkyle!$R$14*Handlingsplan!H308,
IF(F302=TiltakstyperKostnadskalkyle!$B$15,TiltakstyperKostnadskalkyle!$R$15*Handlingsplan!H308,
0)))))))))))</f>
        <v>0</v>
      </c>
      <c r="K302" s="18" t="str">
        <f>IF($F302=TiltakstyperKostnadskalkyle!$B$5,($J302*TiltakstyperKostnadskalkyle!D$5)/100,
IF($F302=TiltakstyperKostnadskalkyle!$B$6,($J302*TiltakstyperKostnadskalkyle!D$6)/100,
IF($F302=TiltakstyperKostnadskalkyle!$B$7,($J302*TiltakstyperKostnadskalkyle!D$7)/100,
IF($F302=TiltakstyperKostnadskalkyle!$B$8,($J302*TiltakstyperKostnadskalkyle!D$8)/100,
IF($F302=TiltakstyperKostnadskalkyle!$B$9,($J302*TiltakstyperKostnadskalkyle!D$9)/100,
IF($F302=TiltakstyperKostnadskalkyle!$B$10,($J302*TiltakstyperKostnadskalkyle!D$10)/100,
IF($F302=TiltakstyperKostnadskalkyle!$B$11,($J302*TiltakstyperKostnadskalkyle!D$11)/100,
IF($F302=TiltakstyperKostnadskalkyle!$B$12,($J302*TiltakstyperKostnadskalkyle!D$12)/100,
IF($F302=TiltakstyperKostnadskalkyle!$B$13,($J302*TiltakstyperKostnadskalkyle!D$13)/100,
IF($F302=TiltakstyperKostnadskalkyle!$B$14,($J302*TiltakstyperKostnadskalkyle!D$14)/100,
IF($F302=TiltakstyperKostnadskalkyle!$B$15,($J302*TiltakstyperKostnadskalkyle!D$15)/100,
"0")))))))))))</f>
        <v>0</v>
      </c>
      <c r="L302" s="18" t="str">
        <f>IF($F302=TiltakstyperKostnadskalkyle!$B$5,($J302*TiltakstyperKostnadskalkyle!E$5)/100,
IF($F302=TiltakstyperKostnadskalkyle!$B$6,($J302*TiltakstyperKostnadskalkyle!E$6)/100,
IF($F302=TiltakstyperKostnadskalkyle!$B$7,($J302*TiltakstyperKostnadskalkyle!E$7)/100,
IF($F302=TiltakstyperKostnadskalkyle!$B$8,($J302*TiltakstyperKostnadskalkyle!E$8)/100,
IF($F302=TiltakstyperKostnadskalkyle!$B$9,($J302*TiltakstyperKostnadskalkyle!E$9)/100,
IF($F302=TiltakstyperKostnadskalkyle!$B$10,($J302*TiltakstyperKostnadskalkyle!E$10)/100,
IF($F302=TiltakstyperKostnadskalkyle!$B$11,($J302*TiltakstyperKostnadskalkyle!E$11)/100,
IF($F302=TiltakstyperKostnadskalkyle!$B$12,($J302*TiltakstyperKostnadskalkyle!E$12)/100,
IF($F302=TiltakstyperKostnadskalkyle!$B$13,($J302*TiltakstyperKostnadskalkyle!E$13)/100,
IF($F302=TiltakstyperKostnadskalkyle!$B$14,($J302*TiltakstyperKostnadskalkyle!E$14)/100,
IF($F302=TiltakstyperKostnadskalkyle!$B$15,($J302*TiltakstyperKostnadskalkyle!E$15)/100,
"0")))))))))))</f>
        <v>0</v>
      </c>
      <c r="M302" s="18" t="str">
        <f>IF($F302=TiltakstyperKostnadskalkyle!$B$5,($J302*TiltakstyperKostnadskalkyle!F$5)/100,
IF($F302=TiltakstyperKostnadskalkyle!$B$6,($J302*TiltakstyperKostnadskalkyle!F$6)/100,
IF($F302=TiltakstyperKostnadskalkyle!$B$7,($J302*TiltakstyperKostnadskalkyle!F$7)/100,
IF($F302=TiltakstyperKostnadskalkyle!$B$8,($J302*TiltakstyperKostnadskalkyle!F$8)/100,
IF($F302=TiltakstyperKostnadskalkyle!$B$9,($J302*TiltakstyperKostnadskalkyle!F$9)/100,
IF($F302=TiltakstyperKostnadskalkyle!$B$10,($J302*TiltakstyperKostnadskalkyle!F$10)/100,
IF($F302=TiltakstyperKostnadskalkyle!$B$11,($J302*TiltakstyperKostnadskalkyle!F$11)/100,
IF($F302=TiltakstyperKostnadskalkyle!$B$12,($J302*TiltakstyperKostnadskalkyle!F$12)/100,
IF($F302=TiltakstyperKostnadskalkyle!$B$13,($J302*TiltakstyperKostnadskalkyle!F$13)/100,
IF($F302=TiltakstyperKostnadskalkyle!$B$14,($J302*TiltakstyperKostnadskalkyle!F$14)/100,
IF($F302=TiltakstyperKostnadskalkyle!$B$15,($J302*TiltakstyperKostnadskalkyle!F$15)/100,
"0")))))))))))</f>
        <v>0</v>
      </c>
      <c r="N302" s="18" t="str">
        <f>IF($F302=TiltakstyperKostnadskalkyle!$B$5,($J302*TiltakstyperKostnadskalkyle!G$5)/100,
IF($F302=TiltakstyperKostnadskalkyle!$B$6,($J302*TiltakstyperKostnadskalkyle!G$6)/100,
IF($F302=TiltakstyperKostnadskalkyle!$B$7,($J302*TiltakstyperKostnadskalkyle!G$7)/100,
IF($F302=TiltakstyperKostnadskalkyle!$B$8,($J302*TiltakstyperKostnadskalkyle!G$8)/100,
IF($F302=TiltakstyperKostnadskalkyle!$B$9,($J302*TiltakstyperKostnadskalkyle!G$9)/100,
IF($F302=TiltakstyperKostnadskalkyle!$B$10,($J302*TiltakstyperKostnadskalkyle!G$10)/100,
IF($F302=TiltakstyperKostnadskalkyle!$B$11,($J302*TiltakstyperKostnadskalkyle!G$11)/100,
IF($F302=TiltakstyperKostnadskalkyle!$B$12,($J302*TiltakstyperKostnadskalkyle!G$12)/100,
IF($F302=TiltakstyperKostnadskalkyle!$B$13,($J302*TiltakstyperKostnadskalkyle!G$13)/100,
IF($F302=TiltakstyperKostnadskalkyle!$B$14,($J302*TiltakstyperKostnadskalkyle!G$14)/100,
IF($F302=TiltakstyperKostnadskalkyle!$B$15,($J302*TiltakstyperKostnadskalkyle!G$15)/100,
"0")))))))))))</f>
        <v>0</v>
      </c>
      <c r="O302" s="18" t="str">
        <f>IF($F302=TiltakstyperKostnadskalkyle!$B$5,($J302*TiltakstyperKostnadskalkyle!H$5)/100,
IF($F302=TiltakstyperKostnadskalkyle!$B$6,($J302*TiltakstyperKostnadskalkyle!H$6)/100,
IF($F302=TiltakstyperKostnadskalkyle!$B$7,($J302*TiltakstyperKostnadskalkyle!H$7)/100,
IF($F302=TiltakstyperKostnadskalkyle!$B$8,($J302*TiltakstyperKostnadskalkyle!H$8)/100,
IF($F302=TiltakstyperKostnadskalkyle!$B$9,($J302*TiltakstyperKostnadskalkyle!H$9)/100,
IF($F302=TiltakstyperKostnadskalkyle!$B$10,($J302*TiltakstyperKostnadskalkyle!H$10)/100,
IF($F302=TiltakstyperKostnadskalkyle!$B$11,($J302*TiltakstyperKostnadskalkyle!H$11)/100,
IF($F302=TiltakstyperKostnadskalkyle!$B$12,($J302*TiltakstyperKostnadskalkyle!H$12)/100,
IF($F302=TiltakstyperKostnadskalkyle!$B$13,($J302*TiltakstyperKostnadskalkyle!H$13)/100,
IF($F302=TiltakstyperKostnadskalkyle!$B$14,($J302*TiltakstyperKostnadskalkyle!H$14)/100,
IF($F302=TiltakstyperKostnadskalkyle!$B$15,($J302*TiltakstyperKostnadskalkyle!H$15)/100,
"0")))))))))))</f>
        <v>0</v>
      </c>
      <c r="P302" s="18" t="str">
        <f>IF($F302=TiltakstyperKostnadskalkyle!$B$5,($J302*TiltakstyperKostnadskalkyle!I$5)/100,
IF($F302=TiltakstyperKostnadskalkyle!$B$6,($J302*TiltakstyperKostnadskalkyle!I$6)/100,
IF($F302=TiltakstyperKostnadskalkyle!$B$7,($J302*TiltakstyperKostnadskalkyle!I$7)/100,
IF($F302=TiltakstyperKostnadskalkyle!$B$8,($J302*TiltakstyperKostnadskalkyle!I$8)/100,
IF($F302=TiltakstyperKostnadskalkyle!$B$9,($J302*TiltakstyperKostnadskalkyle!I$9)/100,
IF($F302=TiltakstyperKostnadskalkyle!$B$10,($J302*TiltakstyperKostnadskalkyle!I$10)/100,
IF($F302=TiltakstyperKostnadskalkyle!$B$11,($J302*TiltakstyperKostnadskalkyle!I$11)/100,
IF($F302=TiltakstyperKostnadskalkyle!$B$12,($J302*TiltakstyperKostnadskalkyle!I$12)/100,
IF($F302=TiltakstyperKostnadskalkyle!$B$13,($J302*TiltakstyperKostnadskalkyle!I$13)/100,
IF($F302=TiltakstyperKostnadskalkyle!$B$14,($J302*TiltakstyperKostnadskalkyle!I$14)/100,
IF($F302=TiltakstyperKostnadskalkyle!$B$15,($J302*TiltakstyperKostnadskalkyle!I$15)/100,
"0")))))))))))</f>
        <v>0</v>
      </c>
      <c r="Q302" s="18">
        <f t="shared" si="18"/>
        <v>0</v>
      </c>
      <c r="R302" s="18" t="str">
        <f>IF($F302=TiltakstyperKostnadskalkyle!$B$5,($J302*TiltakstyperKostnadskalkyle!K$5)/100,
IF($F302=TiltakstyperKostnadskalkyle!$B$6,($J302*TiltakstyperKostnadskalkyle!K$6)/100,
IF($F302=TiltakstyperKostnadskalkyle!$B$8,($J302*TiltakstyperKostnadskalkyle!K$8)/100,
IF($F302=TiltakstyperKostnadskalkyle!$B$9,($J302*TiltakstyperKostnadskalkyle!K$9)/100,
IF($F302=TiltakstyperKostnadskalkyle!$B$10,($J302*TiltakstyperKostnadskalkyle!K$10)/100,
IF($F302=TiltakstyperKostnadskalkyle!$B$11,($J302*TiltakstyperKostnadskalkyle!K$11)/100,
IF($F302=TiltakstyperKostnadskalkyle!$B$12,($J302*TiltakstyperKostnadskalkyle!K$12)/100,
IF($F302=TiltakstyperKostnadskalkyle!$B$13,($J302*TiltakstyperKostnadskalkyle!K$13)/100,
IF($F302=TiltakstyperKostnadskalkyle!$B$14,($J302*TiltakstyperKostnadskalkyle!K$14)/100,
"0")))))))))</f>
        <v>0</v>
      </c>
      <c r="S302" s="18">
        <f t="shared" si="19"/>
        <v>0</v>
      </c>
      <c r="T302" s="18" t="str">
        <f>IF($F302=TiltakstyperKostnadskalkyle!$B$5,($J302*TiltakstyperKostnadskalkyle!M$5)/100,
IF($F302=TiltakstyperKostnadskalkyle!$B$6,($J302*TiltakstyperKostnadskalkyle!M$6)/100,
IF($F302=TiltakstyperKostnadskalkyle!$B$7,($J302*TiltakstyperKostnadskalkyle!M$7)/100,
IF($F302=TiltakstyperKostnadskalkyle!$B$8,($J302*TiltakstyperKostnadskalkyle!M$8)/100,
IF($F302=TiltakstyperKostnadskalkyle!$B$9,($J302*TiltakstyperKostnadskalkyle!M$9)/100,
IF($F302=TiltakstyperKostnadskalkyle!$B$10,($J302*TiltakstyperKostnadskalkyle!M$10)/100,
IF($F302=TiltakstyperKostnadskalkyle!$B$11,($J302*TiltakstyperKostnadskalkyle!M$11)/100,
IF($F302=TiltakstyperKostnadskalkyle!$B$12,($J302*TiltakstyperKostnadskalkyle!M$12)/100,
IF($F302=TiltakstyperKostnadskalkyle!$B$13,($J302*TiltakstyperKostnadskalkyle!M$13)/100,
IF($F302=TiltakstyperKostnadskalkyle!$B$14,($J302*TiltakstyperKostnadskalkyle!M$14)/100,
IF($F302=TiltakstyperKostnadskalkyle!$B$15,($J302*TiltakstyperKostnadskalkyle!M$15)/100,
"0")))))))))))</f>
        <v>0</v>
      </c>
      <c r="U302" s="32"/>
      <c r="V302" s="32"/>
      <c r="W302" s="18" t="str">
        <f>IF($F302=TiltakstyperKostnadskalkyle!$B$5,($J302*TiltakstyperKostnadskalkyle!P$5)/100,
IF($F302=TiltakstyperKostnadskalkyle!$B$6,($J302*TiltakstyperKostnadskalkyle!P$6)/100,
IF($F302=TiltakstyperKostnadskalkyle!$B$7,($J302*TiltakstyperKostnadskalkyle!P$7)/100,
IF($F302=TiltakstyperKostnadskalkyle!$B$8,($J302*TiltakstyperKostnadskalkyle!P$8)/100,
IF($F302=TiltakstyperKostnadskalkyle!$B$9,($J302*TiltakstyperKostnadskalkyle!P$9)/100,
IF($F302=TiltakstyperKostnadskalkyle!$B$10,($J302*TiltakstyperKostnadskalkyle!P$10)/100,
IF($F302=TiltakstyperKostnadskalkyle!$B$11,($J302*TiltakstyperKostnadskalkyle!P$11)/100,
IF($F302=TiltakstyperKostnadskalkyle!$B$12,($J302*TiltakstyperKostnadskalkyle!P$12)/100,
IF($F302=TiltakstyperKostnadskalkyle!$B$13,($J302*TiltakstyperKostnadskalkyle!P$13)/100,
IF($F302=TiltakstyperKostnadskalkyle!$B$14,($J302*TiltakstyperKostnadskalkyle!P$14)/100,
IF($F302=TiltakstyperKostnadskalkyle!$B$15,($J302*TiltakstyperKostnadskalkyle!P$15)/100,
"0")))))))))))</f>
        <v>0</v>
      </c>
      <c r="Y302" s="151"/>
    </row>
    <row r="303" spans="2:25" ht="14.45" customHeight="1" x14ac:dyDescent="0.25">
      <c r="B303" s="20" t="s">
        <v>25</v>
      </c>
      <c r="C303" s="22"/>
      <c r="D303" s="22"/>
      <c r="E303" s="22"/>
      <c r="F303" s="39"/>
      <c r="G303" s="22"/>
      <c r="H303" s="23"/>
      <c r="I303" s="27"/>
      <c r="J303" s="18">
        <f>IF(F303=TiltakstyperKostnadskalkyle!$B$5,TiltakstyperKostnadskalkyle!$R$5*Handlingsplan!H309,
IF(F303=TiltakstyperKostnadskalkyle!$B$6,TiltakstyperKostnadskalkyle!$R$6*Handlingsplan!H309,
IF(F303=TiltakstyperKostnadskalkyle!$B$7,TiltakstyperKostnadskalkyle!$R$7*Handlingsplan!H309,
IF(F303=TiltakstyperKostnadskalkyle!$B$8,TiltakstyperKostnadskalkyle!$R$8*Handlingsplan!H309,
IF(F303=TiltakstyperKostnadskalkyle!$B$9,TiltakstyperKostnadskalkyle!$R$9*Handlingsplan!H309,
IF(F303=TiltakstyperKostnadskalkyle!$B$10,TiltakstyperKostnadskalkyle!$R$10*Handlingsplan!H309,
IF(F303=TiltakstyperKostnadskalkyle!$B$11,TiltakstyperKostnadskalkyle!$R$11*Handlingsplan!H309,
IF(F303=TiltakstyperKostnadskalkyle!$B$12,TiltakstyperKostnadskalkyle!$R$12*Handlingsplan!H309,
IF(F303=TiltakstyperKostnadskalkyle!$B$13,TiltakstyperKostnadskalkyle!$R$13*Handlingsplan!H309,
IF(F303=TiltakstyperKostnadskalkyle!$B$14,TiltakstyperKostnadskalkyle!$R$14*Handlingsplan!H309,
IF(F303=TiltakstyperKostnadskalkyle!$B$15,TiltakstyperKostnadskalkyle!$R$15*Handlingsplan!H309,
0)))))))))))</f>
        <v>0</v>
      </c>
      <c r="K303" s="18" t="str">
        <f>IF($F303=TiltakstyperKostnadskalkyle!$B$5,($J303*TiltakstyperKostnadskalkyle!D$5)/100,
IF($F303=TiltakstyperKostnadskalkyle!$B$6,($J303*TiltakstyperKostnadskalkyle!D$6)/100,
IF($F303=TiltakstyperKostnadskalkyle!$B$7,($J303*TiltakstyperKostnadskalkyle!D$7)/100,
IF($F303=TiltakstyperKostnadskalkyle!$B$8,($J303*TiltakstyperKostnadskalkyle!D$8)/100,
IF($F303=TiltakstyperKostnadskalkyle!$B$9,($J303*TiltakstyperKostnadskalkyle!D$9)/100,
IF($F303=TiltakstyperKostnadskalkyle!$B$10,($J303*TiltakstyperKostnadskalkyle!D$10)/100,
IF($F303=TiltakstyperKostnadskalkyle!$B$11,($J303*TiltakstyperKostnadskalkyle!D$11)/100,
IF($F303=TiltakstyperKostnadskalkyle!$B$12,($J303*TiltakstyperKostnadskalkyle!D$12)/100,
IF($F303=TiltakstyperKostnadskalkyle!$B$13,($J303*TiltakstyperKostnadskalkyle!D$13)/100,
IF($F303=TiltakstyperKostnadskalkyle!$B$14,($J303*TiltakstyperKostnadskalkyle!D$14)/100,
IF($F303=TiltakstyperKostnadskalkyle!$B$15,($J303*TiltakstyperKostnadskalkyle!D$15)/100,
"0")))))))))))</f>
        <v>0</v>
      </c>
      <c r="L303" s="18" t="str">
        <f>IF($F303=TiltakstyperKostnadskalkyle!$B$5,($J303*TiltakstyperKostnadskalkyle!E$5)/100,
IF($F303=TiltakstyperKostnadskalkyle!$B$6,($J303*TiltakstyperKostnadskalkyle!E$6)/100,
IF($F303=TiltakstyperKostnadskalkyle!$B$7,($J303*TiltakstyperKostnadskalkyle!E$7)/100,
IF($F303=TiltakstyperKostnadskalkyle!$B$8,($J303*TiltakstyperKostnadskalkyle!E$8)/100,
IF($F303=TiltakstyperKostnadskalkyle!$B$9,($J303*TiltakstyperKostnadskalkyle!E$9)/100,
IF($F303=TiltakstyperKostnadskalkyle!$B$10,($J303*TiltakstyperKostnadskalkyle!E$10)/100,
IF($F303=TiltakstyperKostnadskalkyle!$B$11,($J303*TiltakstyperKostnadskalkyle!E$11)/100,
IF($F303=TiltakstyperKostnadskalkyle!$B$12,($J303*TiltakstyperKostnadskalkyle!E$12)/100,
IF($F303=TiltakstyperKostnadskalkyle!$B$13,($J303*TiltakstyperKostnadskalkyle!E$13)/100,
IF($F303=TiltakstyperKostnadskalkyle!$B$14,($J303*TiltakstyperKostnadskalkyle!E$14)/100,
IF($F303=TiltakstyperKostnadskalkyle!$B$15,($J303*TiltakstyperKostnadskalkyle!E$15)/100,
"0")))))))))))</f>
        <v>0</v>
      </c>
      <c r="M303" s="18" t="str">
        <f>IF($F303=TiltakstyperKostnadskalkyle!$B$5,($J303*TiltakstyperKostnadskalkyle!F$5)/100,
IF($F303=TiltakstyperKostnadskalkyle!$B$6,($J303*TiltakstyperKostnadskalkyle!F$6)/100,
IF($F303=TiltakstyperKostnadskalkyle!$B$7,($J303*TiltakstyperKostnadskalkyle!F$7)/100,
IF($F303=TiltakstyperKostnadskalkyle!$B$8,($J303*TiltakstyperKostnadskalkyle!F$8)/100,
IF($F303=TiltakstyperKostnadskalkyle!$B$9,($J303*TiltakstyperKostnadskalkyle!F$9)/100,
IF($F303=TiltakstyperKostnadskalkyle!$B$10,($J303*TiltakstyperKostnadskalkyle!F$10)/100,
IF($F303=TiltakstyperKostnadskalkyle!$B$11,($J303*TiltakstyperKostnadskalkyle!F$11)/100,
IF($F303=TiltakstyperKostnadskalkyle!$B$12,($J303*TiltakstyperKostnadskalkyle!F$12)/100,
IF($F303=TiltakstyperKostnadskalkyle!$B$13,($J303*TiltakstyperKostnadskalkyle!F$13)/100,
IF($F303=TiltakstyperKostnadskalkyle!$B$14,($J303*TiltakstyperKostnadskalkyle!F$14)/100,
IF($F303=TiltakstyperKostnadskalkyle!$B$15,($J303*TiltakstyperKostnadskalkyle!F$15)/100,
"0")))))))))))</f>
        <v>0</v>
      </c>
      <c r="N303" s="18" t="str">
        <f>IF($F303=TiltakstyperKostnadskalkyle!$B$5,($J303*TiltakstyperKostnadskalkyle!G$5)/100,
IF($F303=TiltakstyperKostnadskalkyle!$B$6,($J303*TiltakstyperKostnadskalkyle!G$6)/100,
IF($F303=TiltakstyperKostnadskalkyle!$B$7,($J303*TiltakstyperKostnadskalkyle!G$7)/100,
IF($F303=TiltakstyperKostnadskalkyle!$B$8,($J303*TiltakstyperKostnadskalkyle!G$8)/100,
IF($F303=TiltakstyperKostnadskalkyle!$B$9,($J303*TiltakstyperKostnadskalkyle!G$9)/100,
IF($F303=TiltakstyperKostnadskalkyle!$B$10,($J303*TiltakstyperKostnadskalkyle!G$10)/100,
IF($F303=TiltakstyperKostnadskalkyle!$B$11,($J303*TiltakstyperKostnadskalkyle!G$11)/100,
IF($F303=TiltakstyperKostnadskalkyle!$B$12,($J303*TiltakstyperKostnadskalkyle!G$12)/100,
IF($F303=TiltakstyperKostnadskalkyle!$B$13,($J303*TiltakstyperKostnadskalkyle!G$13)/100,
IF($F303=TiltakstyperKostnadskalkyle!$B$14,($J303*TiltakstyperKostnadskalkyle!G$14)/100,
IF($F303=TiltakstyperKostnadskalkyle!$B$15,($J303*TiltakstyperKostnadskalkyle!G$15)/100,
"0")))))))))))</f>
        <v>0</v>
      </c>
      <c r="O303" s="18" t="str">
        <f>IF($F303=TiltakstyperKostnadskalkyle!$B$5,($J303*TiltakstyperKostnadskalkyle!H$5)/100,
IF($F303=TiltakstyperKostnadskalkyle!$B$6,($J303*TiltakstyperKostnadskalkyle!H$6)/100,
IF($F303=TiltakstyperKostnadskalkyle!$B$7,($J303*TiltakstyperKostnadskalkyle!H$7)/100,
IF($F303=TiltakstyperKostnadskalkyle!$B$8,($J303*TiltakstyperKostnadskalkyle!H$8)/100,
IF($F303=TiltakstyperKostnadskalkyle!$B$9,($J303*TiltakstyperKostnadskalkyle!H$9)/100,
IF($F303=TiltakstyperKostnadskalkyle!$B$10,($J303*TiltakstyperKostnadskalkyle!H$10)/100,
IF($F303=TiltakstyperKostnadskalkyle!$B$11,($J303*TiltakstyperKostnadskalkyle!H$11)/100,
IF($F303=TiltakstyperKostnadskalkyle!$B$12,($J303*TiltakstyperKostnadskalkyle!H$12)/100,
IF($F303=TiltakstyperKostnadskalkyle!$B$13,($J303*TiltakstyperKostnadskalkyle!H$13)/100,
IF($F303=TiltakstyperKostnadskalkyle!$B$14,($J303*TiltakstyperKostnadskalkyle!H$14)/100,
IF($F303=TiltakstyperKostnadskalkyle!$B$15,($J303*TiltakstyperKostnadskalkyle!H$15)/100,
"0")))))))))))</f>
        <v>0</v>
      </c>
      <c r="P303" s="18" t="str">
        <f>IF($F303=TiltakstyperKostnadskalkyle!$B$5,($J303*TiltakstyperKostnadskalkyle!I$5)/100,
IF($F303=TiltakstyperKostnadskalkyle!$B$6,($J303*TiltakstyperKostnadskalkyle!I$6)/100,
IF($F303=TiltakstyperKostnadskalkyle!$B$7,($J303*TiltakstyperKostnadskalkyle!I$7)/100,
IF($F303=TiltakstyperKostnadskalkyle!$B$8,($J303*TiltakstyperKostnadskalkyle!I$8)/100,
IF($F303=TiltakstyperKostnadskalkyle!$B$9,($J303*TiltakstyperKostnadskalkyle!I$9)/100,
IF($F303=TiltakstyperKostnadskalkyle!$B$10,($J303*TiltakstyperKostnadskalkyle!I$10)/100,
IF($F303=TiltakstyperKostnadskalkyle!$B$11,($J303*TiltakstyperKostnadskalkyle!I$11)/100,
IF($F303=TiltakstyperKostnadskalkyle!$B$12,($J303*TiltakstyperKostnadskalkyle!I$12)/100,
IF($F303=TiltakstyperKostnadskalkyle!$B$13,($J303*TiltakstyperKostnadskalkyle!I$13)/100,
IF($F303=TiltakstyperKostnadskalkyle!$B$14,($J303*TiltakstyperKostnadskalkyle!I$14)/100,
IF($F303=TiltakstyperKostnadskalkyle!$B$15,($J303*TiltakstyperKostnadskalkyle!I$15)/100,
"0")))))))))))</f>
        <v>0</v>
      </c>
      <c r="Q303" s="18">
        <f t="shared" si="18"/>
        <v>0</v>
      </c>
      <c r="R303" s="18" t="str">
        <f>IF($F303=TiltakstyperKostnadskalkyle!$B$5,($J303*TiltakstyperKostnadskalkyle!K$5)/100,
IF($F303=TiltakstyperKostnadskalkyle!$B$6,($J303*TiltakstyperKostnadskalkyle!K$6)/100,
IF($F303=TiltakstyperKostnadskalkyle!$B$8,($J303*TiltakstyperKostnadskalkyle!K$8)/100,
IF($F303=TiltakstyperKostnadskalkyle!$B$9,($J303*TiltakstyperKostnadskalkyle!K$9)/100,
IF($F303=TiltakstyperKostnadskalkyle!$B$10,($J303*TiltakstyperKostnadskalkyle!K$10)/100,
IF($F303=TiltakstyperKostnadskalkyle!$B$11,($J303*TiltakstyperKostnadskalkyle!K$11)/100,
IF($F303=TiltakstyperKostnadskalkyle!$B$12,($J303*TiltakstyperKostnadskalkyle!K$12)/100,
IF($F303=TiltakstyperKostnadskalkyle!$B$13,($J303*TiltakstyperKostnadskalkyle!K$13)/100,
IF($F303=TiltakstyperKostnadskalkyle!$B$14,($J303*TiltakstyperKostnadskalkyle!K$14)/100,
"0")))))))))</f>
        <v>0</v>
      </c>
      <c r="S303" s="18">
        <f t="shared" si="19"/>
        <v>0</v>
      </c>
      <c r="T303" s="18" t="str">
        <f>IF($F303=TiltakstyperKostnadskalkyle!$B$5,($J303*TiltakstyperKostnadskalkyle!M$5)/100,
IF($F303=TiltakstyperKostnadskalkyle!$B$6,($J303*TiltakstyperKostnadskalkyle!M$6)/100,
IF($F303=TiltakstyperKostnadskalkyle!$B$7,($J303*TiltakstyperKostnadskalkyle!M$7)/100,
IF($F303=TiltakstyperKostnadskalkyle!$B$8,($J303*TiltakstyperKostnadskalkyle!M$8)/100,
IF($F303=TiltakstyperKostnadskalkyle!$B$9,($J303*TiltakstyperKostnadskalkyle!M$9)/100,
IF($F303=TiltakstyperKostnadskalkyle!$B$10,($J303*TiltakstyperKostnadskalkyle!M$10)/100,
IF($F303=TiltakstyperKostnadskalkyle!$B$11,($J303*TiltakstyperKostnadskalkyle!M$11)/100,
IF($F303=TiltakstyperKostnadskalkyle!$B$12,($J303*TiltakstyperKostnadskalkyle!M$12)/100,
IF($F303=TiltakstyperKostnadskalkyle!$B$13,($J303*TiltakstyperKostnadskalkyle!M$13)/100,
IF($F303=TiltakstyperKostnadskalkyle!$B$14,($J303*TiltakstyperKostnadskalkyle!M$14)/100,
IF($F303=TiltakstyperKostnadskalkyle!$B$15,($J303*TiltakstyperKostnadskalkyle!M$15)/100,
"0")))))))))))</f>
        <v>0</v>
      </c>
      <c r="U303" s="32"/>
      <c r="V303" s="32"/>
      <c r="W303" s="18" t="str">
        <f>IF($F303=TiltakstyperKostnadskalkyle!$B$5,($J303*TiltakstyperKostnadskalkyle!P$5)/100,
IF($F303=TiltakstyperKostnadskalkyle!$B$6,($J303*TiltakstyperKostnadskalkyle!P$6)/100,
IF($F303=TiltakstyperKostnadskalkyle!$B$7,($J303*TiltakstyperKostnadskalkyle!P$7)/100,
IF($F303=TiltakstyperKostnadskalkyle!$B$8,($J303*TiltakstyperKostnadskalkyle!P$8)/100,
IF($F303=TiltakstyperKostnadskalkyle!$B$9,($J303*TiltakstyperKostnadskalkyle!P$9)/100,
IF($F303=TiltakstyperKostnadskalkyle!$B$10,($J303*TiltakstyperKostnadskalkyle!P$10)/100,
IF($F303=TiltakstyperKostnadskalkyle!$B$11,($J303*TiltakstyperKostnadskalkyle!P$11)/100,
IF($F303=TiltakstyperKostnadskalkyle!$B$12,($J303*TiltakstyperKostnadskalkyle!P$12)/100,
IF($F303=TiltakstyperKostnadskalkyle!$B$13,($J303*TiltakstyperKostnadskalkyle!P$13)/100,
IF($F303=TiltakstyperKostnadskalkyle!$B$14,($J303*TiltakstyperKostnadskalkyle!P$14)/100,
IF($F303=TiltakstyperKostnadskalkyle!$B$15,($J303*TiltakstyperKostnadskalkyle!P$15)/100,
"0")))))))))))</f>
        <v>0</v>
      </c>
      <c r="Y303" s="151"/>
    </row>
    <row r="304" spans="2:25" ht="14.45" customHeight="1" x14ac:dyDescent="0.25">
      <c r="B304" s="20" t="s">
        <v>25</v>
      </c>
      <c r="C304" s="22"/>
      <c r="D304" s="22"/>
      <c r="E304" s="22"/>
      <c r="F304" s="39"/>
      <c r="G304" s="22"/>
      <c r="H304" s="23"/>
      <c r="I304" s="27"/>
      <c r="J304" s="18">
        <f>IF(F304=TiltakstyperKostnadskalkyle!$B$5,TiltakstyperKostnadskalkyle!$R$5*Handlingsplan!H310,
IF(F304=TiltakstyperKostnadskalkyle!$B$6,TiltakstyperKostnadskalkyle!$R$6*Handlingsplan!H310,
IF(F304=TiltakstyperKostnadskalkyle!$B$7,TiltakstyperKostnadskalkyle!$R$7*Handlingsplan!H310,
IF(F304=TiltakstyperKostnadskalkyle!$B$8,TiltakstyperKostnadskalkyle!$R$8*Handlingsplan!H310,
IF(F304=TiltakstyperKostnadskalkyle!$B$9,TiltakstyperKostnadskalkyle!$R$9*Handlingsplan!H310,
IF(F304=TiltakstyperKostnadskalkyle!$B$10,TiltakstyperKostnadskalkyle!$R$10*Handlingsplan!H310,
IF(F304=TiltakstyperKostnadskalkyle!$B$11,TiltakstyperKostnadskalkyle!$R$11*Handlingsplan!H310,
IF(F304=TiltakstyperKostnadskalkyle!$B$12,TiltakstyperKostnadskalkyle!$R$12*Handlingsplan!H310,
IF(F304=TiltakstyperKostnadskalkyle!$B$13,TiltakstyperKostnadskalkyle!$R$13*Handlingsplan!H310,
IF(F304=TiltakstyperKostnadskalkyle!$B$14,TiltakstyperKostnadskalkyle!$R$14*Handlingsplan!H310,
IF(F304=TiltakstyperKostnadskalkyle!$B$15,TiltakstyperKostnadskalkyle!$R$15*Handlingsplan!H310,
0)))))))))))</f>
        <v>0</v>
      </c>
      <c r="K304" s="18" t="str">
        <f>IF($F304=TiltakstyperKostnadskalkyle!$B$5,($J304*TiltakstyperKostnadskalkyle!D$5)/100,
IF($F304=TiltakstyperKostnadskalkyle!$B$6,($J304*TiltakstyperKostnadskalkyle!D$6)/100,
IF($F304=TiltakstyperKostnadskalkyle!$B$7,($J304*TiltakstyperKostnadskalkyle!D$7)/100,
IF($F304=TiltakstyperKostnadskalkyle!$B$8,($J304*TiltakstyperKostnadskalkyle!D$8)/100,
IF($F304=TiltakstyperKostnadskalkyle!$B$9,($J304*TiltakstyperKostnadskalkyle!D$9)/100,
IF($F304=TiltakstyperKostnadskalkyle!$B$10,($J304*TiltakstyperKostnadskalkyle!D$10)/100,
IF($F304=TiltakstyperKostnadskalkyle!$B$11,($J304*TiltakstyperKostnadskalkyle!D$11)/100,
IF($F304=TiltakstyperKostnadskalkyle!$B$12,($J304*TiltakstyperKostnadskalkyle!D$12)/100,
IF($F304=TiltakstyperKostnadskalkyle!$B$13,($J304*TiltakstyperKostnadskalkyle!D$13)/100,
IF($F304=TiltakstyperKostnadskalkyle!$B$14,($J304*TiltakstyperKostnadskalkyle!D$14)/100,
IF($F304=TiltakstyperKostnadskalkyle!$B$15,($J304*TiltakstyperKostnadskalkyle!D$15)/100,
"0")))))))))))</f>
        <v>0</v>
      </c>
      <c r="L304" s="18" t="str">
        <f>IF($F304=TiltakstyperKostnadskalkyle!$B$5,($J304*TiltakstyperKostnadskalkyle!E$5)/100,
IF($F304=TiltakstyperKostnadskalkyle!$B$6,($J304*TiltakstyperKostnadskalkyle!E$6)/100,
IF($F304=TiltakstyperKostnadskalkyle!$B$7,($J304*TiltakstyperKostnadskalkyle!E$7)/100,
IF($F304=TiltakstyperKostnadskalkyle!$B$8,($J304*TiltakstyperKostnadskalkyle!E$8)/100,
IF($F304=TiltakstyperKostnadskalkyle!$B$9,($J304*TiltakstyperKostnadskalkyle!E$9)/100,
IF($F304=TiltakstyperKostnadskalkyle!$B$10,($J304*TiltakstyperKostnadskalkyle!E$10)/100,
IF($F304=TiltakstyperKostnadskalkyle!$B$11,($J304*TiltakstyperKostnadskalkyle!E$11)/100,
IF($F304=TiltakstyperKostnadskalkyle!$B$12,($J304*TiltakstyperKostnadskalkyle!E$12)/100,
IF($F304=TiltakstyperKostnadskalkyle!$B$13,($J304*TiltakstyperKostnadskalkyle!E$13)/100,
IF($F304=TiltakstyperKostnadskalkyle!$B$14,($J304*TiltakstyperKostnadskalkyle!E$14)/100,
IF($F304=TiltakstyperKostnadskalkyle!$B$15,($J304*TiltakstyperKostnadskalkyle!E$15)/100,
"0")))))))))))</f>
        <v>0</v>
      </c>
      <c r="M304" s="18" t="str">
        <f>IF($F304=TiltakstyperKostnadskalkyle!$B$5,($J304*TiltakstyperKostnadskalkyle!F$5)/100,
IF($F304=TiltakstyperKostnadskalkyle!$B$6,($J304*TiltakstyperKostnadskalkyle!F$6)/100,
IF($F304=TiltakstyperKostnadskalkyle!$B$7,($J304*TiltakstyperKostnadskalkyle!F$7)/100,
IF($F304=TiltakstyperKostnadskalkyle!$B$8,($J304*TiltakstyperKostnadskalkyle!F$8)/100,
IF($F304=TiltakstyperKostnadskalkyle!$B$9,($J304*TiltakstyperKostnadskalkyle!F$9)/100,
IF($F304=TiltakstyperKostnadskalkyle!$B$10,($J304*TiltakstyperKostnadskalkyle!F$10)/100,
IF($F304=TiltakstyperKostnadskalkyle!$B$11,($J304*TiltakstyperKostnadskalkyle!F$11)/100,
IF($F304=TiltakstyperKostnadskalkyle!$B$12,($J304*TiltakstyperKostnadskalkyle!F$12)/100,
IF($F304=TiltakstyperKostnadskalkyle!$B$13,($J304*TiltakstyperKostnadskalkyle!F$13)/100,
IF($F304=TiltakstyperKostnadskalkyle!$B$14,($J304*TiltakstyperKostnadskalkyle!F$14)/100,
IF($F304=TiltakstyperKostnadskalkyle!$B$15,($J304*TiltakstyperKostnadskalkyle!F$15)/100,
"0")))))))))))</f>
        <v>0</v>
      </c>
      <c r="N304" s="18" t="str">
        <f>IF($F304=TiltakstyperKostnadskalkyle!$B$5,($J304*TiltakstyperKostnadskalkyle!G$5)/100,
IF($F304=TiltakstyperKostnadskalkyle!$B$6,($J304*TiltakstyperKostnadskalkyle!G$6)/100,
IF($F304=TiltakstyperKostnadskalkyle!$B$7,($J304*TiltakstyperKostnadskalkyle!G$7)/100,
IF($F304=TiltakstyperKostnadskalkyle!$B$8,($J304*TiltakstyperKostnadskalkyle!G$8)/100,
IF($F304=TiltakstyperKostnadskalkyle!$B$9,($J304*TiltakstyperKostnadskalkyle!G$9)/100,
IF($F304=TiltakstyperKostnadskalkyle!$B$10,($J304*TiltakstyperKostnadskalkyle!G$10)/100,
IF($F304=TiltakstyperKostnadskalkyle!$B$11,($J304*TiltakstyperKostnadskalkyle!G$11)/100,
IF($F304=TiltakstyperKostnadskalkyle!$B$12,($J304*TiltakstyperKostnadskalkyle!G$12)/100,
IF($F304=TiltakstyperKostnadskalkyle!$B$13,($J304*TiltakstyperKostnadskalkyle!G$13)/100,
IF($F304=TiltakstyperKostnadskalkyle!$B$14,($J304*TiltakstyperKostnadskalkyle!G$14)/100,
IF($F304=TiltakstyperKostnadskalkyle!$B$15,($J304*TiltakstyperKostnadskalkyle!G$15)/100,
"0")))))))))))</f>
        <v>0</v>
      </c>
      <c r="O304" s="18" t="str">
        <f>IF($F304=TiltakstyperKostnadskalkyle!$B$5,($J304*TiltakstyperKostnadskalkyle!H$5)/100,
IF($F304=TiltakstyperKostnadskalkyle!$B$6,($J304*TiltakstyperKostnadskalkyle!H$6)/100,
IF($F304=TiltakstyperKostnadskalkyle!$B$7,($J304*TiltakstyperKostnadskalkyle!H$7)/100,
IF($F304=TiltakstyperKostnadskalkyle!$B$8,($J304*TiltakstyperKostnadskalkyle!H$8)/100,
IF($F304=TiltakstyperKostnadskalkyle!$B$9,($J304*TiltakstyperKostnadskalkyle!H$9)/100,
IF($F304=TiltakstyperKostnadskalkyle!$B$10,($J304*TiltakstyperKostnadskalkyle!H$10)/100,
IF($F304=TiltakstyperKostnadskalkyle!$B$11,($J304*TiltakstyperKostnadskalkyle!H$11)/100,
IF($F304=TiltakstyperKostnadskalkyle!$B$12,($J304*TiltakstyperKostnadskalkyle!H$12)/100,
IF($F304=TiltakstyperKostnadskalkyle!$B$13,($J304*TiltakstyperKostnadskalkyle!H$13)/100,
IF($F304=TiltakstyperKostnadskalkyle!$B$14,($J304*TiltakstyperKostnadskalkyle!H$14)/100,
IF($F304=TiltakstyperKostnadskalkyle!$B$15,($J304*TiltakstyperKostnadskalkyle!H$15)/100,
"0")))))))))))</f>
        <v>0</v>
      </c>
      <c r="P304" s="18" t="str">
        <f>IF($F304=TiltakstyperKostnadskalkyle!$B$5,($J304*TiltakstyperKostnadskalkyle!I$5)/100,
IF($F304=TiltakstyperKostnadskalkyle!$B$6,($J304*TiltakstyperKostnadskalkyle!I$6)/100,
IF($F304=TiltakstyperKostnadskalkyle!$B$7,($J304*TiltakstyperKostnadskalkyle!I$7)/100,
IF($F304=TiltakstyperKostnadskalkyle!$B$8,($J304*TiltakstyperKostnadskalkyle!I$8)/100,
IF($F304=TiltakstyperKostnadskalkyle!$B$9,($J304*TiltakstyperKostnadskalkyle!I$9)/100,
IF($F304=TiltakstyperKostnadskalkyle!$B$10,($J304*TiltakstyperKostnadskalkyle!I$10)/100,
IF($F304=TiltakstyperKostnadskalkyle!$B$11,($J304*TiltakstyperKostnadskalkyle!I$11)/100,
IF($F304=TiltakstyperKostnadskalkyle!$B$12,($J304*TiltakstyperKostnadskalkyle!I$12)/100,
IF($F304=TiltakstyperKostnadskalkyle!$B$13,($J304*TiltakstyperKostnadskalkyle!I$13)/100,
IF($F304=TiltakstyperKostnadskalkyle!$B$14,($J304*TiltakstyperKostnadskalkyle!I$14)/100,
IF($F304=TiltakstyperKostnadskalkyle!$B$15,($J304*TiltakstyperKostnadskalkyle!I$15)/100,
"0")))))))))))</f>
        <v>0</v>
      </c>
      <c r="Q304" s="18">
        <f t="shared" si="18"/>
        <v>0</v>
      </c>
      <c r="R304" s="18" t="str">
        <f>IF($F304=TiltakstyperKostnadskalkyle!$B$5,($J304*TiltakstyperKostnadskalkyle!K$5)/100,
IF($F304=TiltakstyperKostnadskalkyle!$B$6,($J304*TiltakstyperKostnadskalkyle!K$6)/100,
IF($F304=TiltakstyperKostnadskalkyle!$B$8,($J304*TiltakstyperKostnadskalkyle!K$8)/100,
IF($F304=TiltakstyperKostnadskalkyle!$B$9,($J304*TiltakstyperKostnadskalkyle!K$9)/100,
IF($F304=TiltakstyperKostnadskalkyle!$B$10,($J304*TiltakstyperKostnadskalkyle!K$10)/100,
IF($F304=TiltakstyperKostnadskalkyle!$B$11,($J304*TiltakstyperKostnadskalkyle!K$11)/100,
IF($F304=TiltakstyperKostnadskalkyle!$B$12,($J304*TiltakstyperKostnadskalkyle!K$12)/100,
IF($F304=TiltakstyperKostnadskalkyle!$B$13,($J304*TiltakstyperKostnadskalkyle!K$13)/100,
IF($F304=TiltakstyperKostnadskalkyle!$B$14,($J304*TiltakstyperKostnadskalkyle!K$14)/100,
"0")))))))))</f>
        <v>0</v>
      </c>
      <c r="S304" s="18">
        <f t="shared" si="19"/>
        <v>0</v>
      </c>
      <c r="T304" s="18" t="str">
        <f>IF($F304=TiltakstyperKostnadskalkyle!$B$5,($J304*TiltakstyperKostnadskalkyle!M$5)/100,
IF($F304=TiltakstyperKostnadskalkyle!$B$6,($J304*TiltakstyperKostnadskalkyle!M$6)/100,
IF($F304=TiltakstyperKostnadskalkyle!$B$7,($J304*TiltakstyperKostnadskalkyle!M$7)/100,
IF($F304=TiltakstyperKostnadskalkyle!$B$8,($J304*TiltakstyperKostnadskalkyle!M$8)/100,
IF($F304=TiltakstyperKostnadskalkyle!$B$9,($J304*TiltakstyperKostnadskalkyle!M$9)/100,
IF($F304=TiltakstyperKostnadskalkyle!$B$10,($J304*TiltakstyperKostnadskalkyle!M$10)/100,
IF($F304=TiltakstyperKostnadskalkyle!$B$11,($J304*TiltakstyperKostnadskalkyle!M$11)/100,
IF($F304=TiltakstyperKostnadskalkyle!$B$12,($J304*TiltakstyperKostnadskalkyle!M$12)/100,
IF($F304=TiltakstyperKostnadskalkyle!$B$13,($J304*TiltakstyperKostnadskalkyle!M$13)/100,
IF($F304=TiltakstyperKostnadskalkyle!$B$14,($J304*TiltakstyperKostnadskalkyle!M$14)/100,
IF($F304=TiltakstyperKostnadskalkyle!$B$15,($J304*TiltakstyperKostnadskalkyle!M$15)/100,
"0")))))))))))</f>
        <v>0</v>
      </c>
      <c r="U304" s="32"/>
      <c r="V304" s="32"/>
      <c r="W304" s="18" t="str">
        <f>IF($F304=TiltakstyperKostnadskalkyle!$B$5,($J304*TiltakstyperKostnadskalkyle!P$5)/100,
IF($F304=TiltakstyperKostnadskalkyle!$B$6,($J304*TiltakstyperKostnadskalkyle!P$6)/100,
IF($F304=TiltakstyperKostnadskalkyle!$B$7,($J304*TiltakstyperKostnadskalkyle!P$7)/100,
IF($F304=TiltakstyperKostnadskalkyle!$B$8,($J304*TiltakstyperKostnadskalkyle!P$8)/100,
IF($F304=TiltakstyperKostnadskalkyle!$B$9,($J304*TiltakstyperKostnadskalkyle!P$9)/100,
IF($F304=TiltakstyperKostnadskalkyle!$B$10,($J304*TiltakstyperKostnadskalkyle!P$10)/100,
IF($F304=TiltakstyperKostnadskalkyle!$B$11,($J304*TiltakstyperKostnadskalkyle!P$11)/100,
IF($F304=TiltakstyperKostnadskalkyle!$B$12,($J304*TiltakstyperKostnadskalkyle!P$12)/100,
IF($F304=TiltakstyperKostnadskalkyle!$B$13,($J304*TiltakstyperKostnadskalkyle!P$13)/100,
IF($F304=TiltakstyperKostnadskalkyle!$B$14,($J304*TiltakstyperKostnadskalkyle!P$14)/100,
IF($F304=TiltakstyperKostnadskalkyle!$B$15,($J304*TiltakstyperKostnadskalkyle!P$15)/100,
"0")))))))))))</f>
        <v>0</v>
      </c>
      <c r="Y304" s="151"/>
    </row>
    <row r="305" spans="2:25" ht="14.45" customHeight="1" x14ac:dyDescent="0.25">
      <c r="B305" s="20" t="s">
        <v>25</v>
      </c>
      <c r="C305" s="22"/>
      <c r="D305" s="22"/>
      <c r="E305" s="22"/>
      <c r="F305" s="39"/>
      <c r="G305" s="22"/>
      <c r="H305" s="23"/>
      <c r="I305" s="27"/>
      <c r="J305" s="18">
        <f>IF(F305=TiltakstyperKostnadskalkyle!$B$5,TiltakstyperKostnadskalkyle!$R$5*Handlingsplan!H311,
IF(F305=TiltakstyperKostnadskalkyle!$B$6,TiltakstyperKostnadskalkyle!$R$6*Handlingsplan!H311,
IF(F305=TiltakstyperKostnadskalkyle!$B$7,TiltakstyperKostnadskalkyle!$R$7*Handlingsplan!H311,
IF(F305=TiltakstyperKostnadskalkyle!$B$8,TiltakstyperKostnadskalkyle!$R$8*Handlingsplan!H311,
IF(F305=TiltakstyperKostnadskalkyle!$B$9,TiltakstyperKostnadskalkyle!$R$9*Handlingsplan!H311,
IF(F305=TiltakstyperKostnadskalkyle!$B$10,TiltakstyperKostnadskalkyle!$R$10*Handlingsplan!H311,
IF(F305=TiltakstyperKostnadskalkyle!$B$11,TiltakstyperKostnadskalkyle!$R$11*Handlingsplan!H311,
IF(F305=TiltakstyperKostnadskalkyle!$B$12,TiltakstyperKostnadskalkyle!$R$12*Handlingsplan!H311,
IF(F305=TiltakstyperKostnadskalkyle!$B$13,TiltakstyperKostnadskalkyle!$R$13*Handlingsplan!H311,
IF(F305=TiltakstyperKostnadskalkyle!$B$14,TiltakstyperKostnadskalkyle!$R$14*Handlingsplan!H311,
IF(F305=TiltakstyperKostnadskalkyle!$B$15,TiltakstyperKostnadskalkyle!$R$15*Handlingsplan!H311,
0)))))))))))</f>
        <v>0</v>
      </c>
      <c r="K305" s="18" t="str">
        <f>IF($F305=TiltakstyperKostnadskalkyle!$B$5,($J305*TiltakstyperKostnadskalkyle!D$5)/100,
IF($F305=TiltakstyperKostnadskalkyle!$B$6,($J305*TiltakstyperKostnadskalkyle!D$6)/100,
IF($F305=TiltakstyperKostnadskalkyle!$B$7,($J305*TiltakstyperKostnadskalkyle!D$7)/100,
IF($F305=TiltakstyperKostnadskalkyle!$B$8,($J305*TiltakstyperKostnadskalkyle!D$8)/100,
IF($F305=TiltakstyperKostnadskalkyle!$B$9,($J305*TiltakstyperKostnadskalkyle!D$9)/100,
IF($F305=TiltakstyperKostnadskalkyle!$B$10,($J305*TiltakstyperKostnadskalkyle!D$10)/100,
IF($F305=TiltakstyperKostnadskalkyle!$B$11,($J305*TiltakstyperKostnadskalkyle!D$11)/100,
IF($F305=TiltakstyperKostnadskalkyle!$B$12,($J305*TiltakstyperKostnadskalkyle!D$12)/100,
IF($F305=TiltakstyperKostnadskalkyle!$B$13,($J305*TiltakstyperKostnadskalkyle!D$13)/100,
IF($F305=TiltakstyperKostnadskalkyle!$B$14,($J305*TiltakstyperKostnadskalkyle!D$14)/100,
IF($F305=TiltakstyperKostnadskalkyle!$B$15,($J305*TiltakstyperKostnadskalkyle!D$15)/100,
"0")))))))))))</f>
        <v>0</v>
      </c>
      <c r="L305" s="18" t="str">
        <f>IF($F305=TiltakstyperKostnadskalkyle!$B$5,($J305*TiltakstyperKostnadskalkyle!E$5)/100,
IF($F305=TiltakstyperKostnadskalkyle!$B$6,($J305*TiltakstyperKostnadskalkyle!E$6)/100,
IF($F305=TiltakstyperKostnadskalkyle!$B$7,($J305*TiltakstyperKostnadskalkyle!E$7)/100,
IF($F305=TiltakstyperKostnadskalkyle!$B$8,($J305*TiltakstyperKostnadskalkyle!E$8)/100,
IF($F305=TiltakstyperKostnadskalkyle!$B$9,($J305*TiltakstyperKostnadskalkyle!E$9)/100,
IF($F305=TiltakstyperKostnadskalkyle!$B$10,($J305*TiltakstyperKostnadskalkyle!E$10)/100,
IF($F305=TiltakstyperKostnadskalkyle!$B$11,($J305*TiltakstyperKostnadskalkyle!E$11)/100,
IF($F305=TiltakstyperKostnadskalkyle!$B$12,($J305*TiltakstyperKostnadskalkyle!E$12)/100,
IF($F305=TiltakstyperKostnadskalkyle!$B$13,($J305*TiltakstyperKostnadskalkyle!E$13)/100,
IF($F305=TiltakstyperKostnadskalkyle!$B$14,($J305*TiltakstyperKostnadskalkyle!E$14)/100,
IF($F305=TiltakstyperKostnadskalkyle!$B$15,($J305*TiltakstyperKostnadskalkyle!E$15)/100,
"0")))))))))))</f>
        <v>0</v>
      </c>
      <c r="M305" s="18" t="str">
        <f>IF($F305=TiltakstyperKostnadskalkyle!$B$5,($J305*TiltakstyperKostnadskalkyle!F$5)/100,
IF($F305=TiltakstyperKostnadskalkyle!$B$6,($J305*TiltakstyperKostnadskalkyle!F$6)/100,
IF($F305=TiltakstyperKostnadskalkyle!$B$7,($J305*TiltakstyperKostnadskalkyle!F$7)/100,
IF($F305=TiltakstyperKostnadskalkyle!$B$8,($J305*TiltakstyperKostnadskalkyle!F$8)/100,
IF($F305=TiltakstyperKostnadskalkyle!$B$9,($J305*TiltakstyperKostnadskalkyle!F$9)/100,
IF($F305=TiltakstyperKostnadskalkyle!$B$10,($J305*TiltakstyperKostnadskalkyle!F$10)/100,
IF($F305=TiltakstyperKostnadskalkyle!$B$11,($J305*TiltakstyperKostnadskalkyle!F$11)/100,
IF($F305=TiltakstyperKostnadskalkyle!$B$12,($J305*TiltakstyperKostnadskalkyle!F$12)/100,
IF($F305=TiltakstyperKostnadskalkyle!$B$13,($J305*TiltakstyperKostnadskalkyle!F$13)/100,
IF($F305=TiltakstyperKostnadskalkyle!$B$14,($J305*TiltakstyperKostnadskalkyle!F$14)/100,
IF($F305=TiltakstyperKostnadskalkyle!$B$15,($J305*TiltakstyperKostnadskalkyle!F$15)/100,
"0")))))))))))</f>
        <v>0</v>
      </c>
      <c r="N305" s="18" t="str">
        <f>IF($F305=TiltakstyperKostnadskalkyle!$B$5,($J305*TiltakstyperKostnadskalkyle!G$5)/100,
IF($F305=TiltakstyperKostnadskalkyle!$B$6,($J305*TiltakstyperKostnadskalkyle!G$6)/100,
IF($F305=TiltakstyperKostnadskalkyle!$B$7,($J305*TiltakstyperKostnadskalkyle!G$7)/100,
IF($F305=TiltakstyperKostnadskalkyle!$B$8,($J305*TiltakstyperKostnadskalkyle!G$8)/100,
IF($F305=TiltakstyperKostnadskalkyle!$B$9,($J305*TiltakstyperKostnadskalkyle!G$9)/100,
IF($F305=TiltakstyperKostnadskalkyle!$B$10,($J305*TiltakstyperKostnadskalkyle!G$10)/100,
IF($F305=TiltakstyperKostnadskalkyle!$B$11,($J305*TiltakstyperKostnadskalkyle!G$11)/100,
IF($F305=TiltakstyperKostnadskalkyle!$B$12,($J305*TiltakstyperKostnadskalkyle!G$12)/100,
IF($F305=TiltakstyperKostnadskalkyle!$B$13,($J305*TiltakstyperKostnadskalkyle!G$13)/100,
IF($F305=TiltakstyperKostnadskalkyle!$B$14,($J305*TiltakstyperKostnadskalkyle!G$14)/100,
IF($F305=TiltakstyperKostnadskalkyle!$B$15,($J305*TiltakstyperKostnadskalkyle!G$15)/100,
"0")))))))))))</f>
        <v>0</v>
      </c>
      <c r="O305" s="18" t="str">
        <f>IF($F305=TiltakstyperKostnadskalkyle!$B$5,($J305*TiltakstyperKostnadskalkyle!H$5)/100,
IF($F305=TiltakstyperKostnadskalkyle!$B$6,($J305*TiltakstyperKostnadskalkyle!H$6)/100,
IF($F305=TiltakstyperKostnadskalkyle!$B$7,($J305*TiltakstyperKostnadskalkyle!H$7)/100,
IF($F305=TiltakstyperKostnadskalkyle!$B$8,($J305*TiltakstyperKostnadskalkyle!H$8)/100,
IF($F305=TiltakstyperKostnadskalkyle!$B$9,($J305*TiltakstyperKostnadskalkyle!H$9)/100,
IF($F305=TiltakstyperKostnadskalkyle!$B$10,($J305*TiltakstyperKostnadskalkyle!H$10)/100,
IF($F305=TiltakstyperKostnadskalkyle!$B$11,($J305*TiltakstyperKostnadskalkyle!H$11)/100,
IF($F305=TiltakstyperKostnadskalkyle!$B$12,($J305*TiltakstyperKostnadskalkyle!H$12)/100,
IF($F305=TiltakstyperKostnadskalkyle!$B$13,($J305*TiltakstyperKostnadskalkyle!H$13)/100,
IF($F305=TiltakstyperKostnadskalkyle!$B$14,($J305*TiltakstyperKostnadskalkyle!H$14)/100,
IF($F305=TiltakstyperKostnadskalkyle!$B$15,($J305*TiltakstyperKostnadskalkyle!H$15)/100,
"0")))))))))))</f>
        <v>0</v>
      </c>
      <c r="P305" s="18" t="str">
        <f>IF($F305=TiltakstyperKostnadskalkyle!$B$5,($J305*TiltakstyperKostnadskalkyle!I$5)/100,
IF($F305=TiltakstyperKostnadskalkyle!$B$6,($J305*TiltakstyperKostnadskalkyle!I$6)/100,
IF($F305=TiltakstyperKostnadskalkyle!$B$7,($J305*TiltakstyperKostnadskalkyle!I$7)/100,
IF($F305=TiltakstyperKostnadskalkyle!$B$8,($J305*TiltakstyperKostnadskalkyle!I$8)/100,
IF($F305=TiltakstyperKostnadskalkyle!$B$9,($J305*TiltakstyperKostnadskalkyle!I$9)/100,
IF($F305=TiltakstyperKostnadskalkyle!$B$10,($J305*TiltakstyperKostnadskalkyle!I$10)/100,
IF($F305=TiltakstyperKostnadskalkyle!$B$11,($J305*TiltakstyperKostnadskalkyle!I$11)/100,
IF($F305=TiltakstyperKostnadskalkyle!$B$12,($J305*TiltakstyperKostnadskalkyle!I$12)/100,
IF($F305=TiltakstyperKostnadskalkyle!$B$13,($J305*TiltakstyperKostnadskalkyle!I$13)/100,
IF($F305=TiltakstyperKostnadskalkyle!$B$14,($J305*TiltakstyperKostnadskalkyle!I$14)/100,
IF($F305=TiltakstyperKostnadskalkyle!$B$15,($J305*TiltakstyperKostnadskalkyle!I$15)/100,
"0")))))))))))</f>
        <v>0</v>
      </c>
      <c r="Q305" s="18">
        <f t="shared" si="18"/>
        <v>0</v>
      </c>
      <c r="R305" s="18" t="str">
        <f>IF($F305=TiltakstyperKostnadskalkyle!$B$5,($J305*TiltakstyperKostnadskalkyle!K$5)/100,
IF($F305=TiltakstyperKostnadskalkyle!$B$6,($J305*TiltakstyperKostnadskalkyle!K$6)/100,
IF($F305=TiltakstyperKostnadskalkyle!$B$8,($J305*TiltakstyperKostnadskalkyle!K$8)/100,
IF($F305=TiltakstyperKostnadskalkyle!$B$9,($J305*TiltakstyperKostnadskalkyle!K$9)/100,
IF($F305=TiltakstyperKostnadskalkyle!$B$10,($J305*TiltakstyperKostnadskalkyle!K$10)/100,
IF($F305=TiltakstyperKostnadskalkyle!$B$11,($J305*TiltakstyperKostnadskalkyle!K$11)/100,
IF($F305=TiltakstyperKostnadskalkyle!$B$12,($J305*TiltakstyperKostnadskalkyle!K$12)/100,
IF($F305=TiltakstyperKostnadskalkyle!$B$13,($J305*TiltakstyperKostnadskalkyle!K$13)/100,
IF($F305=TiltakstyperKostnadskalkyle!$B$14,($J305*TiltakstyperKostnadskalkyle!K$14)/100,
"0")))))))))</f>
        <v>0</v>
      </c>
      <c r="S305" s="18">
        <f t="shared" si="19"/>
        <v>0</v>
      </c>
      <c r="T305" s="18" t="str">
        <f>IF($F305=TiltakstyperKostnadskalkyle!$B$5,($J305*TiltakstyperKostnadskalkyle!M$5)/100,
IF($F305=TiltakstyperKostnadskalkyle!$B$6,($J305*TiltakstyperKostnadskalkyle!M$6)/100,
IF($F305=TiltakstyperKostnadskalkyle!$B$7,($J305*TiltakstyperKostnadskalkyle!M$7)/100,
IF($F305=TiltakstyperKostnadskalkyle!$B$8,($J305*TiltakstyperKostnadskalkyle!M$8)/100,
IF($F305=TiltakstyperKostnadskalkyle!$B$9,($J305*TiltakstyperKostnadskalkyle!M$9)/100,
IF($F305=TiltakstyperKostnadskalkyle!$B$10,($J305*TiltakstyperKostnadskalkyle!M$10)/100,
IF($F305=TiltakstyperKostnadskalkyle!$B$11,($J305*TiltakstyperKostnadskalkyle!M$11)/100,
IF($F305=TiltakstyperKostnadskalkyle!$B$12,($J305*TiltakstyperKostnadskalkyle!M$12)/100,
IF($F305=TiltakstyperKostnadskalkyle!$B$13,($J305*TiltakstyperKostnadskalkyle!M$13)/100,
IF($F305=TiltakstyperKostnadskalkyle!$B$14,($J305*TiltakstyperKostnadskalkyle!M$14)/100,
IF($F305=TiltakstyperKostnadskalkyle!$B$15,($J305*TiltakstyperKostnadskalkyle!M$15)/100,
"0")))))))))))</f>
        <v>0</v>
      </c>
      <c r="U305" s="32"/>
      <c r="V305" s="32"/>
      <c r="W305" s="18" t="str">
        <f>IF($F305=TiltakstyperKostnadskalkyle!$B$5,($J305*TiltakstyperKostnadskalkyle!P$5)/100,
IF($F305=TiltakstyperKostnadskalkyle!$B$6,($J305*TiltakstyperKostnadskalkyle!P$6)/100,
IF($F305=TiltakstyperKostnadskalkyle!$B$7,($J305*TiltakstyperKostnadskalkyle!P$7)/100,
IF($F305=TiltakstyperKostnadskalkyle!$B$8,($J305*TiltakstyperKostnadskalkyle!P$8)/100,
IF($F305=TiltakstyperKostnadskalkyle!$B$9,($J305*TiltakstyperKostnadskalkyle!P$9)/100,
IF($F305=TiltakstyperKostnadskalkyle!$B$10,($J305*TiltakstyperKostnadskalkyle!P$10)/100,
IF($F305=TiltakstyperKostnadskalkyle!$B$11,($J305*TiltakstyperKostnadskalkyle!P$11)/100,
IF($F305=TiltakstyperKostnadskalkyle!$B$12,($J305*TiltakstyperKostnadskalkyle!P$12)/100,
IF($F305=TiltakstyperKostnadskalkyle!$B$13,($J305*TiltakstyperKostnadskalkyle!P$13)/100,
IF($F305=TiltakstyperKostnadskalkyle!$B$14,($J305*TiltakstyperKostnadskalkyle!P$14)/100,
IF($F305=TiltakstyperKostnadskalkyle!$B$15,($J305*TiltakstyperKostnadskalkyle!P$15)/100,
"0")))))))))))</f>
        <v>0</v>
      </c>
      <c r="Y305" s="151"/>
    </row>
    <row r="306" spans="2:25" ht="14.45" customHeight="1" x14ac:dyDescent="0.25">
      <c r="B306" s="20" t="s">
        <v>25</v>
      </c>
      <c r="C306" s="22"/>
      <c r="D306" s="22"/>
      <c r="E306" s="22"/>
      <c r="F306" s="39"/>
      <c r="G306" s="22"/>
      <c r="H306" s="23"/>
      <c r="I306" s="27"/>
      <c r="J306" s="18">
        <f>IF(F306=TiltakstyperKostnadskalkyle!$B$5,TiltakstyperKostnadskalkyle!$R$5*Handlingsplan!H312,
IF(F306=TiltakstyperKostnadskalkyle!$B$6,TiltakstyperKostnadskalkyle!$R$6*Handlingsplan!H312,
IF(F306=TiltakstyperKostnadskalkyle!$B$7,TiltakstyperKostnadskalkyle!$R$7*Handlingsplan!H312,
IF(F306=TiltakstyperKostnadskalkyle!$B$8,TiltakstyperKostnadskalkyle!$R$8*Handlingsplan!H312,
IF(F306=TiltakstyperKostnadskalkyle!$B$9,TiltakstyperKostnadskalkyle!$R$9*Handlingsplan!H312,
IF(F306=TiltakstyperKostnadskalkyle!$B$10,TiltakstyperKostnadskalkyle!$R$10*Handlingsplan!H312,
IF(F306=TiltakstyperKostnadskalkyle!$B$11,TiltakstyperKostnadskalkyle!$R$11*Handlingsplan!H312,
IF(F306=TiltakstyperKostnadskalkyle!$B$12,TiltakstyperKostnadskalkyle!$R$12*Handlingsplan!H312,
IF(F306=TiltakstyperKostnadskalkyle!$B$13,TiltakstyperKostnadskalkyle!$R$13*Handlingsplan!H312,
IF(F306=TiltakstyperKostnadskalkyle!$B$14,TiltakstyperKostnadskalkyle!$R$14*Handlingsplan!H312,
IF(F306=TiltakstyperKostnadskalkyle!$B$15,TiltakstyperKostnadskalkyle!$R$15*Handlingsplan!H312,
0)))))))))))</f>
        <v>0</v>
      </c>
      <c r="K306" s="18" t="str">
        <f>IF($F306=TiltakstyperKostnadskalkyle!$B$5,($J306*TiltakstyperKostnadskalkyle!D$5)/100,
IF($F306=TiltakstyperKostnadskalkyle!$B$6,($J306*TiltakstyperKostnadskalkyle!D$6)/100,
IF($F306=TiltakstyperKostnadskalkyle!$B$7,($J306*TiltakstyperKostnadskalkyle!D$7)/100,
IF($F306=TiltakstyperKostnadskalkyle!$B$8,($J306*TiltakstyperKostnadskalkyle!D$8)/100,
IF($F306=TiltakstyperKostnadskalkyle!$B$9,($J306*TiltakstyperKostnadskalkyle!D$9)/100,
IF($F306=TiltakstyperKostnadskalkyle!$B$10,($J306*TiltakstyperKostnadskalkyle!D$10)/100,
IF($F306=TiltakstyperKostnadskalkyle!$B$11,($J306*TiltakstyperKostnadskalkyle!D$11)/100,
IF($F306=TiltakstyperKostnadskalkyle!$B$12,($J306*TiltakstyperKostnadskalkyle!D$12)/100,
IF($F306=TiltakstyperKostnadskalkyle!$B$13,($J306*TiltakstyperKostnadskalkyle!D$13)/100,
IF($F306=TiltakstyperKostnadskalkyle!$B$14,($J306*TiltakstyperKostnadskalkyle!D$14)/100,
IF($F306=TiltakstyperKostnadskalkyle!$B$15,($J306*TiltakstyperKostnadskalkyle!D$15)/100,
"0")))))))))))</f>
        <v>0</v>
      </c>
      <c r="L306" s="18" t="str">
        <f>IF($F306=TiltakstyperKostnadskalkyle!$B$5,($J306*TiltakstyperKostnadskalkyle!E$5)/100,
IF($F306=TiltakstyperKostnadskalkyle!$B$6,($J306*TiltakstyperKostnadskalkyle!E$6)/100,
IF($F306=TiltakstyperKostnadskalkyle!$B$7,($J306*TiltakstyperKostnadskalkyle!E$7)/100,
IF($F306=TiltakstyperKostnadskalkyle!$B$8,($J306*TiltakstyperKostnadskalkyle!E$8)/100,
IF($F306=TiltakstyperKostnadskalkyle!$B$9,($J306*TiltakstyperKostnadskalkyle!E$9)/100,
IF($F306=TiltakstyperKostnadskalkyle!$B$10,($J306*TiltakstyperKostnadskalkyle!E$10)/100,
IF($F306=TiltakstyperKostnadskalkyle!$B$11,($J306*TiltakstyperKostnadskalkyle!E$11)/100,
IF($F306=TiltakstyperKostnadskalkyle!$B$12,($J306*TiltakstyperKostnadskalkyle!E$12)/100,
IF($F306=TiltakstyperKostnadskalkyle!$B$13,($J306*TiltakstyperKostnadskalkyle!E$13)/100,
IF($F306=TiltakstyperKostnadskalkyle!$B$14,($J306*TiltakstyperKostnadskalkyle!E$14)/100,
IF($F306=TiltakstyperKostnadskalkyle!$B$15,($J306*TiltakstyperKostnadskalkyle!E$15)/100,
"0")))))))))))</f>
        <v>0</v>
      </c>
      <c r="M306" s="18" t="str">
        <f>IF($F306=TiltakstyperKostnadskalkyle!$B$5,($J306*TiltakstyperKostnadskalkyle!F$5)/100,
IF($F306=TiltakstyperKostnadskalkyle!$B$6,($J306*TiltakstyperKostnadskalkyle!F$6)/100,
IF($F306=TiltakstyperKostnadskalkyle!$B$7,($J306*TiltakstyperKostnadskalkyle!F$7)/100,
IF($F306=TiltakstyperKostnadskalkyle!$B$8,($J306*TiltakstyperKostnadskalkyle!F$8)/100,
IF($F306=TiltakstyperKostnadskalkyle!$B$9,($J306*TiltakstyperKostnadskalkyle!F$9)/100,
IF($F306=TiltakstyperKostnadskalkyle!$B$10,($J306*TiltakstyperKostnadskalkyle!F$10)/100,
IF($F306=TiltakstyperKostnadskalkyle!$B$11,($J306*TiltakstyperKostnadskalkyle!F$11)/100,
IF($F306=TiltakstyperKostnadskalkyle!$B$12,($J306*TiltakstyperKostnadskalkyle!F$12)/100,
IF($F306=TiltakstyperKostnadskalkyle!$B$13,($J306*TiltakstyperKostnadskalkyle!F$13)/100,
IF($F306=TiltakstyperKostnadskalkyle!$B$14,($J306*TiltakstyperKostnadskalkyle!F$14)/100,
IF($F306=TiltakstyperKostnadskalkyle!$B$15,($J306*TiltakstyperKostnadskalkyle!F$15)/100,
"0")))))))))))</f>
        <v>0</v>
      </c>
      <c r="N306" s="18" t="str">
        <f>IF($F306=TiltakstyperKostnadskalkyle!$B$5,($J306*TiltakstyperKostnadskalkyle!G$5)/100,
IF($F306=TiltakstyperKostnadskalkyle!$B$6,($J306*TiltakstyperKostnadskalkyle!G$6)/100,
IF($F306=TiltakstyperKostnadskalkyle!$B$7,($J306*TiltakstyperKostnadskalkyle!G$7)/100,
IF($F306=TiltakstyperKostnadskalkyle!$B$8,($J306*TiltakstyperKostnadskalkyle!G$8)/100,
IF($F306=TiltakstyperKostnadskalkyle!$B$9,($J306*TiltakstyperKostnadskalkyle!G$9)/100,
IF($F306=TiltakstyperKostnadskalkyle!$B$10,($J306*TiltakstyperKostnadskalkyle!G$10)/100,
IF($F306=TiltakstyperKostnadskalkyle!$B$11,($J306*TiltakstyperKostnadskalkyle!G$11)/100,
IF($F306=TiltakstyperKostnadskalkyle!$B$12,($J306*TiltakstyperKostnadskalkyle!G$12)/100,
IF($F306=TiltakstyperKostnadskalkyle!$B$13,($J306*TiltakstyperKostnadskalkyle!G$13)/100,
IF($F306=TiltakstyperKostnadskalkyle!$B$14,($J306*TiltakstyperKostnadskalkyle!G$14)/100,
IF($F306=TiltakstyperKostnadskalkyle!$B$15,($J306*TiltakstyperKostnadskalkyle!G$15)/100,
"0")))))))))))</f>
        <v>0</v>
      </c>
      <c r="O306" s="18" t="str">
        <f>IF($F306=TiltakstyperKostnadskalkyle!$B$5,($J306*TiltakstyperKostnadskalkyle!H$5)/100,
IF($F306=TiltakstyperKostnadskalkyle!$B$6,($J306*TiltakstyperKostnadskalkyle!H$6)/100,
IF($F306=TiltakstyperKostnadskalkyle!$B$7,($J306*TiltakstyperKostnadskalkyle!H$7)/100,
IF($F306=TiltakstyperKostnadskalkyle!$B$8,($J306*TiltakstyperKostnadskalkyle!H$8)/100,
IF($F306=TiltakstyperKostnadskalkyle!$B$9,($J306*TiltakstyperKostnadskalkyle!H$9)/100,
IF($F306=TiltakstyperKostnadskalkyle!$B$10,($J306*TiltakstyperKostnadskalkyle!H$10)/100,
IF($F306=TiltakstyperKostnadskalkyle!$B$11,($J306*TiltakstyperKostnadskalkyle!H$11)/100,
IF($F306=TiltakstyperKostnadskalkyle!$B$12,($J306*TiltakstyperKostnadskalkyle!H$12)/100,
IF($F306=TiltakstyperKostnadskalkyle!$B$13,($J306*TiltakstyperKostnadskalkyle!H$13)/100,
IF($F306=TiltakstyperKostnadskalkyle!$B$14,($J306*TiltakstyperKostnadskalkyle!H$14)/100,
IF($F306=TiltakstyperKostnadskalkyle!$B$15,($J306*TiltakstyperKostnadskalkyle!H$15)/100,
"0")))))))))))</f>
        <v>0</v>
      </c>
      <c r="P306" s="18" t="str">
        <f>IF($F306=TiltakstyperKostnadskalkyle!$B$5,($J306*TiltakstyperKostnadskalkyle!I$5)/100,
IF($F306=TiltakstyperKostnadskalkyle!$B$6,($J306*TiltakstyperKostnadskalkyle!I$6)/100,
IF($F306=TiltakstyperKostnadskalkyle!$B$7,($J306*TiltakstyperKostnadskalkyle!I$7)/100,
IF($F306=TiltakstyperKostnadskalkyle!$B$8,($J306*TiltakstyperKostnadskalkyle!I$8)/100,
IF($F306=TiltakstyperKostnadskalkyle!$B$9,($J306*TiltakstyperKostnadskalkyle!I$9)/100,
IF($F306=TiltakstyperKostnadskalkyle!$B$10,($J306*TiltakstyperKostnadskalkyle!I$10)/100,
IF($F306=TiltakstyperKostnadskalkyle!$B$11,($J306*TiltakstyperKostnadskalkyle!I$11)/100,
IF($F306=TiltakstyperKostnadskalkyle!$B$12,($J306*TiltakstyperKostnadskalkyle!I$12)/100,
IF($F306=TiltakstyperKostnadskalkyle!$B$13,($J306*TiltakstyperKostnadskalkyle!I$13)/100,
IF($F306=TiltakstyperKostnadskalkyle!$B$14,($J306*TiltakstyperKostnadskalkyle!I$14)/100,
IF($F306=TiltakstyperKostnadskalkyle!$B$15,($J306*TiltakstyperKostnadskalkyle!I$15)/100,
"0")))))))))))</f>
        <v>0</v>
      </c>
      <c r="Q306" s="18">
        <f t="shared" si="18"/>
        <v>0</v>
      </c>
      <c r="R306" s="18" t="str">
        <f>IF($F306=TiltakstyperKostnadskalkyle!$B$5,($J306*TiltakstyperKostnadskalkyle!K$5)/100,
IF($F306=TiltakstyperKostnadskalkyle!$B$6,($J306*TiltakstyperKostnadskalkyle!K$6)/100,
IF($F306=TiltakstyperKostnadskalkyle!$B$8,($J306*TiltakstyperKostnadskalkyle!K$8)/100,
IF($F306=TiltakstyperKostnadskalkyle!$B$9,($J306*TiltakstyperKostnadskalkyle!K$9)/100,
IF($F306=TiltakstyperKostnadskalkyle!$B$10,($J306*TiltakstyperKostnadskalkyle!K$10)/100,
IF($F306=TiltakstyperKostnadskalkyle!$B$11,($J306*TiltakstyperKostnadskalkyle!K$11)/100,
IF($F306=TiltakstyperKostnadskalkyle!$B$12,($J306*TiltakstyperKostnadskalkyle!K$12)/100,
IF($F306=TiltakstyperKostnadskalkyle!$B$13,($J306*TiltakstyperKostnadskalkyle!K$13)/100,
IF($F306=TiltakstyperKostnadskalkyle!$B$14,($J306*TiltakstyperKostnadskalkyle!K$14)/100,
"0")))))))))</f>
        <v>0</v>
      </c>
      <c r="S306" s="18">
        <f t="shared" si="19"/>
        <v>0</v>
      </c>
      <c r="T306" s="18" t="str">
        <f>IF($F306=TiltakstyperKostnadskalkyle!$B$5,($J306*TiltakstyperKostnadskalkyle!M$5)/100,
IF($F306=TiltakstyperKostnadskalkyle!$B$6,($J306*TiltakstyperKostnadskalkyle!M$6)/100,
IF($F306=TiltakstyperKostnadskalkyle!$B$7,($J306*TiltakstyperKostnadskalkyle!M$7)/100,
IF($F306=TiltakstyperKostnadskalkyle!$B$8,($J306*TiltakstyperKostnadskalkyle!M$8)/100,
IF($F306=TiltakstyperKostnadskalkyle!$B$9,($J306*TiltakstyperKostnadskalkyle!M$9)/100,
IF($F306=TiltakstyperKostnadskalkyle!$B$10,($J306*TiltakstyperKostnadskalkyle!M$10)/100,
IF($F306=TiltakstyperKostnadskalkyle!$B$11,($J306*TiltakstyperKostnadskalkyle!M$11)/100,
IF($F306=TiltakstyperKostnadskalkyle!$B$12,($J306*TiltakstyperKostnadskalkyle!M$12)/100,
IF($F306=TiltakstyperKostnadskalkyle!$B$13,($J306*TiltakstyperKostnadskalkyle!M$13)/100,
IF($F306=TiltakstyperKostnadskalkyle!$B$14,($J306*TiltakstyperKostnadskalkyle!M$14)/100,
IF($F306=TiltakstyperKostnadskalkyle!$B$15,($J306*TiltakstyperKostnadskalkyle!M$15)/100,
"0")))))))))))</f>
        <v>0</v>
      </c>
      <c r="U306" s="32"/>
      <c r="V306" s="32"/>
      <c r="W306" s="18" t="str">
        <f>IF($F306=TiltakstyperKostnadskalkyle!$B$5,($J306*TiltakstyperKostnadskalkyle!P$5)/100,
IF($F306=TiltakstyperKostnadskalkyle!$B$6,($J306*TiltakstyperKostnadskalkyle!P$6)/100,
IF($F306=TiltakstyperKostnadskalkyle!$B$7,($J306*TiltakstyperKostnadskalkyle!P$7)/100,
IF($F306=TiltakstyperKostnadskalkyle!$B$8,($J306*TiltakstyperKostnadskalkyle!P$8)/100,
IF($F306=TiltakstyperKostnadskalkyle!$B$9,($J306*TiltakstyperKostnadskalkyle!P$9)/100,
IF($F306=TiltakstyperKostnadskalkyle!$B$10,($J306*TiltakstyperKostnadskalkyle!P$10)/100,
IF($F306=TiltakstyperKostnadskalkyle!$B$11,($J306*TiltakstyperKostnadskalkyle!P$11)/100,
IF($F306=TiltakstyperKostnadskalkyle!$B$12,($J306*TiltakstyperKostnadskalkyle!P$12)/100,
IF($F306=TiltakstyperKostnadskalkyle!$B$13,($J306*TiltakstyperKostnadskalkyle!P$13)/100,
IF($F306=TiltakstyperKostnadskalkyle!$B$14,($J306*TiltakstyperKostnadskalkyle!P$14)/100,
IF($F306=TiltakstyperKostnadskalkyle!$B$15,($J306*TiltakstyperKostnadskalkyle!P$15)/100,
"0")))))))))))</f>
        <v>0</v>
      </c>
      <c r="Y306" s="151"/>
    </row>
    <row r="307" spans="2:25" ht="14.45" customHeight="1" x14ac:dyDescent="0.25">
      <c r="B307" s="20" t="s">
        <v>25</v>
      </c>
      <c r="C307" s="22"/>
      <c r="D307" s="22"/>
      <c r="E307" s="22"/>
      <c r="F307" s="39"/>
      <c r="G307" s="22"/>
      <c r="H307" s="23"/>
      <c r="I307" s="27"/>
      <c r="J307" s="18">
        <f>IF(F307=TiltakstyperKostnadskalkyle!$B$5,TiltakstyperKostnadskalkyle!$R$5*Handlingsplan!H313,
IF(F307=TiltakstyperKostnadskalkyle!$B$6,TiltakstyperKostnadskalkyle!$R$6*Handlingsplan!H313,
IF(F307=TiltakstyperKostnadskalkyle!$B$7,TiltakstyperKostnadskalkyle!$R$7*Handlingsplan!H313,
IF(F307=TiltakstyperKostnadskalkyle!$B$8,TiltakstyperKostnadskalkyle!$R$8*Handlingsplan!H313,
IF(F307=TiltakstyperKostnadskalkyle!$B$9,TiltakstyperKostnadskalkyle!$R$9*Handlingsplan!H313,
IF(F307=TiltakstyperKostnadskalkyle!$B$10,TiltakstyperKostnadskalkyle!$R$10*Handlingsplan!H313,
IF(F307=TiltakstyperKostnadskalkyle!$B$11,TiltakstyperKostnadskalkyle!$R$11*Handlingsplan!H313,
IF(F307=TiltakstyperKostnadskalkyle!$B$12,TiltakstyperKostnadskalkyle!$R$12*Handlingsplan!H313,
IF(F307=TiltakstyperKostnadskalkyle!$B$13,TiltakstyperKostnadskalkyle!$R$13*Handlingsplan!H313,
IF(F307=TiltakstyperKostnadskalkyle!$B$14,TiltakstyperKostnadskalkyle!$R$14*Handlingsplan!H313,
IF(F307=TiltakstyperKostnadskalkyle!$B$15,TiltakstyperKostnadskalkyle!$R$15*Handlingsplan!H313,
0)))))))))))</f>
        <v>0</v>
      </c>
      <c r="K307" s="18" t="str">
        <f>IF($F307=TiltakstyperKostnadskalkyle!$B$5,($J307*TiltakstyperKostnadskalkyle!D$5)/100,
IF($F307=TiltakstyperKostnadskalkyle!$B$6,($J307*TiltakstyperKostnadskalkyle!D$6)/100,
IF($F307=TiltakstyperKostnadskalkyle!$B$7,($J307*TiltakstyperKostnadskalkyle!D$7)/100,
IF($F307=TiltakstyperKostnadskalkyle!$B$8,($J307*TiltakstyperKostnadskalkyle!D$8)/100,
IF($F307=TiltakstyperKostnadskalkyle!$B$9,($J307*TiltakstyperKostnadskalkyle!D$9)/100,
IF($F307=TiltakstyperKostnadskalkyle!$B$10,($J307*TiltakstyperKostnadskalkyle!D$10)/100,
IF($F307=TiltakstyperKostnadskalkyle!$B$11,($J307*TiltakstyperKostnadskalkyle!D$11)/100,
IF($F307=TiltakstyperKostnadskalkyle!$B$12,($J307*TiltakstyperKostnadskalkyle!D$12)/100,
IF($F307=TiltakstyperKostnadskalkyle!$B$13,($J307*TiltakstyperKostnadskalkyle!D$13)/100,
IF($F307=TiltakstyperKostnadskalkyle!$B$14,($J307*TiltakstyperKostnadskalkyle!D$14)/100,
IF($F307=TiltakstyperKostnadskalkyle!$B$15,($J307*TiltakstyperKostnadskalkyle!D$15)/100,
"0")))))))))))</f>
        <v>0</v>
      </c>
      <c r="L307" s="18" t="str">
        <f>IF($F307=TiltakstyperKostnadskalkyle!$B$5,($J307*TiltakstyperKostnadskalkyle!E$5)/100,
IF($F307=TiltakstyperKostnadskalkyle!$B$6,($J307*TiltakstyperKostnadskalkyle!E$6)/100,
IF($F307=TiltakstyperKostnadskalkyle!$B$7,($J307*TiltakstyperKostnadskalkyle!E$7)/100,
IF($F307=TiltakstyperKostnadskalkyle!$B$8,($J307*TiltakstyperKostnadskalkyle!E$8)/100,
IF($F307=TiltakstyperKostnadskalkyle!$B$9,($J307*TiltakstyperKostnadskalkyle!E$9)/100,
IF($F307=TiltakstyperKostnadskalkyle!$B$10,($J307*TiltakstyperKostnadskalkyle!E$10)/100,
IF($F307=TiltakstyperKostnadskalkyle!$B$11,($J307*TiltakstyperKostnadskalkyle!E$11)/100,
IF($F307=TiltakstyperKostnadskalkyle!$B$12,($J307*TiltakstyperKostnadskalkyle!E$12)/100,
IF($F307=TiltakstyperKostnadskalkyle!$B$13,($J307*TiltakstyperKostnadskalkyle!E$13)/100,
IF($F307=TiltakstyperKostnadskalkyle!$B$14,($J307*TiltakstyperKostnadskalkyle!E$14)/100,
IF($F307=TiltakstyperKostnadskalkyle!$B$15,($J307*TiltakstyperKostnadskalkyle!E$15)/100,
"0")))))))))))</f>
        <v>0</v>
      </c>
      <c r="M307" s="18" t="str">
        <f>IF($F307=TiltakstyperKostnadskalkyle!$B$5,($J307*TiltakstyperKostnadskalkyle!F$5)/100,
IF($F307=TiltakstyperKostnadskalkyle!$B$6,($J307*TiltakstyperKostnadskalkyle!F$6)/100,
IF($F307=TiltakstyperKostnadskalkyle!$B$7,($J307*TiltakstyperKostnadskalkyle!F$7)/100,
IF($F307=TiltakstyperKostnadskalkyle!$B$8,($J307*TiltakstyperKostnadskalkyle!F$8)/100,
IF($F307=TiltakstyperKostnadskalkyle!$B$9,($J307*TiltakstyperKostnadskalkyle!F$9)/100,
IF($F307=TiltakstyperKostnadskalkyle!$B$10,($J307*TiltakstyperKostnadskalkyle!F$10)/100,
IF($F307=TiltakstyperKostnadskalkyle!$B$11,($J307*TiltakstyperKostnadskalkyle!F$11)/100,
IF($F307=TiltakstyperKostnadskalkyle!$B$12,($J307*TiltakstyperKostnadskalkyle!F$12)/100,
IF($F307=TiltakstyperKostnadskalkyle!$B$13,($J307*TiltakstyperKostnadskalkyle!F$13)/100,
IF($F307=TiltakstyperKostnadskalkyle!$B$14,($J307*TiltakstyperKostnadskalkyle!F$14)/100,
IF($F307=TiltakstyperKostnadskalkyle!$B$15,($J307*TiltakstyperKostnadskalkyle!F$15)/100,
"0")))))))))))</f>
        <v>0</v>
      </c>
      <c r="N307" s="18" t="str">
        <f>IF($F307=TiltakstyperKostnadskalkyle!$B$5,($J307*TiltakstyperKostnadskalkyle!G$5)/100,
IF($F307=TiltakstyperKostnadskalkyle!$B$6,($J307*TiltakstyperKostnadskalkyle!G$6)/100,
IF($F307=TiltakstyperKostnadskalkyle!$B$7,($J307*TiltakstyperKostnadskalkyle!G$7)/100,
IF($F307=TiltakstyperKostnadskalkyle!$B$8,($J307*TiltakstyperKostnadskalkyle!G$8)/100,
IF($F307=TiltakstyperKostnadskalkyle!$B$9,($J307*TiltakstyperKostnadskalkyle!G$9)/100,
IF($F307=TiltakstyperKostnadskalkyle!$B$10,($J307*TiltakstyperKostnadskalkyle!G$10)/100,
IF($F307=TiltakstyperKostnadskalkyle!$B$11,($J307*TiltakstyperKostnadskalkyle!G$11)/100,
IF($F307=TiltakstyperKostnadskalkyle!$B$12,($J307*TiltakstyperKostnadskalkyle!G$12)/100,
IF($F307=TiltakstyperKostnadskalkyle!$B$13,($J307*TiltakstyperKostnadskalkyle!G$13)/100,
IF($F307=TiltakstyperKostnadskalkyle!$B$14,($J307*TiltakstyperKostnadskalkyle!G$14)/100,
IF($F307=TiltakstyperKostnadskalkyle!$B$15,($J307*TiltakstyperKostnadskalkyle!G$15)/100,
"0")))))))))))</f>
        <v>0</v>
      </c>
      <c r="O307" s="18" t="str">
        <f>IF($F307=TiltakstyperKostnadskalkyle!$B$5,($J307*TiltakstyperKostnadskalkyle!H$5)/100,
IF($F307=TiltakstyperKostnadskalkyle!$B$6,($J307*TiltakstyperKostnadskalkyle!H$6)/100,
IF($F307=TiltakstyperKostnadskalkyle!$B$7,($J307*TiltakstyperKostnadskalkyle!H$7)/100,
IF($F307=TiltakstyperKostnadskalkyle!$B$8,($J307*TiltakstyperKostnadskalkyle!H$8)/100,
IF($F307=TiltakstyperKostnadskalkyle!$B$9,($J307*TiltakstyperKostnadskalkyle!H$9)/100,
IF($F307=TiltakstyperKostnadskalkyle!$B$10,($J307*TiltakstyperKostnadskalkyle!H$10)/100,
IF($F307=TiltakstyperKostnadskalkyle!$B$11,($J307*TiltakstyperKostnadskalkyle!H$11)/100,
IF($F307=TiltakstyperKostnadskalkyle!$B$12,($J307*TiltakstyperKostnadskalkyle!H$12)/100,
IF($F307=TiltakstyperKostnadskalkyle!$B$13,($J307*TiltakstyperKostnadskalkyle!H$13)/100,
IF($F307=TiltakstyperKostnadskalkyle!$B$14,($J307*TiltakstyperKostnadskalkyle!H$14)/100,
IF($F307=TiltakstyperKostnadskalkyle!$B$15,($J307*TiltakstyperKostnadskalkyle!H$15)/100,
"0")))))))))))</f>
        <v>0</v>
      </c>
      <c r="P307" s="18" t="str">
        <f>IF($F307=TiltakstyperKostnadskalkyle!$B$5,($J307*TiltakstyperKostnadskalkyle!I$5)/100,
IF($F307=TiltakstyperKostnadskalkyle!$B$6,($J307*TiltakstyperKostnadskalkyle!I$6)/100,
IF($F307=TiltakstyperKostnadskalkyle!$B$7,($J307*TiltakstyperKostnadskalkyle!I$7)/100,
IF($F307=TiltakstyperKostnadskalkyle!$B$8,($J307*TiltakstyperKostnadskalkyle!I$8)/100,
IF($F307=TiltakstyperKostnadskalkyle!$B$9,($J307*TiltakstyperKostnadskalkyle!I$9)/100,
IF($F307=TiltakstyperKostnadskalkyle!$B$10,($J307*TiltakstyperKostnadskalkyle!I$10)/100,
IF($F307=TiltakstyperKostnadskalkyle!$B$11,($J307*TiltakstyperKostnadskalkyle!I$11)/100,
IF($F307=TiltakstyperKostnadskalkyle!$B$12,($J307*TiltakstyperKostnadskalkyle!I$12)/100,
IF($F307=TiltakstyperKostnadskalkyle!$B$13,($J307*TiltakstyperKostnadskalkyle!I$13)/100,
IF($F307=TiltakstyperKostnadskalkyle!$B$14,($J307*TiltakstyperKostnadskalkyle!I$14)/100,
IF($F307=TiltakstyperKostnadskalkyle!$B$15,($J307*TiltakstyperKostnadskalkyle!I$15)/100,
"0")))))))))))</f>
        <v>0</v>
      </c>
      <c r="Q307" s="18">
        <f t="shared" si="18"/>
        <v>0</v>
      </c>
      <c r="R307" s="18" t="str">
        <f>IF($F307=TiltakstyperKostnadskalkyle!$B$5,($J307*TiltakstyperKostnadskalkyle!K$5)/100,
IF($F307=TiltakstyperKostnadskalkyle!$B$6,($J307*TiltakstyperKostnadskalkyle!K$6)/100,
IF($F307=TiltakstyperKostnadskalkyle!$B$8,($J307*TiltakstyperKostnadskalkyle!K$8)/100,
IF($F307=TiltakstyperKostnadskalkyle!$B$9,($J307*TiltakstyperKostnadskalkyle!K$9)/100,
IF($F307=TiltakstyperKostnadskalkyle!$B$10,($J307*TiltakstyperKostnadskalkyle!K$10)/100,
IF($F307=TiltakstyperKostnadskalkyle!$B$11,($J307*TiltakstyperKostnadskalkyle!K$11)/100,
IF($F307=TiltakstyperKostnadskalkyle!$B$12,($J307*TiltakstyperKostnadskalkyle!K$12)/100,
IF($F307=TiltakstyperKostnadskalkyle!$B$13,($J307*TiltakstyperKostnadskalkyle!K$13)/100,
IF($F307=TiltakstyperKostnadskalkyle!$B$14,($J307*TiltakstyperKostnadskalkyle!K$14)/100,
"0")))))))))</f>
        <v>0</v>
      </c>
      <c r="S307" s="18">
        <f t="shared" si="19"/>
        <v>0</v>
      </c>
      <c r="T307" s="18" t="str">
        <f>IF($F307=TiltakstyperKostnadskalkyle!$B$5,($J307*TiltakstyperKostnadskalkyle!M$5)/100,
IF($F307=TiltakstyperKostnadskalkyle!$B$6,($J307*TiltakstyperKostnadskalkyle!M$6)/100,
IF($F307=TiltakstyperKostnadskalkyle!$B$7,($J307*TiltakstyperKostnadskalkyle!M$7)/100,
IF($F307=TiltakstyperKostnadskalkyle!$B$8,($J307*TiltakstyperKostnadskalkyle!M$8)/100,
IF($F307=TiltakstyperKostnadskalkyle!$B$9,($J307*TiltakstyperKostnadskalkyle!M$9)/100,
IF($F307=TiltakstyperKostnadskalkyle!$B$10,($J307*TiltakstyperKostnadskalkyle!M$10)/100,
IF($F307=TiltakstyperKostnadskalkyle!$B$11,($J307*TiltakstyperKostnadskalkyle!M$11)/100,
IF($F307=TiltakstyperKostnadskalkyle!$B$12,($J307*TiltakstyperKostnadskalkyle!M$12)/100,
IF($F307=TiltakstyperKostnadskalkyle!$B$13,($J307*TiltakstyperKostnadskalkyle!M$13)/100,
IF($F307=TiltakstyperKostnadskalkyle!$B$14,($J307*TiltakstyperKostnadskalkyle!M$14)/100,
IF($F307=TiltakstyperKostnadskalkyle!$B$15,($J307*TiltakstyperKostnadskalkyle!M$15)/100,
"0")))))))))))</f>
        <v>0</v>
      </c>
      <c r="U307" s="32"/>
      <c r="V307" s="32"/>
      <c r="W307" s="18" t="str">
        <f>IF($F307=TiltakstyperKostnadskalkyle!$B$5,($J307*TiltakstyperKostnadskalkyle!P$5)/100,
IF($F307=TiltakstyperKostnadskalkyle!$B$6,($J307*TiltakstyperKostnadskalkyle!P$6)/100,
IF($F307=TiltakstyperKostnadskalkyle!$B$7,($J307*TiltakstyperKostnadskalkyle!P$7)/100,
IF($F307=TiltakstyperKostnadskalkyle!$B$8,($J307*TiltakstyperKostnadskalkyle!P$8)/100,
IF($F307=TiltakstyperKostnadskalkyle!$B$9,($J307*TiltakstyperKostnadskalkyle!P$9)/100,
IF($F307=TiltakstyperKostnadskalkyle!$B$10,($J307*TiltakstyperKostnadskalkyle!P$10)/100,
IF($F307=TiltakstyperKostnadskalkyle!$B$11,($J307*TiltakstyperKostnadskalkyle!P$11)/100,
IF($F307=TiltakstyperKostnadskalkyle!$B$12,($J307*TiltakstyperKostnadskalkyle!P$12)/100,
IF($F307=TiltakstyperKostnadskalkyle!$B$13,($J307*TiltakstyperKostnadskalkyle!P$13)/100,
IF($F307=TiltakstyperKostnadskalkyle!$B$14,($J307*TiltakstyperKostnadskalkyle!P$14)/100,
IF($F307=TiltakstyperKostnadskalkyle!$B$15,($J307*TiltakstyperKostnadskalkyle!P$15)/100,
"0")))))))))))</f>
        <v>0</v>
      </c>
      <c r="Y307" s="151"/>
    </row>
    <row r="308" spans="2:25" ht="14.45" customHeight="1" x14ac:dyDescent="0.25">
      <c r="B308" s="20" t="s">
        <v>25</v>
      </c>
      <c r="C308" s="22"/>
      <c r="D308" s="22"/>
      <c r="E308" s="22"/>
      <c r="F308" s="39"/>
      <c r="G308" s="22"/>
      <c r="H308" s="23"/>
      <c r="I308" s="27"/>
      <c r="J308" s="18">
        <f>IF(F308=TiltakstyperKostnadskalkyle!$B$5,TiltakstyperKostnadskalkyle!$R$5*Handlingsplan!H314,
IF(F308=TiltakstyperKostnadskalkyle!$B$6,TiltakstyperKostnadskalkyle!$R$6*Handlingsplan!H314,
IF(F308=TiltakstyperKostnadskalkyle!$B$7,TiltakstyperKostnadskalkyle!$R$7*Handlingsplan!H314,
IF(F308=TiltakstyperKostnadskalkyle!$B$8,TiltakstyperKostnadskalkyle!$R$8*Handlingsplan!H314,
IF(F308=TiltakstyperKostnadskalkyle!$B$9,TiltakstyperKostnadskalkyle!$R$9*Handlingsplan!H314,
IF(F308=TiltakstyperKostnadskalkyle!$B$10,TiltakstyperKostnadskalkyle!$R$10*Handlingsplan!H314,
IF(F308=TiltakstyperKostnadskalkyle!$B$11,TiltakstyperKostnadskalkyle!$R$11*Handlingsplan!H314,
IF(F308=TiltakstyperKostnadskalkyle!$B$12,TiltakstyperKostnadskalkyle!$R$12*Handlingsplan!H314,
IF(F308=TiltakstyperKostnadskalkyle!$B$13,TiltakstyperKostnadskalkyle!$R$13*Handlingsplan!H314,
IF(F308=TiltakstyperKostnadskalkyle!$B$14,TiltakstyperKostnadskalkyle!$R$14*Handlingsplan!H314,
IF(F308=TiltakstyperKostnadskalkyle!$B$15,TiltakstyperKostnadskalkyle!$R$15*Handlingsplan!H314,
0)))))))))))</f>
        <v>0</v>
      </c>
      <c r="K308" s="18" t="str">
        <f>IF($F308=TiltakstyperKostnadskalkyle!$B$5,($J308*TiltakstyperKostnadskalkyle!D$5)/100,
IF($F308=TiltakstyperKostnadskalkyle!$B$6,($J308*TiltakstyperKostnadskalkyle!D$6)/100,
IF($F308=TiltakstyperKostnadskalkyle!$B$7,($J308*TiltakstyperKostnadskalkyle!D$7)/100,
IF($F308=TiltakstyperKostnadskalkyle!$B$8,($J308*TiltakstyperKostnadskalkyle!D$8)/100,
IF($F308=TiltakstyperKostnadskalkyle!$B$9,($J308*TiltakstyperKostnadskalkyle!D$9)/100,
IF($F308=TiltakstyperKostnadskalkyle!$B$10,($J308*TiltakstyperKostnadskalkyle!D$10)/100,
IF($F308=TiltakstyperKostnadskalkyle!$B$11,($J308*TiltakstyperKostnadskalkyle!D$11)/100,
IF($F308=TiltakstyperKostnadskalkyle!$B$12,($J308*TiltakstyperKostnadskalkyle!D$12)/100,
IF($F308=TiltakstyperKostnadskalkyle!$B$13,($J308*TiltakstyperKostnadskalkyle!D$13)/100,
IF($F308=TiltakstyperKostnadskalkyle!$B$14,($J308*TiltakstyperKostnadskalkyle!D$14)/100,
IF($F308=TiltakstyperKostnadskalkyle!$B$15,($J308*TiltakstyperKostnadskalkyle!D$15)/100,
"0")))))))))))</f>
        <v>0</v>
      </c>
      <c r="L308" s="18" t="str">
        <f>IF($F308=TiltakstyperKostnadskalkyle!$B$5,($J308*TiltakstyperKostnadskalkyle!E$5)/100,
IF($F308=TiltakstyperKostnadskalkyle!$B$6,($J308*TiltakstyperKostnadskalkyle!E$6)/100,
IF($F308=TiltakstyperKostnadskalkyle!$B$7,($J308*TiltakstyperKostnadskalkyle!E$7)/100,
IF($F308=TiltakstyperKostnadskalkyle!$B$8,($J308*TiltakstyperKostnadskalkyle!E$8)/100,
IF($F308=TiltakstyperKostnadskalkyle!$B$9,($J308*TiltakstyperKostnadskalkyle!E$9)/100,
IF($F308=TiltakstyperKostnadskalkyle!$B$10,($J308*TiltakstyperKostnadskalkyle!E$10)/100,
IF($F308=TiltakstyperKostnadskalkyle!$B$11,($J308*TiltakstyperKostnadskalkyle!E$11)/100,
IF($F308=TiltakstyperKostnadskalkyle!$B$12,($J308*TiltakstyperKostnadskalkyle!E$12)/100,
IF($F308=TiltakstyperKostnadskalkyle!$B$13,($J308*TiltakstyperKostnadskalkyle!E$13)/100,
IF($F308=TiltakstyperKostnadskalkyle!$B$14,($J308*TiltakstyperKostnadskalkyle!E$14)/100,
IF($F308=TiltakstyperKostnadskalkyle!$B$15,($J308*TiltakstyperKostnadskalkyle!E$15)/100,
"0")))))))))))</f>
        <v>0</v>
      </c>
      <c r="M308" s="18" t="str">
        <f>IF($F308=TiltakstyperKostnadskalkyle!$B$5,($J308*TiltakstyperKostnadskalkyle!F$5)/100,
IF($F308=TiltakstyperKostnadskalkyle!$B$6,($J308*TiltakstyperKostnadskalkyle!F$6)/100,
IF($F308=TiltakstyperKostnadskalkyle!$B$7,($J308*TiltakstyperKostnadskalkyle!F$7)/100,
IF($F308=TiltakstyperKostnadskalkyle!$B$8,($J308*TiltakstyperKostnadskalkyle!F$8)/100,
IF($F308=TiltakstyperKostnadskalkyle!$B$9,($J308*TiltakstyperKostnadskalkyle!F$9)/100,
IF($F308=TiltakstyperKostnadskalkyle!$B$10,($J308*TiltakstyperKostnadskalkyle!F$10)/100,
IF($F308=TiltakstyperKostnadskalkyle!$B$11,($J308*TiltakstyperKostnadskalkyle!F$11)/100,
IF($F308=TiltakstyperKostnadskalkyle!$B$12,($J308*TiltakstyperKostnadskalkyle!F$12)/100,
IF($F308=TiltakstyperKostnadskalkyle!$B$13,($J308*TiltakstyperKostnadskalkyle!F$13)/100,
IF($F308=TiltakstyperKostnadskalkyle!$B$14,($J308*TiltakstyperKostnadskalkyle!F$14)/100,
IF($F308=TiltakstyperKostnadskalkyle!$B$15,($J308*TiltakstyperKostnadskalkyle!F$15)/100,
"0")))))))))))</f>
        <v>0</v>
      </c>
      <c r="N308" s="18" t="str">
        <f>IF($F308=TiltakstyperKostnadskalkyle!$B$5,($J308*TiltakstyperKostnadskalkyle!G$5)/100,
IF($F308=TiltakstyperKostnadskalkyle!$B$6,($J308*TiltakstyperKostnadskalkyle!G$6)/100,
IF($F308=TiltakstyperKostnadskalkyle!$B$7,($J308*TiltakstyperKostnadskalkyle!G$7)/100,
IF($F308=TiltakstyperKostnadskalkyle!$B$8,($J308*TiltakstyperKostnadskalkyle!G$8)/100,
IF($F308=TiltakstyperKostnadskalkyle!$B$9,($J308*TiltakstyperKostnadskalkyle!G$9)/100,
IF($F308=TiltakstyperKostnadskalkyle!$B$10,($J308*TiltakstyperKostnadskalkyle!G$10)/100,
IF($F308=TiltakstyperKostnadskalkyle!$B$11,($J308*TiltakstyperKostnadskalkyle!G$11)/100,
IF($F308=TiltakstyperKostnadskalkyle!$B$12,($J308*TiltakstyperKostnadskalkyle!G$12)/100,
IF($F308=TiltakstyperKostnadskalkyle!$B$13,($J308*TiltakstyperKostnadskalkyle!G$13)/100,
IF($F308=TiltakstyperKostnadskalkyle!$B$14,($J308*TiltakstyperKostnadskalkyle!G$14)/100,
IF($F308=TiltakstyperKostnadskalkyle!$B$15,($J308*TiltakstyperKostnadskalkyle!G$15)/100,
"0")))))))))))</f>
        <v>0</v>
      </c>
      <c r="O308" s="18" t="str">
        <f>IF($F308=TiltakstyperKostnadskalkyle!$B$5,($J308*TiltakstyperKostnadskalkyle!H$5)/100,
IF($F308=TiltakstyperKostnadskalkyle!$B$6,($J308*TiltakstyperKostnadskalkyle!H$6)/100,
IF($F308=TiltakstyperKostnadskalkyle!$B$7,($J308*TiltakstyperKostnadskalkyle!H$7)/100,
IF($F308=TiltakstyperKostnadskalkyle!$B$8,($J308*TiltakstyperKostnadskalkyle!H$8)/100,
IF($F308=TiltakstyperKostnadskalkyle!$B$9,($J308*TiltakstyperKostnadskalkyle!H$9)/100,
IF($F308=TiltakstyperKostnadskalkyle!$B$10,($J308*TiltakstyperKostnadskalkyle!H$10)/100,
IF($F308=TiltakstyperKostnadskalkyle!$B$11,($J308*TiltakstyperKostnadskalkyle!H$11)/100,
IF($F308=TiltakstyperKostnadskalkyle!$B$12,($J308*TiltakstyperKostnadskalkyle!H$12)/100,
IF($F308=TiltakstyperKostnadskalkyle!$B$13,($J308*TiltakstyperKostnadskalkyle!H$13)/100,
IF($F308=TiltakstyperKostnadskalkyle!$B$14,($J308*TiltakstyperKostnadskalkyle!H$14)/100,
IF($F308=TiltakstyperKostnadskalkyle!$B$15,($J308*TiltakstyperKostnadskalkyle!H$15)/100,
"0")))))))))))</f>
        <v>0</v>
      </c>
      <c r="P308" s="18" t="str">
        <f>IF($F308=TiltakstyperKostnadskalkyle!$B$5,($J308*TiltakstyperKostnadskalkyle!I$5)/100,
IF($F308=TiltakstyperKostnadskalkyle!$B$6,($J308*TiltakstyperKostnadskalkyle!I$6)/100,
IF($F308=TiltakstyperKostnadskalkyle!$B$7,($J308*TiltakstyperKostnadskalkyle!I$7)/100,
IF($F308=TiltakstyperKostnadskalkyle!$B$8,($J308*TiltakstyperKostnadskalkyle!I$8)/100,
IF($F308=TiltakstyperKostnadskalkyle!$B$9,($J308*TiltakstyperKostnadskalkyle!I$9)/100,
IF($F308=TiltakstyperKostnadskalkyle!$B$10,($J308*TiltakstyperKostnadskalkyle!I$10)/100,
IF($F308=TiltakstyperKostnadskalkyle!$B$11,($J308*TiltakstyperKostnadskalkyle!I$11)/100,
IF($F308=TiltakstyperKostnadskalkyle!$B$12,($J308*TiltakstyperKostnadskalkyle!I$12)/100,
IF($F308=TiltakstyperKostnadskalkyle!$B$13,($J308*TiltakstyperKostnadskalkyle!I$13)/100,
IF($F308=TiltakstyperKostnadskalkyle!$B$14,($J308*TiltakstyperKostnadskalkyle!I$14)/100,
IF($F308=TiltakstyperKostnadskalkyle!$B$15,($J308*TiltakstyperKostnadskalkyle!I$15)/100,
"0")))))))))))</f>
        <v>0</v>
      </c>
      <c r="Q308" s="18">
        <f t="shared" si="18"/>
        <v>0</v>
      </c>
      <c r="R308" s="18" t="str">
        <f>IF($F308=TiltakstyperKostnadskalkyle!$B$5,($J308*TiltakstyperKostnadskalkyle!K$5)/100,
IF($F308=TiltakstyperKostnadskalkyle!$B$6,($J308*TiltakstyperKostnadskalkyle!K$6)/100,
IF($F308=TiltakstyperKostnadskalkyle!$B$8,($J308*TiltakstyperKostnadskalkyle!K$8)/100,
IF($F308=TiltakstyperKostnadskalkyle!$B$9,($J308*TiltakstyperKostnadskalkyle!K$9)/100,
IF($F308=TiltakstyperKostnadskalkyle!$B$10,($J308*TiltakstyperKostnadskalkyle!K$10)/100,
IF($F308=TiltakstyperKostnadskalkyle!$B$11,($J308*TiltakstyperKostnadskalkyle!K$11)/100,
IF($F308=TiltakstyperKostnadskalkyle!$B$12,($J308*TiltakstyperKostnadskalkyle!K$12)/100,
IF($F308=TiltakstyperKostnadskalkyle!$B$13,($J308*TiltakstyperKostnadskalkyle!K$13)/100,
IF($F308=TiltakstyperKostnadskalkyle!$B$14,($J308*TiltakstyperKostnadskalkyle!K$14)/100,
"0")))))))))</f>
        <v>0</v>
      </c>
      <c r="S308" s="18">
        <f t="shared" si="19"/>
        <v>0</v>
      </c>
      <c r="T308" s="18" t="str">
        <f>IF($F308=TiltakstyperKostnadskalkyle!$B$5,($J308*TiltakstyperKostnadskalkyle!M$5)/100,
IF($F308=TiltakstyperKostnadskalkyle!$B$6,($J308*TiltakstyperKostnadskalkyle!M$6)/100,
IF($F308=TiltakstyperKostnadskalkyle!$B$7,($J308*TiltakstyperKostnadskalkyle!M$7)/100,
IF($F308=TiltakstyperKostnadskalkyle!$B$8,($J308*TiltakstyperKostnadskalkyle!M$8)/100,
IF($F308=TiltakstyperKostnadskalkyle!$B$9,($J308*TiltakstyperKostnadskalkyle!M$9)/100,
IF($F308=TiltakstyperKostnadskalkyle!$B$10,($J308*TiltakstyperKostnadskalkyle!M$10)/100,
IF($F308=TiltakstyperKostnadskalkyle!$B$11,($J308*TiltakstyperKostnadskalkyle!M$11)/100,
IF($F308=TiltakstyperKostnadskalkyle!$B$12,($J308*TiltakstyperKostnadskalkyle!M$12)/100,
IF($F308=TiltakstyperKostnadskalkyle!$B$13,($J308*TiltakstyperKostnadskalkyle!M$13)/100,
IF($F308=TiltakstyperKostnadskalkyle!$B$14,($J308*TiltakstyperKostnadskalkyle!M$14)/100,
IF($F308=TiltakstyperKostnadskalkyle!$B$15,($J308*TiltakstyperKostnadskalkyle!M$15)/100,
"0")))))))))))</f>
        <v>0</v>
      </c>
      <c r="U308" s="32"/>
      <c r="V308" s="32"/>
      <c r="W308" s="18" t="str">
        <f>IF($F308=TiltakstyperKostnadskalkyle!$B$5,($J308*TiltakstyperKostnadskalkyle!P$5)/100,
IF($F308=TiltakstyperKostnadskalkyle!$B$6,($J308*TiltakstyperKostnadskalkyle!P$6)/100,
IF($F308=TiltakstyperKostnadskalkyle!$B$7,($J308*TiltakstyperKostnadskalkyle!P$7)/100,
IF($F308=TiltakstyperKostnadskalkyle!$B$8,($J308*TiltakstyperKostnadskalkyle!P$8)/100,
IF($F308=TiltakstyperKostnadskalkyle!$B$9,($J308*TiltakstyperKostnadskalkyle!P$9)/100,
IF($F308=TiltakstyperKostnadskalkyle!$B$10,($J308*TiltakstyperKostnadskalkyle!P$10)/100,
IF($F308=TiltakstyperKostnadskalkyle!$B$11,($J308*TiltakstyperKostnadskalkyle!P$11)/100,
IF($F308=TiltakstyperKostnadskalkyle!$B$12,($J308*TiltakstyperKostnadskalkyle!P$12)/100,
IF($F308=TiltakstyperKostnadskalkyle!$B$13,($J308*TiltakstyperKostnadskalkyle!P$13)/100,
IF($F308=TiltakstyperKostnadskalkyle!$B$14,($J308*TiltakstyperKostnadskalkyle!P$14)/100,
IF($F308=TiltakstyperKostnadskalkyle!$B$15,($J308*TiltakstyperKostnadskalkyle!P$15)/100,
"0")))))))))))</f>
        <v>0</v>
      </c>
      <c r="Y308" s="151"/>
    </row>
    <row r="309" spans="2:25" ht="14.45" customHeight="1" x14ac:dyDescent="0.25">
      <c r="B309" s="20" t="s">
        <v>25</v>
      </c>
      <c r="C309" s="22"/>
      <c r="D309" s="22"/>
      <c r="E309" s="22"/>
      <c r="F309" s="39"/>
      <c r="G309" s="22"/>
      <c r="H309" s="23"/>
      <c r="I309" s="27"/>
      <c r="J309" s="18">
        <f>IF(F309=TiltakstyperKostnadskalkyle!$B$5,TiltakstyperKostnadskalkyle!$R$5*Handlingsplan!H315,
IF(F309=TiltakstyperKostnadskalkyle!$B$6,TiltakstyperKostnadskalkyle!$R$6*Handlingsplan!H315,
IF(F309=TiltakstyperKostnadskalkyle!$B$7,TiltakstyperKostnadskalkyle!$R$7*Handlingsplan!H315,
IF(F309=TiltakstyperKostnadskalkyle!$B$8,TiltakstyperKostnadskalkyle!$R$8*Handlingsplan!H315,
IF(F309=TiltakstyperKostnadskalkyle!$B$9,TiltakstyperKostnadskalkyle!$R$9*Handlingsplan!H315,
IF(F309=TiltakstyperKostnadskalkyle!$B$10,TiltakstyperKostnadskalkyle!$R$10*Handlingsplan!H315,
IF(F309=TiltakstyperKostnadskalkyle!$B$11,TiltakstyperKostnadskalkyle!$R$11*Handlingsplan!H315,
IF(F309=TiltakstyperKostnadskalkyle!$B$12,TiltakstyperKostnadskalkyle!$R$12*Handlingsplan!H315,
IF(F309=TiltakstyperKostnadskalkyle!$B$13,TiltakstyperKostnadskalkyle!$R$13*Handlingsplan!H315,
IF(F309=TiltakstyperKostnadskalkyle!$B$14,TiltakstyperKostnadskalkyle!$R$14*Handlingsplan!H315,
IF(F309=TiltakstyperKostnadskalkyle!$B$15,TiltakstyperKostnadskalkyle!$R$15*Handlingsplan!H315,
0)))))))))))</f>
        <v>0</v>
      </c>
      <c r="K309" s="18" t="str">
        <f>IF($F309=TiltakstyperKostnadskalkyle!$B$5,($J309*TiltakstyperKostnadskalkyle!D$5)/100,
IF($F309=TiltakstyperKostnadskalkyle!$B$6,($J309*TiltakstyperKostnadskalkyle!D$6)/100,
IF($F309=TiltakstyperKostnadskalkyle!$B$7,($J309*TiltakstyperKostnadskalkyle!D$7)/100,
IF($F309=TiltakstyperKostnadskalkyle!$B$8,($J309*TiltakstyperKostnadskalkyle!D$8)/100,
IF($F309=TiltakstyperKostnadskalkyle!$B$9,($J309*TiltakstyperKostnadskalkyle!D$9)/100,
IF($F309=TiltakstyperKostnadskalkyle!$B$10,($J309*TiltakstyperKostnadskalkyle!D$10)/100,
IF($F309=TiltakstyperKostnadskalkyle!$B$11,($J309*TiltakstyperKostnadskalkyle!D$11)/100,
IF($F309=TiltakstyperKostnadskalkyle!$B$12,($J309*TiltakstyperKostnadskalkyle!D$12)/100,
IF($F309=TiltakstyperKostnadskalkyle!$B$13,($J309*TiltakstyperKostnadskalkyle!D$13)/100,
IF($F309=TiltakstyperKostnadskalkyle!$B$14,($J309*TiltakstyperKostnadskalkyle!D$14)/100,
IF($F309=TiltakstyperKostnadskalkyle!$B$15,($J309*TiltakstyperKostnadskalkyle!D$15)/100,
"0")))))))))))</f>
        <v>0</v>
      </c>
      <c r="L309" s="18" t="str">
        <f>IF($F309=TiltakstyperKostnadskalkyle!$B$5,($J309*TiltakstyperKostnadskalkyle!E$5)/100,
IF($F309=TiltakstyperKostnadskalkyle!$B$6,($J309*TiltakstyperKostnadskalkyle!E$6)/100,
IF($F309=TiltakstyperKostnadskalkyle!$B$7,($J309*TiltakstyperKostnadskalkyle!E$7)/100,
IF($F309=TiltakstyperKostnadskalkyle!$B$8,($J309*TiltakstyperKostnadskalkyle!E$8)/100,
IF($F309=TiltakstyperKostnadskalkyle!$B$9,($J309*TiltakstyperKostnadskalkyle!E$9)/100,
IF($F309=TiltakstyperKostnadskalkyle!$B$10,($J309*TiltakstyperKostnadskalkyle!E$10)/100,
IF($F309=TiltakstyperKostnadskalkyle!$B$11,($J309*TiltakstyperKostnadskalkyle!E$11)/100,
IF($F309=TiltakstyperKostnadskalkyle!$B$12,($J309*TiltakstyperKostnadskalkyle!E$12)/100,
IF($F309=TiltakstyperKostnadskalkyle!$B$13,($J309*TiltakstyperKostnadskalkyle!E$13)/100,
IF($F309=TiltakstyperKostnadskalkyle!$B$14,($J309*TiltakstyperKostnadskalkyle!E$14)/100,
IF($F309=TiltakstyperKostnadskalkyle!$B$15,($J309*TiltakstyperKostnadskalkyle!E$15)/100,
"0")))))))))))</f>
        <v>0</v>
      </c>
      <c r="M309" s="18" t="str">
        <f>IF($F309=TiltakstyperKostnadskalkyle!$B$5,($J309*TiltakstyperKostnadskalkyle!F$5)/100,
IF($F309=TiltakstyperKostnadskalkyle!$B$6,($J309*TiltakstyperKostnadskalkyle!F$6)/100,
IF($F309=TiltakstyperKostnadskalkyle!$B$7,($J309*TiltakstyperKostnadskalkyle!F$7)/100,
IF($F309=TiltakstyperKostnadskalkyle!$B$8,($J309*TiltakstyperKostnadskalkyle!F$8)/100,
IF($F309=TiltakstyperKostnadskalkyle!$B$9,($J309*TiltakstyperKostnadskalkyle!F$9)/100,
IF($F309=TiltakstyperKostnadskalkyle!$B$10,($J309*TiltakstyperKostnadskalkyle!F$10)/100,
IF($F309=TiltakstyperKostnadskalkyle!$B$11,($J309*TiltakstyperKostnadskalkyle!F$11)/100,
IF($F309=TiltakstyperKostnadskalkyle!$B$12,($J309*TiltakstyperKostnadskalkyle!F$12)/100,
IF($F309=TiltakstyperKostnadskalkyle!$B$13,($J309*TiltakstyperKostnadskalkyle!F$13)/100,
IF($F309=TiltakstyperKostnadskalkyle!$B$14,($J309*TiltakstyperKostnadskalkyle!F$14)/100,
IF($F309=TiltakstyperKostnadskalkyle!$B$15,($J309*TiltakstyperKostnadskalkyle!F$15)/100,
"0")))))))))))</f>
        <v>0</v>
      </c>
      <c r="N309" s="18" t="str">
        <f>IF($F309=TiltakstyperKostnadskalkyle!$B$5,($J309*TiltakstyperKostnadskalkyle!G$5)/100,
IF($F309=TiltakstyperKostnadskalkyle!$B$6,($J309*TiltakstyperKostnadskalkyle!G$6)/100,
IF($F309=TiltakstyperKostnadskalkyle!$B$7,($J309*TiltakstyperKostnadskalkyle!G$7)/100,
IF($F309=TiltakstyperKostnadskalkyle!$B$8,($J309*TiltakstyperKostnadskalkyle!G$8)/100,
IF($F309=TiltakstyperKostnadskalkyle!$B$9,($J309*TiltakstyperKostnadskalkyle!G$9)/100,
IF($F309=TiltakstyperKostnadskalkyle!$B$10,($J309*TiltakstyperKostnadskalkyle!G$10)/100,
IF($F309=TiltakstyperKostnadskalkyle!$B$11,($J309*TiltakstyperKostnadskalkyle!G$11)/100,
IF($F309=TiltakstyperKostnadskalkyle!$B$12,($J309*TiltakstyperKostnadskalkyle!G$12)/100,
IF($F309=TiltakstyperKostnadskalkyle!$B$13,($J309*TiltakstyperKostnadskalkyle!G$13)/100,
IF($F309=TiltakstyperKostnadskalkyle!$B$14,($J309*TiltakstyperKostnadskalkyle!G$14)/100,
IF($F309=TiltakstyperKostnadskalkyle!$B$15,($J309*TiltakstyperKostnadskalkyle!G$15)/100,
"0")))))))))))</f>
        <v>0</v>
      </c>
      <c r="O309" s="18" t="str">
        <f>IF($F309=TiltakstyperKostnadskalkyle!$B$5,($J309*TiltakstyperKostnadskalkyle!H$5)/100,
IF($F309=TiltakstyperKostnadskalkyle!$B$6,($J309*TiltakstyperKostnadskalkyle!H$6)/100,
IF($F309=TiltakstyperKostnadskalkyle!$B$7,($J309*TiltakstyperKostnadskalkyle!H$7)/100,
IF($F309=TiltakstyperKostnadskalkyle!$B$8,($J309*TiltakstyperKostnadskalkyle!H$8)/100,
IF($F309=TiltakstyperKostnadskalkyle!$B$9,($J309*TiltakstyperKostnadskalkyle!H$9)/100,
IF($F309=TiltakstyperKostnadskalkyle!$B$10,($J309*TiltakstyperKostnadskalkyle!H$10)/100,
IF($F309=TiltakstyperKostnadskalkyle!$B$11,($J309*TiltakstyperKostnadskalkyle!H$11)/100,
IF($F309=TiltakstyperKostnadskalkyle!$B$12,($J309*TiltakstyperKostnadskalkyle!H$12)/100,
IF($F309=TiltakstyperKostnadskalkyle!$B$13,($J309*TiltakstyperKostnadskalkyle!H$13)/100,
IF($F309=TiltakstyperKostnadskalkyle!$B$14,($J309*TiltakstyperKostnadskalkyle!H$14)/100,
IF($F309=TiltakstyperKostnadskalkyle!$B$15,($J309*TiltakstyperKostnadskalkyle!H$15)/100,
"0")))))))))))</f>
        <v>0</v>
      </c>
      <c r="P309" s="18" t="str">
        <f>IF($F309=TiltakstyperKostnadskalkyle!$B$5,($J309*TiltakstyperKostnadskalkyle!I$5)/100,
IF($F309=TiltakstyperKostnadskalkyle!$B$6,($J309*TiltakstyperKostnadskalkyle!I$6)/100,
IF($F309=TiltakstyperKostnadskalkyle!$B$7,($J309*TiltakstyperKostnadskalkyle!I$7)/100,
IF($F309=TiltakstyperKostnadskalkyle!$B$8,($J309*TiltakstyperKostnadskalkyle!I$8)/100,
IF($F309=TiltakstyperKostnadskalkyle!$B$9,($J309*TiltakstyperKostnadskalkyle!I$9)/100,
IF($F309=TiltakstyperKostnadskalkyle!$B$10,($J309*TiltakstyperKostnadskalkyle!I$10)/100,
IF($F309=TiltakstyperKostnadskalkyle!$B$11,($J309*TiltakstyperKostnadskalkyle!I$11)/100,
IF($F309=TiltakstyperKostnadskalkyle!$B$12,($J309*TiltakstyperKostnadskalkyle!I$12)/100,
IF($F309=TiltakstyperKostnadskalkyle!$B$13,($J309*TiltakstyperKostnadskalkyle!I$13)/100,
IF($F309=TiltakstyperKostnadskalkyle!$B$14,($J309*TiltakstyperKostnadskalkyle!I$14)/100,
IF($F309=TiltakstyperKostnadskalkyle!$B$15,($J309*TiltakstyperKostnadskalkyle!I$15)/100,
"0")))))))))))</f>
        <v>0</v>
      </c>
      <c r="Q309" s="18">
        <f t="shared" si="18"/>
        <v>0</v>
      </c>
      <c r="R309" s="18" t="str">
        <f>IF($F309=TiltakstyperKostnadskalkyle!$B$5,($J309*TiltakstyperKostnadskalkyle!K$5)/100,
IF($F309=TiltakstyperKostnadskalkyle!$B$6,($J309*TiltakstyperKostnadskalkyle!K$6)/100,
IF($F309=TiltakstyperKostnadskalkyle!$B$8,($J309*TiltakstyperKostnadskalkyle!K$8)/100,
IF($F309=TiltakstyperKostnadskalkyle!$B$9,($J309*TiltakstyperKostnadskalkyle!K$9)/100,
IF($F309=TiltakstyperKostnadskalkyle!$B$10,($J309*TiltakstyperKostnadskalkyle!K$10)/100,
IF($F309=TiltakstyperKostnadskalkyle!$B$11,($J309*TiltakstyperKostnadskalkyle!K$11)/100,
IF($F309=TiltakstyperKostnadskalkyle!$B$12,($J309*TiltakstyperKostnadskalkyle!K$12)/100,
IF($F309=TiltakstyperKostnadskalkyle!$B$13,($J309*TiltakstyperKostnadskalkyle!K$13)/100,
IF($F309=TiltakstyperKostnadskalkyle!$B$14,($J309*TiltakstyperKostnadskalkyle!K$14)/100,
"0")))))))))</f>
        <v>0</v>
      </c>
      <c r="S309" s="18">
        <f t="shared" si="19"/>
        <v>0</v>
      </c>
      <c r="T309" s="18" t="str">
        <f>IF($F309=TiltakstyperKostnadskalkyle!$B$5,($J309*TiltakstyperKostnadskalkyle!M$5)/100,
IF($F309=TiltakstyperKostnadskalkyle!$B$6,($J309*TiltakstyperKostnadskalkyle!M$6)/100,
IF($F309=TiltakstyperKostnadskalkyle!$B$7,($J309*TiltakstyperKostnadskalkyle!M$7)/100,
IF($F309=TiltakstyperKostnadskalkyle!$B$8,($J309*TiltakstyperKostnadskalkyle!M$8)/100,
IF($F309=TiltakstyperKostnadskalkyle!$B$9,($J309*TiltakstyperKostnadskalkyle!M$9)/100,
IF($F309=TiltakstyperKostnadskalkyle!$B$10,($J309*TiltakstyperKostnadskalkyle!M$10)/100,
IF($F309=TiltakstyperKostnadskalkyle!$B$11,($J309*TiltakstyperKostnadskalkyle!M$11)/100,
IF($F309=TiltakstyperKostnadskalkyle!$B$12,($J309*TiltakstyperKostnadskalkyle!M$12)/100,
IF($F309=TiltakstyperKostnadskalkyle!$B$13,($J309*TiltakstyperKostnadskalkyle!M$13)/100,
IF($F309=TiltakstyperKostnadskalkyle!$B$14,($J309*TiltakstyperKostnadskalkyle!M$14)/100,
IF($F309=TiltakstyperKostnadskalkyle!$B$15,($J309*TiltakstyperKostnadskalkyle!M$15)/100,
"0")))))))))))</f>
        <v>0</v>
      </c>
      <c r="U309" s="32"/>
      <c r="V309" s="32"/>
      <c r="W309" s="18" t="str">
        <f>IF($F309=TiltakstyperKostnadskalkyle!$B$5,($J309*TiltakstyperKostnadskalkyle!P$5)/100,
IF($F309=TiltakstyperKostnadskalkyle!$B$6,($J309*TiltakstyperKostnadskalkyle!P$6)/100,
IF($F309=TiltakstyperKostnadskalkyle!$B$7,($J309*TiltakstyperKostnadskalkyle!P$7)/100,
IF($F309=TiltakstyperKostnadskalkyle!$B$8,($J309*TiltakstyperKostnadskalkyle!P$8)/100,
IF($F309=TiltakstyperKostnadskalkyle!$B$9,($J309*TiltakstyperKostnadskalkyle!P$9)/100,
IF($F309=TiltakstyperKostnadskalkyle!$B$10,($J309*TiltakstyperKostnadskalkyle!P$10)/100,
IF($F309=TiltakstyperKostnadskalkyle!$B$11,($J309*TiltakstyperKostnadskalkyle!P$11)/100,
IF($F309=TiltakstyperKostnadskalkyle!$B$12,($J309*TiltakstyperKostnadskalkyle!P$12)/100,
IF($F309=TiltakstyperKostnadskalkyle!$B$13,($J309*TiltakstyperKostnadskalkyle!P$13)/100,
IF($F309=TiltakstyperKostnadskalkyle!$B$14,($J309*TiltakstyperKostnadskalkyle!P$14)/100,
IF($F309=TiltakstyperKostnadskalkyle!$B$15,($J309*TiltakstyperKostnadskalkyle!P$15)/100,
"0")))))))))))</f>
        <v>0</v>
      </c>
      <c r="Y309" s="151"/>
    </row>
    <row r="310" spans="2:25" ht="14.45" customHeight="1" x14ac:dyDescent="0.25">
      <c r="B310" s="20" t="s">
        <v>25</v>
      </c>
      <c r="C310" s="22"/>
      <c r="D310" s="22"/>
      <c r="E310" s="22"/>
      <c r="F310" s="39"/>
      <c r="G310" s="22"/>
      <c r="H310" s="23"/>
      <c r="I310" s="27"/>
      <c r="J310" s="18">
        <f>IF(F310=TiltakstyperKostnadskalkyle!$B$5,TiltakstyperKostnadskalkyle!$R$5*Handlingsplan!H316,
IF(F310=TiltakstyperKostnadskalkyle!$B$6,TiltakstyperKostnadskalkyle!$R$6*Handlingsplan!H316,
IF(F310=TiltakstyperKostnadskalkyle!$B$7,TiltakstyperKostnadskalkyle!$R$7*Handlingsplan!H316,
IF(F310=TiltakstyperKostnadskalkyle!$B$8,TiltakstyperKostnadskalkyle!$R$8*Handlingsplan!H316,
IF(F310=TiltakstyperKostnadskalkyle!$B$9,TiltakstyperKostnadskalkyle!$R$9*Handlingsplan!H316,
IF(F310=TiltakstyperKostnadskalkyle!$B$10,TiltakstyperKostnadskalkyle!$R$10*Handlingsplan!H316,
IF(F310=TiltakstyperKostnadskalkyle!$B$11,TiltakstyperKostnadskalkyle!$R$11*Handlingsplan!H316,
IF(F310=TiltakstyperKostnadskalkyle!$B$12,TiltakstyperKostnadskalkyle!$R$12*Handlingsplan!H316,
IF(F310=TiltakstyperKostnadskalkyle!$B$13,TiltakstyperKostnadskalkyle!$R$13*Handlingsplan!H316,
IF(F310=TiltakstyperKostnadskalkyle!$B$14,TiltakstyperKostnadskalkyle!$R$14*Handlingsplan!H316,
IF(F310=TiltakstyperKostnadskalkyle!$B$15,TiltakstyperKostnadskalkyle!$R$15*Handlingsplan!H316,
0)))))))))))</f>
        <v>0</v>
      </c>
      <c r="K310" s="18" t="str">
        <f>IF($F310=TiltakstyperKostnadskalkyle!$B$5,($J310*TiltakstyperKostnadskalkyle!D$5)/100,
IF($F310=TiltakstyperKostnadskalkyle!$B$6,($J310*TiltakstyperKostnadskalkyle!D$6)/100,
IF($F310=TiltakstyperKostnadskalkyle!$B$7,($J310*TiltakstyperKostnadskalkyle!D$7)/100,
IF($F310=TiltakstyperKostnadskalkyle!$B$8,($J310*TiltakstyperKostnadskalkyle!D$8)/100,
IF($F310=TiltakstyperKostnadskalkyle!$B$9,($J310*TiltakstyperKostnadskalkyle!D$9)/100,
IF($F310=TiltakstyperKostnadskalkyle!$B$10,($J310*TiltakstyperKostnadskalkyle!D$10)/100,
IF($F310=TiltakstyperKostnadskalkyle!$B$11,($J310*TiltakstyperKostnadskalkyle!D$11)/100,
IF($F310=TiltakstyperKostnadskalkyle!$B$12,($J310*TiltakstyperKostnadskalkyle!D$12)/100,
IF($F310=TiltakstyperKostnadskalkyle!$B$13,($J310*TiltakstyperKostnadskalkyle!D$13)/100,
IF($F310=TiltakstyperKostnadskalkyle!$B$14,($J310*TiltakstyperKostnadskalkyle!D$14)/100,
IF($F310=TiltakstyperKostnadskalkyle!$B$15,($J310*TiltakstyperKostnadskalkyle!D$15)/100,
"0")))))))))))</f>
        <v>0</v>
      </c>
      <c r="L310" s="18" t="str">
        <f>IF($F310=TiltakstyperKostnadskalkyle!$B$5,($J310*TiltakstyperKostnadskalkyle!E$5)/100,
IF($F310=TiltakstyperKostnadskalkyle!$B$6,($J310*TiltakstyperKostnadskalkyle!E$6)/100,
IF($F310=TiltakstyperKostnadskalkyle!$B$7,($J310*TiltakstyperKostnadskalkyle!E$7)/100,
IF($F310=TiltakstyperKostnadskalkyle!$B$8,($J310*TiltakstyperKostnadskalkyle!E$8)/100,
IF($F310=TiltakstyperKostnadskalkyle!$B$9,($J310*TiltakstyperKostnadskalkyle!E$9)/100,
IF($F310=TiltakstyperKostnadskalkyle!$B$10,($J310*TiltakstyperKostnadskalkyle!E$10)/100,
IF($F310=TiltakstyperKostnadskalkyle!$B$11,($J310*TiltakstyperKostnadskalkyle!E$11)/100,
IF($F310=TiltakstyperKostnadskalkyle!$B$12,($J310*TiltakstyperKostnadskalkyle!E$12)/100,
IF($F310=TiltakstyperKostnadskalkyle!$B$13,($J310*TiltakstyperKostnadskalkyle!E$13)/100,
IF($F310=TiltakstyperKostnadskalkyle!$B$14,($J310*TiltakstyperKostnadskalkyle!E$14)/100,
IF($F310=TiltakstyperKostnadskalkyle!$B$15,($J310*TiltakstyperKostnadskalkyle!E$15)/100,
"0")))))))))))</f>
        <v>0</v>
      </c>
      <c r="M310" s="18" t="str">
        <f>IF($F310=TiltakstyperKostnadskalkyle!$B$5,($J310*TiltakstyperKostnadskalkyle!F$5)/100,
IF($F310=TiltakstyperKostnadskalkyle!$B$6,($J310*TiltakstyperKostnadskalkyle!F$6)/100,
IF($F310=TiltakstyperKostnadskalkyle!$B$7,($J310*TiltakstyperKostnadskalkyle!F$7)/100,
IF($F310=TiltakstyperKostnadskalkyle!$B$8,($J310*TiltakstyperKostnadskalkyle!F$8)/100,
IF($F310=TiltakstyperKostnadskalkyle!$B$9,($J310*TiltakstyperKostnadskalkyle!F$9)/100,
IF($F310=TiltakstyperKostnadskalkyle!$B$10,($J310*TiltakstyperKostnadskalkyle!F$10)/100,
IF($F310=TiltakstyperKostnadskalkyle!$B$11,($J310*TiltakstyperKostnadskalkyle!F$11)/100,
IF($F310=TiltakstyperKostnadskalkyle!$B$12,($J310*TiltakstyperKostnadskalkyle!F$12)/100,
IF($F310=TiltakstyperKostnadskalkyle!$B$13,($J310*TiltakstyperKostnadskalkyle!F$13)/100,
IF($F310=TiltakstyperKostnadskalkyle!$B$14,($J310*TiltakstyperKostnadskalkyle!F$14)/100,
IF($F310=TiltakstyperKostnadskalkyle!$B$15,($J310*TiltakstyperKostnadskalkyle!F$15)/100,
"0")))))))))))</f>
        <v>0</v>
      </c>
      <c r="N310" s="18" t="str">
        <f>IF($F310=TiltakstyperKostnadskalkyle!$B$5,($J310*TiltakstyperKostnadskalkyle!G$5)/100,
IF($F310=TiltakstyperKostnadskalkyle!$B$6,($J310*TiltakstyperKostnadskalkyle!G$6)/100,
IF($F310=TiltakstyperKostnadskalkyle!$B$7,($J310*TiltakstyperKostnadskalkyle!G$7)/100,
IF($F310=TiltakstyperKostnadskalkyle!$B$8,($J310*TiltakstyperKostnadskalkyle!G$8)/100,
IF($F310=TiltakstyperKostnadskalkyle!$B$9,($J310*TiltakstyperKostnadskalkyle!G$9)/100,
IF($F310=TiltakstyperKostnadskalkyle!$B$10,($J310*TiltakstyperKostnadskalkyle!G$10)/100,
IF($F310=TiltakstyperKostnadskalkyle!$B$11,($J310*TiltakstyperKostnadskalkyle!G$11)/100,
IF($F310=TiltakstyperKostnadskalkyle!$B$12,($J310*TiltakstyperKostnadskalkyle!G$12)/100,
IF($F310=TiltakstyperKostnadskalkyle!$B$13,($J310*TiltakstyperKostnadskalkyle!G$13)/100,
IF($F310=TiltakstyperKostnadskalkyle!$B$14,($J310*TiltakstyperKostnadskalkyle!G$14)/100,
IF($F310=TiltakstyperKostnadskalkyle!$B$15,($J310*TiltakstyperKostnadskalkyle!G$15)/100,
"0")))))))))))</f>
        <v>0</v>
      </c>
      <c r="O310" s="18" t="str">
        <f>IF($F310=TiltakstyperKostnadskalkyle!$B$5,($J310*TiltakstyperKostnadskalkyle!H$5)/100,
IF($F310=TiltakstyperKostnadskalkyle!$B$6,($J310*TiltakstyperKostnadskalkyle!H$6)/100,
IF($F310=TiltakstyperKostnadskalkyle!$B$7,($J310*TiltakstyperKostnadskalkyle!H$7)/100,
IF($F310=TiltakstyperKostnadskalkyle!$B$8,($J310*TiltakstyperKostnadskalkyle!H$8)/100,
IF($F310=TiltakstyperKostnadskalkyle!$B$9,($J310*TiltakstyperKostnadskalkyle!H$9)/100,
IF($F310=TiltakstyperKostnadskalkyle!$B$10,($J310*TiltakstyperKostnadskalkyle!H$10)/100,
IF($F310=TiltakstyperKostnadskalkyle!$B$11,($J310*TiltakstyperKostnadskalkyle!H$11)/100,
IF($F310=TiltakstyperKostnadskalkyle!$B$12,($J310*TiltakstyperKostnadskalkyle!H$12)/100,
IF($F310=TiltakstyperKostnadskalkyle!$B$13,($J310*TiltakstyperKostnadskalkyle!H$13)/100,
IF($F310=TiltakstyperKostnadskalkyle!$B$14,($J310*TiltakstyperKostnadskalkyle!H$14)/100,
IF($F310=TiltakstyperKostnadskalkyle!$B$15,($J310*TiltakstyperKostnadskalkyle!H$15)/100,
"0")))))))))))</f>
        <v>0</v>
      </c>
      <c r="P310" s="18" t="str">
        <f>IF($F310=TiltakstyperKostnadskalkyle!$B$5,($J310*TiltakstyperKostnadskalkyle!I$5)/100,
IF($F310=TiltakstyperKostnadskalkyle!$B$6,($J310*TiltakstyperKostnadskalkyle!I$6)/100,
IF($F310=TiltakstyperKostnadskalkyle!$B$7,($J310*TiltakstyperKostnadskalkyle!I$7)/100,
IF($F310=TiltakstyperKostnadskalkyle!$B$8,($J310*TiltakstyperKostnadskalkyle!I$8)/100,
IF($F310=TiltakstyperKostnadskalkyle!$B$9,($J310*TiltakstyperKostnadskalkyle!I$9)/100,
IF($F310=TiltakstyperKostnadskalkyle!$B$10,($J310*TiltakstyperKostnadskalkyle!I$10)/100,
IF($F310=TiltakstyperKostnadskalkyle!$B$11,($J310*TiltakstyperKostnadskalkyle!I$11)/100,
IF($F310=TiltakstyperKostnadskalkyle!$B$12,($J310*TiltakstyperKostnadskalkyle!I$12)/100,
IF($F310=TiltakstyperKostnadskalkyle!$B$13,($J310*TiltakstyperKostnadskalkyle!I$13)/100,
IF($F310=TiltakstyperKostnadskalkyle!$B$14,($J310*TiltakstyperKostnadskalkyle!I$14)/100,
IF($F310=TiltakstyperKostnadskalkyle!$B$15,($J310*TiltakstyperKostnadskalkyle!I$15)/100,
"0")))))))))))</f>
        <v>0</v>
      </c>
      <c r="Q310" s="18">
        <f t="shared" si="18"/>
        <v>0</v>
      </c>
      <c r="R310" s="18" t="str">
        <f>IF($F310=TiltakstyperKostnadskalkyle!$B$5,($J310*TiltakstyperKostnadskalkyle!K$5)/100,
IF($F310=TiltakstyperKostnadskalkyle!$B$6,($J310*TiltakstyperKostnadskalkyle!K$6)/100,
IF($F310=TiltakstyperKostnadskalkyle!$B$8,($J310*TiltakstyperKostnadskalkyle!K$8)/100,
IF($F310=TiltakstyperKostnadskalkyle!$B$9,($J310*TiltakstyperKostnadskalkyle!K$9)/100,
IF($F310=TiltakstyperKostnadskalkyle!$B$10,($J310*TiltakstyperKostnadskalkyle!K$10)/100,
IF($F310=TiltakstyperKostnadskalkyle!$B$11,($J310*TiltakstyperKostnadskalkyle!K$11)/100,
IF($F310=TiltakstyperKostnadskalkyle!$B$12,($J310*TiltakstyperKostnadskalkyle!K$12)/100,
IF($F310=TiltakstyperKostnadskalkyle!$B$13,($J310*TiltakstyperKostnadskalkyle!K$13)/100,
IF($F310=TiltakstyperKostnadskalkyle!$B$14,($J310*TiltakstyperKostnadskalkyle!K$14)/100,
"0")))))))))</f>
        <v>0</v>
      </c>
      <c r="S310" s="18">
        <f t="shared" si="19"/>
        <v>0</v>
      </c>
      <c r="T310" s="18" t="str">
        <f>IF($F310=TiltakstyperKostnadskalkyle!$B$5,($J310*TiltakstyperKostnadskalkyle!M$5)/100,
IF($F310=TiltakstyperKostnadskalkyle!$B$6,($J310*TiltakstyperKostnadskalkyle!M$6)/100,
IF($F310=TiltakstyperKostnadskalkyle!$B$7,($J310*TiltakstyperKostnadskalkyle!M$7)/100,
IF($F310=TiltakstyperKostnadskalkyle!$B$8,($J310*TiltakstyperKostnadskalkyle!M$8)/100,
IF($F310=TiltakstyperKostnadskalkyle!$B$9,($J310*TiltakstyperKostnadskalkyle!M$9)/100,
IF($F310=TiltakstyperKostnadskalkyle!$B$10,($J310*TiltakstyperKostnadskalkyle!M$10)/100,
IF($F310=TiltakstyperKostnadskalkyle!$B$11,($J310*TiltakstyperKostnadskalkyle!M$11)/100,
IF($F310=TiltakstyperKostnadskalkyle!$B$12,($J310*TiltakstyperKostnadskalkyle!M$12)/100,
IF($F310=TiltakstyperKostnadskalkyle!$B$13,($J310*TiltakstyperKostnadskalkyle!M$13)/100,
IF($F310=TiltakstyperKostnadskalkyle!$B$14,($J310*TiltakstyperKostnadskalkyle!M$14)/100,
IF($F310=TiltakstyperKostnadskalkyle!$B$15,($J310*TiltakstyperKostnadskalkyle!M$15)/100,
"0")))))))))))</f>
        <v>0</v>
      </c>
      <c r="U310" s="32"/>
      <c r="V310" s="32"/>
      <c r="W310" s="18" t="str">
        <f>IF($F310=TiltakstyperKostnadskalkyle!$B$5,($J310*TiltakstyperKostnadskalkyle!P$5)/100,
IF($F310=TiltakstyperKostnadskalkyle!$B$6,($J310*TiltakstyperKostnadskalkyle!P$6)/100,
IF($F310=TiltakstyperKostnadskalkyle!$B$7,($J310*TiltakstyperKostnadskalkyle!P$7)/100,
IF($F310=TiltakstyperKostnadskalkyle!$B$8,($J310*TiltakstyperKostnadskalkyle!P$8)/100,
IF($F310=TiltakstyperKostnadskalkyle!$B$9,($J310*TiltakstyperKostnadskalkyle!P$9)/100,
IF($F310=TiltakstyperKostnadskalkyle!$B$10,($J310*TiltakstyperKostnadskalkyle!P$10)/100,
IF($F310=TiltakstyperKostnadskalkyle!$B$11,($J310*TiltakstyperKostnadskalkyle!P$11)/100,
IF($F310=TiltakstyperKostnadskalkyle!$B$12,($J310*TiltakstyperKostnadskalkyle!P$12)/100,
IF($F310=TiltakstyperKostnadskalkyle!$B$13,($J310*TiltakstyperKostnadskalkyle!P$13)/100,
IF($F310=TiltakstyperKostnadskalkyle!$B$14,($J310*TiltakstyperKostnadskalkyle!P$14)/100,
IF($F310=TiltakstyperKostnadskalkyle!$B$15,($J310*TiltakstyperKostnadskalkyle!P$15)/100,
"0")))))))))))</f>
        <v>0</v>
      </c>
      <c r="Y310" s="151"/>
    </row>
    <row r="311" spans="2:25" ht="14.45" customHeight="1" x14ac:dyDescent="0.25">
      <c r="B311" s="20" t="s">
        <v>25</v>
      </c>
      <c r="C311" s="22"/>
      <c r="D311" s="22"/>
      <c r="E311" s="22"/>
      <c r="F311" s="39"/>
      <c r="G311" s="22"/>
      <c r="H311" s="23"/>
      <c r="I311" s="27"/>
      <c r="J311" s="18">
        <f>IF(F311=TiltakstyperKostnadskalkyle!$B$5,TiltakstyperKostnadskalkyle!$R$5*Handlingsplan!H317,
IF(F311=TiltakstyperKostnadskalkyle!$B$6,TiltakstyperKostnadskalkyle!$R$6*Handlingsplan!H317,
IF(F311=TiltakstyperKostnadskalkyle!$B$7,TiltakstyperKostnadskalkyle!$R$7*Handlingsplan!H317,
IF(F311=TiltakstyperKostnadskalkyle!$B$8,TiltakstyperKostnadskalkyle!$R$8*Handlingsplan!H317,
IF(F311=TiltakstyperKostnadskalkyle!$B$9,TiltakstyperKostnadskalkyle!$R$9*Handlingsplan!H317,
IF(F311=TiltakstyperKostnadskalkyle!$B$10,TiltakstyperKostnadskalkyle!$R$10*Handlingsplan!H317,
IF(F311=TiltakstyperKostnadskalkyle!$B$11,TiltakstyperKostnadskalkyle!$R$11*Handlingsplan!H317,
IF(F311=TiltakstyperKostnadskalkyle!$B$12,TiltakstyperKostnadskalkyle!$R$12*Handlingsplan!H317,
IF(F311=TiltakstyperKostnadskalkyle!$B$13,TiltakstyperKostnadskalkyle!$R$13*Handlingsplan!H317,
IF(F311=TiltakstyperKostnadskalkyle!$B$14,TiltakstyperKostnadskalkyle!$R$14*Handlingsplan!H317,
IF(F311=TiltakstyperKostnadskalkyle!$B$15,TiltakstyperKostnadskalkyle!$R$15*Handlingsplan!H317,
0)))))))))))</f>
        <v>0</v>
      </c>
      <c r="K311" s="18" t="str">
        <f>IF($F311=TiltakstyperKostnadskalkyle!$B$5,($J311*TiltakstyperKostnadskalkyle!D$5)/100,
IF($F311=TiltakstyperKostnadskalkyle!$B$6,($J311*TiltakstyperKostnadskalkyle!D$6)/100,
IF($F311=TiltakstyperKostnadskalkyle!$B$7,($J311*TiltakstyperKostnadskalkyle!D$7)/100,
IF($F311=TiltakstyperKostnadskalkyle!$B$8,($J311*TiltakstyperKostnadskalkyle!D$8)/100,
IF($F311=TiltakstyperKostnadskalkyle!$B$9,($J311*TiltakstyperKostnadskalkyle!D$9)/100,
IF($F311=TiltakstyperKostnadskalkyle!$B$10,($J311*TiltakstyperKostnadskalkyle!D$10)/100,
IF($F311=TiltakstyperKostnadskalkyle!$B$11,($J311*TiltakstyperKostnadskalkyle!D$11)/100,
IF($F311=TiltakstyperKostnadskalkyle!$B$12,($J311*TiltakstyperKostnadskalkyle!D$12)/100,
IF($F311=TiltakstyperKostnadskalkyle!$B$13,($J311*TiltakstyperKostnadskalkyle!D$13)/100,
IF($F311=TiltakstyperKostnadskalkyle!$B$14,($J311*TiltakstyperKostnadskalkyle!D$14)/100,
IF($F311=TiltakstyperKostnadskalkyle!$B$15,($J311*TiltakstyperKostnadskalkyle!D$15)/100,
"0")))))))))))</f>
        <v>0</v>
      </c>
      <c r="L311" s="18" t="str">
        <f>IF($F311=TiltakstyperKostnadskalkyle!$B$5,($J311*TiltakstyperKostnadskalkyle!E$5)/100,
IF($F311=TiltakstyperKostnadskalkyle!$B$6,($J311*TiltakstyperKostnadskalkyle!E$6)/100,
IF($F311=TiltakstyperKostnadskalkyle!$B$7,($J311*TiltakstyperKostnadskalkyle!E$7)/100,
IF($F311=TiltakstyperKostnadskalkyle!$B$8,($J311*TiltakstyperKostnadskalkyle!E$8)/100,
IF($F311=TiltakstyperKostnadskalkyle!$B$9,($J311*TiltakstyperKostnadskalkyle!E$9)/100,
IF($F311=TiltakstyperKostnadskalkyle!$B$10,($J311*TiltakstyperKostnadskalkyle!E$10)/100,
IF($F311=TiltakstyperKostnadskalkyle!$B$11,($J311*TiltakstyperKostnadskalkyle!E$11)/100,
IF($F311=TiltakstyperKostnadskalkyle!$B$12,($J311*TiltakstyperKostnadskalkyle!E$12)/100,
IF($F311=TiltakstyperKostnadskalkyle!$B$13,($J311*TiltakstyperKostnadskalkyle!E$13)/100,
IF($F311=TiltakstyperKostnadskalkyle!$B$14,($J311*TiltakstyperKostnadskalkyle!E$14)/100,
IF($F311=TiltakstyperKostnadskalkyle!$B$15,($J311*TiltakstyperKostnadskalkyle!E$15)/100,
"0")))))))))))</f>
        <v>0</v>
      </c>
      <c r="M311" s="18" t="str">
        <f>IF($F311=TiltakstyperKostnadskalkyle!$B$5,($J311*TiltakstyperKostnadskalkyle!F$5)/100,
IF($F311=TiltakstyperKostnadskalkyle!$B$6,($J311*TiltakstyperKostnadskalkyle!F$6)/100,
IF($F311=TiltakstyperKostnadskalkyle!$B$7,($J311*TiltakstyperKostnadskalkyle!F$7)/100,
IF($F311=TiltakstyperKostnadskalkyle!$B$8,($J311*TiltakstyperKostnadskalkyle!F$8)/100,
IF($F311=TiltakstyperKostnadskalkyle!$B$9,($J311*TiltakstyperKostnadskalkyle!F$9)/100,
IF($F311=TiltakstyperKostnadskalkyle!$B$10,($J311*TiltakstyperKostnadskalkyle!F$10)/100,
IF($F311=TiltakstyperKostnadskalkyle!$B$11,($J311*TiltakstyperKostnadskalkyle!F$11)/100,
IF($F311=TiltakstyperKostnadskalkyle!$B$12,($J311*TiltakstyperKostnadskalkyle!F$12)/100,
IF($F311=TiltakstyperKostnadskalkyle!$B$13,($J311*TiltakstyperKostnadskalkyle!F$13)/100,
IF($F311=TiltakstyperKostnadskalkyle!$B$14,($J311*TiltakstyperKostnadskalkyle!F$14)/100,
IF($F311=TiltakstyperKostnadskalkyle!$B$15,($J311*TiltakstyperKostnadskalkyle!F$15)/100,
"0")))))))))))</f>
        <v>0</v>
      </c>
      <c r="N311" s="18" t="str">
        <f>IF($F311=TiltakstyperKostnadskalkyle!$B$5,($J311*TiltakstyperKostnadskalkyle!G$5)/100,
IF($F311=TiltakstyperKostnadskalkyle!$B$6,($J311*TiltakstyperKostnadskalkyle!G$6)/100,
IF($F311=TiltakstyperKostnadskalkyle!$B$7,($J311*TiltakstyperKostnadskalkyle!G$7)/100,
IF($F311=TiltakstyperKostnadskalkyle!$B$8,($J311*TiltakstyperKostnadskalkyle!G$8)/100,
IF($F311=TiltakstyperKostnadskalkyle!$B$9,($J311*TiltakstyperKostnadskalkyle!G$9)/100,
IF($F311=TiltakstyperKostnadskalkyle!$B$10,($J311*TiltakstyperKostnadskalkyle!G$10)/100,
IF($F311=TiltakstyperKostnadskalkyle!$B$11,($J311*TiltakstyperKostnadskalkyle!G$11)/100,
IF($F311=TiltakstyperKostnadskalkyle!$B$12,($J311*TiltakstyperKostnadskalkyle!G$12)/100,
IF($F311=TiltakstyperKostnadskalkyle!$B$13,($J311*TiltakstyperKostnadskalkyle!G$13)/100,
IF($F311=TiltakstyperKostnadskalkyle!$B$14,($J311*TiltakstyperKostnadskalkyle!G$14)/100,
IF($F311=TiltakstyperKostnadskalkyle!$B$15,($J311*TiltakstyperKostnadskalkyle!G$15)/100,
"0")))))))))))</f>
        <v>0</v>
      </c>
      <c r="O311" s="18" t="str">
        <f>IF($F311=TiltakstyperKostnadskalkyle!$B$5,($J311*TiltakstyperKostnadskalkyle!H$5)/100,
IF($F311=TiltakstyperKostnadskalkyle!$B$6,($J311*TiltakstyperKostnadskalkyle!H$6)/100,
IF($F311=TiltakstyperKostnadskalkyle!$B$7,($J311*TiltakstyperKostnadskalkyle!H$7)/100,
IF($F311=TiltakstyperKostnadskalkyle!$B$8,($J311*TiltakstyperKostnadskalkyle!H$8)/100,
IF($F311=TiltakstyperKostnadskalkyle!$B$9,($J311*TiltakstyperKostnadskalkyle!H$9)/100,
IF($F311=TiltakstyperKostnadskalkyle!$B$10,($J311*TiltakstyperKostnadskalkyle!H$10)/100,
IF($F311=TiltakstyperKostnadskalkyle!$B$11,($J311*TiltakstyperKostnadskalkyle!H$11)/100,
IF($F311=TiltakstyperKostnadskalkyle!$B$12,($J311*TiltakstyperKostnadskalkyle!H$12)/100,
IF($F311=TiltakstyperKostnadskalkyle!$B$13,($J311*TiltakstyperKostnadskalkyle!H$13)/100,
IF($F311=TiltakstyperKostnadskalkyle!$B$14,($J311*TiltakstyperKostnadskalkyle!H$14)/100,
IF($F311=TiltakstyperKostnadskalkyle!$B$15,($J311*TiltakstyperKostnadskalkyle!H$15)/100,
"0")))))))))))</f>
        <v>0</v>
      </c>
      <c r="P311" s="18" t="str">
        <f>IF($F311=TiltakstyperKostnadskalkyle!$B$5,($J311*TiltakstyperKostnadskalkyle!I$5)/100,
IF($F311=TiltakstyperKostnadskalkyle!$B$6,($J311*TiltakstyperKostnadskalkyle!I$6)/100,
IF($F311=TiltakstyperKostnadskalkyle!$B$7,($J311*TiltakstyperKostnadskalkyle!I$7)/100,
IF($F311=TiltakstyperKostnadskalkyle!$B$8,($J311*TiltakstyperKostnadskalkyle!I$8)/100,
IF($F311=TiltakstyperKostnadskalkyle!$B$9,($J311*TiltakstyperKostnadskalkyle!I$9)/100,
IF($F311=TiltakstyperKostnadskalkyle!$B$10,($J311*TiltakstyperKostnadskalkyle!I$10)/100,
IF($F311=TiltakstyperKostnadskalkyle!$B$11,($J311*TiltakstyperKostnadskalkyle!I$11)/100,
IF($F311=TiltakstyperKostnadskalkyle!$B$12,($J311*TiltakstyperKostnadskalkyle!I$12)/100,
IF($F311=TiltakstyperKostnadskalkyle!$B$13,($J311*TiltakstyperKostnadskalkyle!I$13)/100,
IF($F311=TiltakstyperKostnadskalkyle!$B$14,($J311*TiltakstyperKostnadskalkyle!I$14)/100,
IF($F311=TiltakstyperKostnadskalkyle!$B$15,($J311*TiltakstyperKostnadskalkyle!I$15)/100,
"0")))))))))))</f>
        <v>0</v>
      </c>
      <c r="Q311" s="18">
        <f t="shared" si="18"/>
        <v>0</v>
      </c>
      <c r="R311" s="18" t="str">
        <f>IF($F311=TiltakstyperKostnadskalkyle!$B$5,($J311*TiltakstyperKostnadskalkyle!K$5)/100,
IF($F311=TiltakstyperKostnadskalkyle!$B$6,($J311*TiltakstyperKostnadskalkyle!K$6)/100,
IF($F311=TiltakstyperKostnadskalkyle!$B$8,($J311*TiltakstyperKostnadskalkyle!K$8)/100,
IF($F311=TiltakstyperKostnadskalkyle!$B$9,($J311*TiltakstyperKostnadskalkyle!K$9)/100,
IF($F311=TiltakstyperKostnadskalkyle!$B$10,($J311*TiltakstyperKostnadskalkyle!K$10)/100,
IF($F311=TiltakstyperKostnadskalkyle!$B$11,($J311*TiltakstyperKostnadskalkyle!K$11)/100,
IF($F311=TiltakstyperKostnadskalkyle!$B$12,($J311*TiltakstyperKostnadskalkyle!K$12)/100,
IF($F311=TiltakstyperKostnadskalkyle!$B$13,($J311*TiltakstyperKostnadskalkyle!K$13)/100,
IF($F311=TiltakstyperKostnadskalkyle!$B$14,($J311*TiltakstyperKostnadskalkyle!K$14)/100,
"0")))))))))</f>
        <v>0</v>
      </c>
      <c r="S311" s="18">
        <f t="shared" si="19"/>
        <v>0</v>
      </c>
      <c r="T311" s="18" t="str">
        <f>IF($F311=TiltakstyperKostnadskalkyle!$B$5,($J311*TiltakstyperKostnadskalkyle!M$5)/100,
IF($F311=TiltakstyperKostnadskalkyle!$B$6,($J311*TiltakstyperKostnadskalkyle!M$6)/100,
IF($F311=TiltakstyperKostnadskalkyle!$B$7,($J311*TiltakstyperKostnadskalkyle!M$7)/100,
IF($F311=TiltakstyperKostnadskalkyle!$B$8,($J311*TiltakstyperKostnadskalkyle!M$8)/100,
IF($F311=TiltakstyperKostnadskalkyle!$B$9,($J311*TiltakstyperKostnadskalkyle!M$9)/100,
IF($F311=TiltakstyperKostnadskalkyle!$B$10,($J311*TiltakstyperKostnadskalkyle!M$10)/100,
IF($F311=TiltakstyperKostnadskalkyle!$B$11,($J311*TiltakstyperKostnadskalkyle!M$11)/100,
IF($F311=TiltakstyperKostnadskalkyle!$B$12,($J311*TiltakstyperKostnadskalkyle!M$12)/100,
IF($F311=TiltakstyperKostnadskalkyle!$B$13,($J311*TiltakstyperKostnadskalkyle!M$13)/100,
IF($F311=TiltakstyperKostnadskalkyle!$B$14,($J311*TiltakstyperKostnadskalkyle!M$14)/100,
IF($F311=TiltakstyperKostnadskalkyle!$B$15,($J311*TiltakstyperKostnadskalkyle!M$15)/100,
"0")))))))))))</f>
        <v>0</v>
      </c>
      <c r="U311" s="32"/>
      <c r="V311" s="32"/>
      <c r="W311" s="18" t="str">
        <f>IF($F311=TiltakstyperKostnadskalkyle!$B$5,($J311*TiltakstyperKostnadskalkyle!P$5)/100,
IF($F311=TiltakstyperKostnadskalkyle!$B$6,($J311*TiltakstyperKostnadskalkyle!P$6)/100,
IF($F311=TiltakstyperKostnadskalkyle!$B$7,($J311*TiltakstyperKostnadskalkyle!P$7)/100,
IF($F311=TiltakstyperKostnadskalkyle!$B$8,($J311*TiltakstyperKostnadskalkyle!P$8)/100,
IF($F311=TiltakstyperKostnadskalkyle!$B$9,($J311*TiltakstyperKostnadskalkyle!P$9)/100,
IF($F311=TiltakstyperKostnadskalkyle!$B$10,($J311*TiltakstyperKostnadskalkyle!P$10)/100,
IF($F311=TiltakstyperKostnadskalkyle!$B$11,($J311*TiltakstyperKostnadskalkyle!P$11)/100,
IF($F311=TiltakstyperKostnadskalkyle!$B$12,($J311*TiltakstyperKostnadskalkyle!P$12)/100,
IF($F311=TiltakstyperKostnadskalkyle!$B$13,($J311*TiltakstyperKostnadskalkyle!P$13)/100,
IF($F311=TiltakstyperKostnadskalkyle!$B$14,($J311*TiltakstyperKostnadskalkyle!P$14)/100,
IF($F311=TiltakstyperKostnadskalkyle!$B$15,($J311*TiltakstyperKostnadskalkyle!P$15)/100,
"0")))))))))))</f>
        <v>0</v>
      </c>
      <c r="Y311" s="151"/>
    </row>
    <row r="312" spans="2:25" ht="14.45" customHeight="1" x14ac:dyDescent="0.25">
      <c r="B312" s="20" t="s">
        <v>25</v>
      </c>
      <c r="C312" s="22"/>
      <c r="D312" s="22"/>
      <c r="E312" s="22"/>
      <c r="F312" s="39"/>
      <c r="G312" s="22"/>
      <c r="H312" s="23"/>
      <c r="I312" s="27"/>
      <c r="J312" s="18">
        <f>IF(F312=TiltakstyperKostnadskalkyle!$B$5,TiltakstyperKostnadskalkyle!$R$5*Handlingsplan!H318,
IF(F312=TiltakstyperKostnadskalkyle!$B$6,TiltakstyperKostnadskalkyle!$R$6*Handlingsplan!H318,
IF(F312=TiltakstyperKostnadskalkyle!$B$7,TiltakstyperKostnadskalkyle!$R$7*Handlingsplan!H318,
IF(F312=TiltakstyperKostnadskalkyle!$B$8,TiltakstyperKostnadskalkyle!$R$8*Handlingsplan!H318,
IF(F312=TiltakstyperKostnadskalkyle!$B$9,TiltakstyperKostnadskalkyle!$R$9*Handlingsplan!H318,
IF(F312=TiltakstyperKostnadskalkyle!$B$10,TiltakstyperKostnadskalkyle!$R$10*Handlingsplan!H318,
IF(F312=TiltakstyperKostnadskalkyle!$B$11,TiltakstyperKostnadskalkyle!$R$11*Handlingsplan!H318,
IF(F312=TiltakstyperKostnadskalkyle!$B$12,TiltakstyperKostnadskalkyle!$R$12*Handlingsplan!H318,
IF(F312=TiltakstyperKostnadskalkyle!$B$13,TiltakstyperKostnadskalkyle!$R$13*Handlingsplan!H318,
IF(F312=TiltakstyperKostnadskalkyle!$B$14,TiltakstyperKostnadskalkyle!$R$14*Handlingsplan!H318,
IF(F312=TiltakstyperKostnadskalkyle!$B$15,TiltakstyperKostnadskalkyle!$R$15*Handlingsplan!H318,
0)))))))))))</f>
        <v>0</v>
      </c>
      <c r="K312" s="18" t="str">
        <f>IF($F312=TiltakstyperKostnadskalkyle!$B$5,($J312*TiltakstyperKostnadskalkyle!D$5)/100,
IF($F312=TiltakstyperKostnadskalkyle!$B$6,($J312*TiltakstyperKostnadskalkyle!D$6)/100,
IF($F312=TiltakstyperKostnadskalkyle!$B$7,($J312*TiltakstyperKostnadskalkyle!D$7)/100,
IF($F312=TiltakstyperKostnadskalkyle!$B$8,($J312*TiltakstyperKostnadskalkyle!D$8)/100,
IF($F312=TiltakstyperKostnadskalkyle!$B$9,($J312*TiltakstyperKostnadskalkyle!D$9)/100,
IF($F312=TiltakstyperKostnadskalkyle!$B$10,($J312*TiltakstyperKostnadskalkyle!D$10)/100,
IF($F312=TiltakstyperKostnadskalkyle!$B$11,($J312*TiltakstyperKostnadskalkyle!D$11)/100,
IF($F312=TiltakstyperKostnadskalkyle!$B$12,($J312*TiltakstyperKostnadskalkyle!D$12)/100,
IF($F312=TiltakstyperKostnadskalkyle!$B$13,($J312*TiltakstyperKostnadskalkyle!D$13)/100,
IF($F312=TiltakstyperKostnadskalkyle!$B$14,($J312*TiltakstyperKostnadskalkyle!D$14)/100,
IF($F312=TiltakstyperKostnadskalkyle!$B$15,($J312*TiltakstyperKostnadskalkyle!D$15)/100,
"0")))))))))))</f>
        <v>0</v>
      </c>
      <c r="L312" s="18" t="str">
        <f>IF($F312=TiltakstyperKostnadskalkyle!$B$5,($J312*TiltakstyperKostnadskalkyle!E$5)/100,
IF($F312=TiltakstyperKostnadskalkyle!$B$6,($J312*TiltakstyperKostnadskalkyle!E$6)/100,
IF($F312=TiltakstyperKostnadskalkyle!$B$7,($J312*TiltakstyperKostnadskalkyle!E$7)/100,
IF($F312=TiltakstyperKostnadskalkyle!$B$8,($J312*TiltakstyperKostnadskalkyle!E$8)/100,
IF($F312=TiltakstyperKostnadskalkyle!$B$9,($J312*TiltakstyperKostnadskalkyle!E$9)/100,
IF($F312=TiltakstyperKostnadskalkyle!$B$10,($J312*TiltakstyperKostnadskalkyle!E$10)/100,
IF($F312=TiltakstyperKostnadskalkyle!$B$11,($J312*TiltakstyperKostnadskalkyle!E$11)/100,
IF($F312=TiltakstyperKostnadskalkyle!$B$12,($J312*TiltakstyperKostnadskalkyle!E$12)/100,
IF($F312=TiltakstyperKostnadskalkyle!$B$13,($J312*TiltakstyperKostnadskalkyle!E$13)/100,
IF($F312=TiltakstyperKostnadskalkyle!$B$14,($J312*TiltakstyperKostnadskalkyle!E$14)/100,
IF($F312=TiltakstyperKostnadskalkyle!$B$15,($J312*TiltakstyperKostnadskalkyle!E$15)/100,
"0")))))))))))</f>
        <v>0</v>
      </c>
      <c r="M312" s="18" t="str">
        <f>IF($F312=TiltakstyperKostnadskalkyle!$B$5,($J312*TiltakstyperKostnadskalkyle!F$5)/100,
IF($F312=TiltakstyperKostnadskalkyle!$B$6,($J312*TiltakstyperKostnadskalkyle!F$6)/100,
IF($F312=TiltakstyperKostnadskalkyle!$B$7,($J312*TiltakstyperKostnadskalkyle!F$7)/100,
IF($F312=TiltakstyperKostnadskalkyle!$B$8,($J312*TiltakstyperKostnadskalkyle!F$8)/100,
IF($F312=TiltakstyperKostnadskalkyle!$B$9,($J312*TiltakstyperKostnadskalkyle!F$9)/100,
IF($F312=TiltakstyperKostnadskalkyle!$B$10,($J312*TiltakstyperKostnadskalkyle!F$10)/100,
IF($F312=TiltakstyperKostnadskalkyle!$B$11,($J312*TiltakstyperKostnadskalkyle!F$11)/100,
IF($F312=TiltakstyperKostnadskalkyle!$B$12,($J312*TiltakstyperKostnadskalkyle!F$12)/100,
IF($F312=TiltakstyperKostnadskalkyle!$B$13,($J312*TiltakstyperKostnadskalkyle!F$13)/100,
IF($F312=TiltakstyperKostnadskalkyle!$B$14,($J312*TiltakstyperKostnadskalkyle!F$14)/100,
IF($F312=TiltakstyperKostnadskalkyle!$B$15,($J312*TiltakstyperKostnadskalkyle!F$15)/100,
"0")))))))))))</f>
        <v>0</v>
      </c>
      <c r="N312" s="18" t="str">
        <f>IF($F312=TiltakstyperKostnadskalkyle!$B$5,($J312*TiltakstyperKostnadskalkyle!G$5)/100,
IF($F312=TiltakstyperKostnadskalkyle!$B$6,($J312*TiltakstyperKostnadskalkyle!G$6)/100,
IF($F312=TiltakstyperKostnadskalkyle!$B$7,($J312*TiltakstyperKostnadskalkyle!G$7)/100,
IF($F312=TiltakstyperKostnadskalkyle!$B$8,($J312*TiltakstyperKostnadskalkyle!G$8)/100,
IF($F312=TiltakstyperKostnadskalkyle!$B$9,($J312*TiltakstyperKostnadskalkyle!G$9)/100,
IF($F312=TiltakstyperKostnadskalkyle!$B$10,($J312*TiltakstyperKostnadskalkyle!G$10)/100,
IF($F312=TiltakstyperKostnadskalkyle!$B$11,($J312*TiltakstyperKostnadskalkyle!G$11)/100,
IF($F312=TiltakstyperKostnadskalkyle!$B$12,($J312*TiltakstyperKostnadskalkyle!G$12)/100,
IF($F312=TiltakstyperKostnadskalkyle!$B$13,($J312*TiltakstyperKostnadskalkyle!G$13)/100,
IF($F312=TiltakstyperKostnadskalkyle!$B$14,($J312*TiltakstyperKostnadskalkyle!G$14)/100,
IF($F312=TiltakstyperKostnadskalkyle!$B$15,($J312*TiltakstyperKostnadskalkyle!G$15)/100,
"0")))))))))))</f>
        <v>0</v>
      </c>
      <c r="O312" s="18" t="str">
        <f>IF($F312=TiltakstyperKostnadskalkyle!$B$5,($J312*TiltakstyperKostnadskalkyle!H$5)/100,
IF($F312=TiltakstyperKostnadskalkyle!$B$6,($J312*TiltakstyperKostnadskalkyle!H$6)/100,
IF($F312=TiltakstyperKostnadskalkyle!$B$7,($J312*TiltakstyperKostnadskalkyle!H$7)/100,
IF($F312=TiltakstyperKostnadskalkyle!$B$8,($J312*TiltakstyperKostnadskalkyle!H$8)/100,
IF($F312=TiltakstyperKostnadskalkyle!$B$9,($J312*TiltakstyperKostnadskalkyle!H$9)/100,
IF($F312=TiltakstyperKostnadskalkyle!$B$10,($J312*TiltakstyperKostnadskalkyle!H$10)/100,
IF($F312=TiltakstyperKostnadskalkyle!$B$11,($J312*TiltakstyperKostnadskalkyle!H$11)/100,
IF($F312=TiltakstyperKostnadskalkyle!$B$12,($J312*TiltakstyperKostnadskalkyle!H$12)/100,
IF($F312=TiltakstyperKostnadskalkyle!$B$13,($J312*TiltakstyperKostnadskalkyle!H$13)/100,
IF($F312=TiltakstyperKostnadskalkyle!$B$14,($J312*TiltakstyperKostnadskalkyle!H$14)/100,
IF($F312=TiltakstyperKostnadskalkyle!$B$15,($J312*TiltakstyperKostnadskalkyle!H$15)/100,
"0")))))))))))</f>
        <v>0</v>
      </c>
      <c r="P312" s="18" t="str">
        <f>IF($F312=TiltakstyperKostnadskalkyle!$B$5,($J312*TiltakstyperKostnadskalkyle!I$5)/100,
IF($F312=TiltakstyperKostnadskalkyle!$B$6,($J312*TiltakstyperKostnadskalkyle!I$6)/100,
IF($F312=TiltakstyperKostnadskalkyle!$B$7,($J312*TiltakstyperKostnadskalkyle!I$7)/100,
IF($F312=TiltakstyperKostnadskalkyle!$B$8,($J312*TiltakstyperKostnadskalkyle!I$8)/100,
IF($F312=TiltakstyperKostnadskalkyle!$B$9,($J312*TiltakstyperKostnadskalkyle!I$9)/100,
IF($F312=TiltakstyperKostnadskalkyle!$B$10,($J312*TiltakstyperKostnadskalkyle!I$10)/100,
IF($F312=TiltakstyperKostnadskalkyle!$B$11,($J312*TiltakstyperKostnadskalkyle!I$11)/100,
IF($F312=TiltakstyperKostnadskalkyle!$B$12,($J312*TiltakstyperKostnadskalkyle!I$12)/100,
IF($F312=TiltakstyperKostnadskalkyle!$B$13,($J312*TiltakstyperKostnadskalkyle!I$13)/100,
IF($F312=TiltakstyperKostnadskalkyle!$B$14,($J312*TiltakstyperKostnadskalkyle!I$14)/100,
IF($F312=TiltakstyperKostnadskalkyle!$B$15,($J312*TiltakstyperKostnadskalkyle!I$15)/100,
"0")))))))))))</f>
        <v>0</v>
      </c>
      <c r="Q312" s="18">
        <f t="shared" si="18"/>
        <v>0</v>
      </c>
      <c r="R312" s="18" t="str">
        <f>IF($F312=TiltakstyperKostnadskalkyle!$B$5,($J312*TiltakstyperKostnadskalkyle!K$5)/100,
IF($F312=TiltakstyperKostnadskalkyle!$B$6,($J312*TiltakstyperKostnadskalkyle!K$6)/100,
IF($F312=TiltakstyperKostnadskalkyle!$B$8,($J312*TiltakstyperKostnadskalkyle!K$8)/100,
IF($F312=TiltakstyperKostnadskalkyle!$B$9,($J312*TiltakstyperKostnadskalkyle!K$9)/100,
IF($F312=TiltakstyperKostnadskalkyle!$B$10,($J312*TiltakstyperKostnadskalkyle!K$10)/100,
IF($F312=TiltakstyperKostnadskalkyle!$B$11,($J312*TiltakstyperKostnadskalkyle!K$11)/100,
IF($F312=TiltakstyperKostnadskalkyle!$B$12,($J312*TiltakstyperKostnadskalkyle!K$12)/100,
IF($F312=TiltakstyperKostnadskalkyle!$B$13,($J312*TiltakstyperKostnadskalkyle!K$13)/100,
IF($F312=TiltakstyperKostnadskalkyle!$B$14,($J312*TiltakstyperKostnadskalkyle!K$14)/100,
"0")))))))))</f>
        <v>0</v>
      </c>
      <c r="S312" s="18">
        <f t="shared" si="19"/>
        <v>0</v>
      </c>
      <c r="T312" s="18" t="str">
        <f>IF($F312=TiltakstyperKostnadskalkyle!$B$5,($J312*TiltakstyperKostnadskalkyle!M$5)/100,
IF($F312=TiltakstyperKostnadskalkyle!$B$6,($J312*TiltakstyperKostnadskalkyle!M$6)/100,
IF($F312=TiltakstyperKostnadskalkyle!$B$7,($J312*TiltakstyperKostnadskalkyle!M$7)/100,
IF($F312=TiltakstyperKostnadskalkyle!$B$8,($J312*TiltakstyperKostnadskalkyle!M$8)/100,
IF($F312=TiltakstyperKostnadskalkyle!$B$9,($J312*TiltakstyperKostnadskalkyle!M$9)/100,
IF($F312=TiltakstyperKostnadskalkyle!$B$10,($J312*TiltakstyperKostnadskalkyle!M$10)/100,
IF($F312=TiltakstyperKostnadskalkyle!$B$11,($J312*TiltakstyperKostnadskalkyle!M$11)/100,
IF($F312=TiltakstyperKostnadskalkyle!$B$12,($J312*TiltakstyperKostnadskalkyle!M$12)/100,
IF($F312=TiltakstyperKostnadskalkyle!$B$13,($J312*TiltakstyperKostnadskalkyle!M$13)/100,
IF($F312=TiltakstyperKostnadskalkyle!$B$14,($J312*TiltakstyperKostnadskalkyle!M$14)/100,
IF($F312=TiltakstyperKostnadskalkyle!$B$15,($J312*TiltakstyperKostnadskalkyle!M$15)/100,
"0")))))))))))</f>
        <v>0</v>
      </c>
      <c r="U312" s="32"/>
      <c r="V312" s="32"/>
      <c r="W312" s="18" t="str">
        <f>IF($F312=TiltakstyperKostnadskalkyle!$B$5,($J312*TiltakstyperKostnadskalkyle!P$5)/100,
IF($F312=TiltakstyperKostnadskalkyle!$B$6,($J312*TiltakstyperKostnadskalkyle!P$6)/100,
IF($F312=TiltakstyperKostnadskalkyle!$B$7,($J312*TiltakstyperKostnadskalkyle!P$7)/100,
IF($F312=TiltakstyperKostnadskalkyle!$B$8,($J312*TiltakstyperKostnadskalkyle!P$8)/100,
IF($F312=TiltakstyperKostnadskalkyle!$B$9,($J312*TiltakstyperKostnadskalkyle!P$9)/100,
IF($F312=TiltakstyperKostnadskalkyle!$B$10,($J312*TiltakstyperKostnadskalkyle!P$10)/100,
IF($F312=TiltakstyperKostnadskalkyle!$B$11,($J312*TiltakstyperKostnadskalkyle!P$11)/100,
IF($F312=TiltakstyperKostnadskalkyle!$B$12,($J312*TiltakstyperKostnadskalkyle!P$12)/100,
IF($F312=TiltakstyperKostnadskalkyle!$B$13,($J312*TiltakstyperKostnadskalkyle!P$13)/100,
IF($F312=TiltakstyperKostnadskalkyle!$B$14,($J312*TiltakstyperKostnadskalkyle!P$14)/100,
IF($F312=TiltakstyperKostnadskalkyle!$B$15,($J312*TiltakstyperKostnadskalkyle!P$15)/100,
"0")))))))))))</f>
        <v>0</v>
      </c>
      <c r="Y312" s="151"/>
    </row>
    <row r="313" spans="2:25" ht="14.45" customHeight="1" x14ac:dyDescent="0.25">
      <c r="B313" s="20" t="s">
        <v>25</v>
      </c>
      <c r="C313" s="22"/>
      <c r="D313" s="22"/>
      <c r="E313" s="22"/>
      <c r="F313" s="39"/>
      <c r="G313" s="22"/>
      <c r="H313" s="23"/>
      <c r="I313" s="27"/>
      <c r="J313" s="18">
        <f>IF(F313=TiltakstyperKostnadskalkyle!$B$5,TiltakstyperKostnadskalkyle!$R$5*Handlingsplan!H319,
IF(F313=TiltakstyperKostnadskalkyle!$B$6,TiltakstyperKostnadskalkyle!$R$6*Handlingsplan!H319,
IF(F313=TiltakstyperKostnadskalkyle!$B$7,TiltakstyperKostnadskalkyle!$R$7*Handlingsplan!H319,
IF(F313=TiltakstyperKostnadskalkyle!$B$8,TiltakstyperKostnadskalkyle!$R$8*Handlingsplan!H319,
IF(F313=TiltakstyperKostnadskalkyle!$B$9,TiltakstyperKostnadskalkyle!$R$9*Handlingsplan!H319,
IF(F313=TiltakstyperKostnadskalkyle!$B$10,TiltakstyperKostnadskalkyle!$R$10*Handlingsplan!H319,
IF(F313=TiltakstyperKostnadskalkyle!$B$11,TiltakstyperKostnadskalkyle!$R$11*Handlingsplan!H319,
IF(F313=TiltakstyperKostnadskalkyle!$B$12,TiltakstyperKostnadskalkyle!$R$12*Handlingsplan!H319,
IF(F313=TiltakstyperKostnadskalkyle!$B$13,TiltakstyperKostnadskalkyle!$R$13*Handlingsplan!H319,
IF(F313=TiltakstyperKostnadskalkyle!$B$14,TiltakstyperKostnadskalkyle!$R$14*Handlingsplan!H319,
IF(F313=TiltakstyperKostnadskalkyle!$B$15,TiltakstyperKostnadskalkyle!$R$15*Handlingsplan!H319,
0)))))))))))</f>
        <v>0</v>
      </c>
      <c r="K313" s="18" t="str">
        <f>IF($F313=TiltakstyperKostnadskalkyle!$B$5,($J313*TiltakstyperKostnadskalkyle!D$5)/100,
IF($F313=TiltakstyperKostnadskalkyle!$B$6,($J313*TiltakstyperKostnadskalkyle!D$6)/100,
IF($F313=TiltakstyperKostnadskalkyle!$B$7,($J313*TiltakstyperKostnadskalkyle!D$7)/100,
IF($F313=TiltakstyperKostnadskalkyle!$B$8,($J313*TiltakstyperKostnadskalkyle!D$8)/100,
IF($F313=TiltakstyperKostnadskalkyle!$B$9,($J313*TiltakstyperKostnadskalkyle!D$9)/100,
IF($F313=TiltakstyperKostnadskalkyle!$B$10,($J313*TiltakstyperKostnadskalkyle!D$10)/100,
IF($F313=TiltakstyperKostnadskalkyle!$B$11,($J313*TiltakstyperKostnadskalkyle!D$11)/100,
IF($F313=TiltakstyperKostnadskalkyle!$B$12,($J313*TiltakstyperKostnadskalkyle!D$12)/100,
IF($F313=TiltakstyperKostnadskalkyle!$B$13,($J313*TiltakstyperKostnadskalkyle!D$13)/100,
IF($F313=TiltakstyperKostnadskalkyle!$B$14,($J313*TiltakstyperKostnadskalkyle!D$14)/100,
IF($F313=TiltakstyperKostnadskalkyle!$B$15,($J313*TiltakstyperKostnadskalkyle!D$15)/100,
"0")))))))))))</f>
        <v>0</v>
      </c>
      <c r="L313" s="18" t="str">
        <f>IF($F313=TiltakstyperKostnadskalkyle!$B$5,($J313*TiltakstyperKostnadskalkyle!E$5)/100,
IF($F313=TiltakstyperKostnadskalkyle!$B$6,($J313*TiltakstyperKostnadskalkyle!E$6)/100,
IF($F313=TiltakstyperKostnadskalkyle!$B$7,($J313*TiltakstyperKostnadskalkyle!E$7)/100,
IF($F313=TiltakstyperKostnadskalkyle!$B$8,($J313*TiltakstyperKostnadskalkyle!E$8)/100,
IF($F313=TiltakstyperKostnadskalkyle!$B$9,($J313*TiltakstyperKostnadskalkyle!E$9)/100,
IF($F313=TiltakstyperKostnadskalkyle!$B$10,($J313*TiltakstyperKostnadskalkyle!E$10)/100,
IF($F313=TiltakstyperKostnadskalkyle!$B$11,($J313*TiltakstyperKostnadskalkyle!E$11)/100,
IF($F313=TiltakstyperKostnadskalkyle!$B$12,($J313*TiltakstyperKostnadskalkyle!E$12)/100,
IF($F313=TiltakstyperKostnadskalkyle!$B$13,($J313*TiltakstyperKostnadskalkyle!E$13)/100,
IF($F313=TiltakstyperKostnadskalkyle!$B$14,($J313*TiltakstyperKostnadskalkyle!E$14)/100,
IF($F313=TiltakstyperKostnadskalkyle!$B$15,($J313*TiltakstyperKostnadskalkyle!E$15)/100,
"0")))))))))))</f>
        <v>0</v>
      </c>
      <c r="M313" s="18" t="str">
        <f>IF($F313=TiltakstyperKostnadskalkyle!$B$5,($J313*TiltakstyperKostnadskalkyle!F$5)/100,
IF($F313=TiltakstyperKostnadskalkyle!$B$6,($J313*TiltakstyperKostnadskalkyle!F$6)/100,
IF($F313=TiltakstyperKostnadskalkyle!$B$7,($J313*TiltakstyperKostnadskalkyle!F$7)/100,
IF($F313=TiltakstyperKostnadskalkyle!$B$8,($J313*TiltakstyperKostnadskalkyle!F$8)/100,
IF($F313=TiltakstyperKostnadskalkyle!$B$9,($J313*TiltakstyperKostnadskalkyle!F$9)/100,
IF($F313=TiltakstyperKostnadskalkyle!$B$10,($J313*TiltakstyperKostnadskalkyle!F$10)/100,
IF($F313=TiltakstyperKostnadskalkyle!$B$11,($J313*TiltakstyperKostnadskalkyle!F$11)/100,
IF($F313=TiltakstyperKostnadskalkyle!$B$12,($J313*TiltakstyperKostnadskalkyle!F$12)/100,
IF($F313=TiltakstyperKostnadskalkyle!$B$13,($J313*TiltakstyperKostnadskalkyle!F$13)/100,
IF($F313=TiltakstyperKostnadskalkyle!$B$14,($J313*TiltakstyperKostnadskalkyle!F$14)/100,
IF($F313=TiltakstyperKostnadskalkyle!$B$15,($J313*TiltakstyperKostnadskalkyle!F$15)/100,
"0")))))))))))</f>
        <v>0</v>
      </c>
      <c r="N313" s="18" t="str">
        <f>IF($F313=TiltakstyperKostnadskalkyle!$B$5,($J313*TiltakstyperKostnadskalkyle!G$5)/100,
IF($F313=TiltakstyperKostnadskalkyle!$B$6,($J313*TiltakstyperKostnadskalkyle!G$6)/100,
IF($F313=TiltakstyperKostnadskalkyle!$B$7,($J313*TiltakstyperKostnadskalkyle!G$7)/100,
IF($F313=TiltakstyperKostnadskalkyle!$B$8,($J313*TiltakstyperKostnadskalkyle!G$8)/100,
IF($F313=TiltakstyperKostnadskalkyle!$B$9,($J313*TiltakstyperKostnadskalkyle!G$9)/100,
IF($F313=TiltakstyperKostnadskalkyle!$B$10,($J313*TiltakstyperKostnadskalkyle!G$10)/100,
IF($F313=TiltakstyperKostnadskalkyle!$B$11,($J313*TiltakstyperKostnadskalkyle!G$11)/100,
IF($F313=TiltakstyperKostnadskalkyle!$B$12,($J313*TiltakstyperKostnadskalkyle!G$12)/100,
IF($F313=TiltakstyperKostnadskalkyle!$B$13,($J313*TiltakstyperKostnadskalkyle!G$13)/100,
IF($F313=TiltakstyperKostnadskalkyle!$B$14,($J313*TiltakstyperKostnadskalkyle!G$14)/100,
IF($F313=TiltakstyperKostnadskalkyle!$B$15,($J313*TiltakstyperKostnadskalkyle!G$15)/100,
"0")))))))))))</f>
        <v>0</v>
      </c>
      <c r="O313" s="18" t="str">
        <f>IF($F313=TiltakstyperKostnadskalkyle!$B$5,($J313*TiltakstyperKostnadskalkyle!H$5)/100,
IF($F313=TiltakstyperKostnadskalkyle!$B$6,($J313*TiltakstyperKostnadskalkyle!H$6)/100,
IF($F313=TiltakstyperKostnadskalkyle!$B$7,($J313*TiltakstyperKostnadskalkyle!H$7)/100,
IF($F313=TiltakstyperKostnadskalkyle!$B$8,($J313*TiltakstyperKostnadskalkyle!H$8)/100,
IF($F313=TiltakstyperKostnadskalkyle!$B$9,($J313*TiltakstyperKostnadskalkyle!H$9)/100,
IF($F313=TiltakstyperKostnadskalkyle!$B$10,($J313*TiltakstyperKostnadskalkyle!H$10)/100,
IF($F313=TiltakstyperKostnadskalkyle!$B$11,($J313*TiltakstyperKostnadskalkyle!H$11)/100,
IF($F313=TiltakstyperKostnadskalkyle!$B$12,($J313*TiltakstyperKostnadskalkyle!H$12)/100,
IF($F313=TiltakstyperKostnadskalkyle!$B$13,($J313*TiltakstyperKostnadskalkyle!H$13)/100,
IF($F313=TiltakstyperKostnadskalkyle!$B$14,($J313*TiltakstyperKostnadskalkyle!H$14)/100,
IF($F313=TiltakstyperKostnadskalkyle!$B$15,($J313*TiltakstyperKostnadskalkyle!H$15)/100,
"0")))))))))))</f>
        <v>0</v>
      </c>
      <c r="P313" s="18" t="str">
        <f>IF($F313=TiltakstyperKostnadskalkyle!$B$5,($J313*TiltakstyperKostnadskalkyle!I$5)/100,
IF($F313=TiltakstyperKostnadskalkyle!$B$6,($J313*TiltakstyperKostnadskalkyle!I$6)/100,
IF($F313=TiltakstyperKostnadskalkyle!$B$7,($J313*TiltakstyperKostnadskalkyle!I$7)/100,
IF($F313=TiltakstyperKostnadskalkyle!$B$8,($J313*TiltakstyperKostnadskalkyle!I$8)/100,
IF($F313=TiltakstyperKostnadskalkyle!$B$9,($J313*TiltakstyperKostnadskalkyle!I$9)/100,
IF($F313=TiltakstyperKostnadskalkyle!$B$10,($J313*TiltakstyperKostnadskalkyle!I$10)/100,
IF($F313=TiltakstyperKostnadskalkyle!$B$11,($J313*TiltakstyperKostnadskalkyle!I$11)/100,
IF($F313=TiltakstyperKostnadskalkyle!$B$12,($J313*TiltakstyperKostnadskalkyle!I$12)/100,
IF($F313=TiltakstyperKostnadskalkyle!$B$13,($J313*TiltakstyperKostnadskalkyle!I$13)/100,
IF($F313=TiltakstyperKostnadskalkyle!$B$14,($J313*TiltakstyperKostnadskalkyle!I$14)/100,
IF($F313=TiltakstyperKostnadskalkyle!$B$15,($J313*TiltakstyperKostnadskalkyle!I$15)/100,
"0")))))))))))</f>
        <v>0</v>
      </c>
      <c r="Q313" s="18">
        <f t="shared" si="18"/>
        <v>0</v>
      </c>
      <c r="R313" s="18" t="str">
        <f>IF($F313=TiltakstyperKostnadskalkyle!$B$5,($J313*TiltakstyperKostnadskalkyle!K$5)/100,
IF($F313=TiltakstyperKostnadskalkyle!$B$6,($J313*TiltakstyperKostnadskalkyle!K$6)/100,
IF($F313=TiltakstyperKostnadskalkyle!$B$8,($J313*TiltakstyperKostnadskalkyle!K$8)/100,
IF($F313=TiltakstyperKostnadskalkyle!$B$9,($J313*TiltakstyperKostnadskalkyle!K$9)/100,
IF($F313=TiltakstyperKostnadskalkyle!$B$10,($J313*TiltakstyperKostnadskalkyle!K$10)/100,
IF($F313=TiltakstyperKostnadskalkyle!$B$11,($J313*TiltakstyperKostnadskalkyle!K$11)/100,
IF($F313=TiltakstyperKostnadskalkyle!$B$12,($J313*TiltakstyperKostnadskalkyle!K$12)/100,
IF($F313=TiltakstyperKostnadskalkyle!$B$13,($J313*TiltakstyperKostnadskalkyle!K$13)/100,
IF($F313=TiltakstyperKostnadskalkyle!$B$14,($J313*TiltakstyperKostnadskalkyle!K$14)/100,
"0")))))))))</f>
        <v>0</v>
      </c>
      <c r="S313" s="18">
        <f t="shared" si="19"/>
        <v>0</v>
      </c>
      <c r="T313" s="18" t="str">
        <f>IF($F313=TiltakstyperKostnadskalkyle!$B$5,($J313*TiltakstyperKostnadskalkyle!M$5)/100,
IF($F313=TiltakstyperKostnadskalkyle!$B$6,($J313*TiltakstyperKostnadskalkyle!M$6)/100,
IF($F313=TiltakstyperKostnadskalkyle!$B$7,($J313*TiltakstyperKostnadskalkyle!M$7)/100,
IF($F313=TiltakstyperKostnadskalkyle!$B$8,($J313*TiltakstyperKostnadskalkyle!M$8)/100,
IF($F313=TiltakstyperKostnadskalkyle!$B$9,($J313*TiltakstyperKostnadskalkyle!M$9)/100,
IF($F313=TiltakstyperKostnadskalkyle!$B$10,($J313*TiltakstyperKostnadskalkyle!M$10)/100,
IF($F313=TiltakstyperKostnadskalkyle!$B$11,($J313*TiltakstyperKostnadskalkyle!M$11)/100,
IF($F313=TiltakstyperKostnadskalkyle!$B$12,($J313*TiltakstyperKostnadskalkyle!M$12)/100,
IF($F313=TiltakstyperKostnadskalkyle!$B$13,($J313*TiltakstyperKostnadskalkyle!M$13)/100,
IF($F313=TiltakstyperKostnadskalkyle!$B$14,($J313*TiltakstyperKostnadskalkyle!M$14)/100,
IF($F313=TiltakstyperKostnadskalkyle!$B$15,($J313*TiltakstyperKostnadskalkyle!M$15)/100,
"0")))))))))))</f>
        <v>0</v>
      </c>
      <c r="U313" s="32"/>
      <c r="V313" s="32"/>
      <c r="W313" s="18" t="str">
        <f>IF($F313=TiltakstyperKostnadskalkyle!$B$5,($J313*TiltakstyperKostnadskalkyle!P$5)/100,
IF($F313=TiltakstyperKostnadskalkyle!$B$6,($J313*TiltakstyperKostnadskalkyle!P$6)/100,
IF($F313=TiltakstyperKostnadskalkyle!$B$7,($J313*TiltakstyperKostnadskalkyle!P$7)/100,
IF($F313=TiltakstyperKostnadskalkyle!$B$8,($J313*TiltakstyperKostnadskalkyle!P$8)/100,
IF($F313=TiltakstyperKostnadskalkyle!$B$9,($J313*TiltakstyperKostnadskalkyle!P$9)/100,
IF($F313=TiltakstyperKostnadskalkyle!$B$10,($J313*TiltakstyperKostnadskalkyle!P$10)/100,
IF($F313=TiltakstyperKostnadskalkyle!$B$11,($J313*TiltakstyperKostnadskalkyle!P$11)/100,
IF($F313=TiltakstyperKostnadskalkyle!$B$12,($J313*TiltakstyperKostnadskalkyle!P$12)/100,
IF($F313=TiltakstyperKostnadskalkyle!$B$13,($J313*TiltakstyperKostnadskalkyle!P$13)/100,
IF($F313=TiltakstyperKostnadskalkyle!$B$14,($J313*TiltakstyperKostnadskalkyle!P$14)/100,
IF($F313=TiltakstyperKostnadskalkyle!$B$15,($J313*TiltakstyperKostnadskalkyle!P$15)/100,
"0")))))))))))</f>
        <v>0</v>
      </c>
      <c r="Y313" s="151"/>
    </row>
    <row r="314" spans="2:25" ht="14.45" customHeight="1" x14ac:dyDescent="0.25">
      <c r="B314" s="20" t="s">
        <v>25</v>
      </c>
      <c r="C314" s="22"/>
      <c r="D314" s="22"/>
      <c r="E314" s="22"/>
      <c r="F314" s="39"/>
      <c r="G314" s="22"/>
      <c r="H314" s="23"/>
      <c r="I314" s="27"/>
      <c r="J314" s="18">
        <f>IF(F314=TiltakstyperKostnadskalkyle!$B$5,TiltakstyperKostnadskalkyle!$R$5*Handlingsplan!H320,
IF(F314=TiltakstyperKostnadskalkyle!$B$6,TiltakstyperKostnadskalkyle!$R$6*Handlingsplan!H320,
IF(F314=TiltakstyperKostnadskalkyle!$B$7,TiltakstyperKostnadskalkyle!$R$7*Handlingsplan!H320,
IF(F314=TiltakstyperKostnadskalkyle!$B$8,TiltakstyperKostnadskalkyle!$R$8*Handlingsplan!H320,
IF(F314=TiltakstyperKostnadskalkyle!$B$9,TiltakstyperKostnadskalkyle!$R$9*Handlingsplan!H320,
IF(F314=TiltakstyperKostnadskalkyle!$B$10,TiltakstyperKostnadskalkyle!$R$10*Handlingsplan!H320,
IF(F314=TiltakstyperKostnadskalkyle!$B$11,TiltakstyperKostnadskalkyle!$R$11*Handlingsplan!H320,
IF(F314=TiltakstyperKostnadskalkyle!$B$12,TiltakstyperKostnadskalkyle!$R$12*Handlingsplan!H320,
IF(F314=TiltakstyperKostnadskalkyle!$B$13,TiltakstyperKostnadskalkyle!$R$13*Handlingsplan!H320,
IF(F314=TiltakstyperKostnadskalkyle!$B$14,TiltakstyperKostnadskalkyle!$R$14*Handlingsplan!H320,
IF(F314=TiltakstyperKostnadskalkyle!$B$15,TiltakstyperKostnadskalkyle!$R$15*Handlingsplan!H320,
0)))))))))))</f>
        <v>0</v>
      </c>
      <c r="K314" s="18" t="str">
        <f>IF($F314=TiltakstyperKostnadskalkyle!$B$5,($J314*TiltakstyperKostnadskalkyle!D$5)/100,
IF($F314=TiltakstyperKostnadskalkyle!$B$6,($J314*TiltakstyperKostnadskalkyle!D$6)/100,
IF($F314=TiltakstyperKostnadskalkyle!$B$7,($J314*TiltakstyperKostnadskalkyle!D$7)/100,
IF($F314=TiltakstyperKostnadskalkyle!$B$8,($J314*TiltakstyperKostnadskalkyle!D$8)/100,
IF($F314=TiltakstyperKostnadskalkyle!$B$9,($J314*TiltakstyperKostnadskalkyle!D$9)/100,
IF($F314=TiltakstyperKostnadskalkyle!$B$10,($J314*TiltakstyperKostnadskalkyle!D$10)/100,
IF($F314=TiltakstyperKostnadskalkyle!$B$11,($J314*TiltakstyperKostnadskalkyle!D$11)/100,
IF($F314=TiltakstyperKostnadskalkyle!$B$12,($J314*TiltakstyperKostnadskalkyle!D$12)/100,
IF($F314=TiltakstyperKostnadskalkyle!$B$13,($J314*TiltakstyperKostnadskalkyle!D$13)/100,
IF($F314=TiltakstyperKostnadskalkyle!$B$14,($J314*TiltakstyperKostnadskalkyle!D$14)/100,
IF($F314=TiltakstyperKostnadskalkyle!$B$15,($J314*TiltakstyperKostnadskalkyle!D$15)/100,
"0")))))))))))</f>
        <v>0</v>
      </c>
      <c r="L314" s="18" t="str">
        <f>IF($F314=TiltakstyperKostnadskalkyle!$B$5,($J314*TiltakstyperKostnadskalkyle!E$5)/100,
IF($F314=TiltakstyperKostnadskalkyle!$B$6,($J314*TiltakstyperKostnadskalkyle!E$6)/100,
IF($F314=TiltakstyperKostnadskalkyle!$B$7,($J314*TiltakstyperKostnadskalkyle!E$7)/100,
IF($F314=TiltakstyperKostnadskalkyle!$B$8,($J314*TiltakstyperKostnadskalkyle!E$8)/100,
IF($F314=TiltakstyperKostnadskalkyle!$B$9,($J314*TiltakstyperKostnadskalkyle!E$9)/100,
IF($F314=TiltakstyperKostnadskalkyle!$B$10,($J314*TiltakstyperKostnadskalkyle!E$10)/100,
IF($F314=TiltakstyperKostnadskalkyle!$B$11,($J314*TiltakstyperKostnadskalkyle!E$11)/100,
IF($F314=TiltakstyperKostnadskalkyle!$B$12,($J314*TiltakstyperKostnadskalkyle!E$12)/100,
IF($F314=TiltakstyperKostnadskalkyle!$B$13,($J314*TiltakstyperKostnadskalkyle!E$13)/100,
IF($F314=TiltakstyperKostnadskalkyle!$B$14,($J314*TiltakstyperKostnadskalkyle!E$14)/100,
IF($F314=TiltakstyperKostnadskalkyle!$B$15,($J314*TiltakstyperKostnadskalkyle!E$15)/100,
"0")))))))))))</f>
        <v>0</v>
      </c>
      <c r="M314" s="18" t="str">
        <f>IF($F314=TiltakstyperKostnadskalkyle!$B$5,($J314*TiltakstyperKostnadskalkyle!F$5)/100,
IF($F314=TiltakstyperKostnadskalkyle!$B$6,($J314*TiltakstyperKostnadskalkyle!F$6)/100,
IF($F314=TiltakstyperKostnadskalkyle!$B$7,($J314*TiltakstyperKostnadskalkyle!F$7)/100,
IF($F314=TiltakstyperKostnadskalkyle!$B$8,($J314*TiltakstyperKostnadskalkyle!F$8)/100,
IF($F314=TiltakstyperKostnadskalkyle!$B$9,($J314*TiltakstyperKostnadskalkyle!F$9)/100,
IF($F314=TiltakstyperKostnadskalkyle!$B$10,($J314*TiltakstyperKostnadskalkyle!F$10)/100,
IF($F314=TiltakstyperKostnadskalkyle!$B$11,($J314*TiltakstyperKostnadskalkyle!F$11)/100,
IF($F314=TiltakstyperKostnadskalkyle!$B$12,($J314*TiltakstyperKostnadskalkyle!F$12)/100,
IF($F314=TiltakstyperKostnadskalkyle!$B$13,($J314*TiltakstyperKostnadskalkyle!F$13)/100,
IF($F314=TiltakstyperKostnadskalkyle!$B$14,($J314*TiltakstyperKostnadskalkyle!F$14)/100,
IF($F314=TiltakstyperKostnadskalkyle!$B$15,($J314*TiltakstyperKostnadskalkyle!F$15)/100,
"0")))))))))))</f>
        <v>0</v>
      </c>
      <c r="N314" s="18" t="str">
        <f>IF($F314=TiltakstyperKostnadskalkyle!$B$5,($J314*TiltakstyperKostnadskalkyle!G$5)/100,
IF($F314=TiltakstyperKostnadskalkyle!$B$6,($J314*TiltakstyperKostnadskalkyle!G$6)/100,
IF($F314=TiltakstyperKostnadskalkyle!$B$7,($J314*TiltakstyperKostnadskalkyle!G$7)/100,
IF($F314=TiltakstyperKostnadskalkyle!$B$8,($J314*TiltakstyperKostnadskalkyle!G$8)/100,
IF($F314=TiltakstyperKostnadskalkyle!$B$9,($J314*TiltakstyperKostnadskalkyle!G$9)/100,
IF($F314=TiltakstyperKostnadskalkyle!$B$10,($J314*TiltakstyperKostnadskalkyle!G$10)/100,
IF($F314=TiltakstyperKostnadskalkyle!$B$11,($J314*TiltakstyperKostnadskalkyle!G$11)/100,
IF($F314=TiltakstyperKostnadskalkyle!$B$12,($J314*TiltakstyperKostnadskalkyle!G$12)/100,
IF($F314=TiltakstyperKostnadskalkyle!$B$13,($J314*TiltakstyperKostnadskalkyle!G$13)/100,
IF($F314=TiltakstyperKostnadskalkyle!$B$14,($J314*TiltakstyperKostnadskalkyle!G$14)/100,
IF($F314=TiltakstyperKostnadskalkyle!$B$15,($J314*TiltakstyperKostnadskalkyle!G$15)/100,
"0")))))))))))</f>
        <v>0</v>
      </c>
      <c r="O314" s="18" t="str">
        <f>IF($F314=TiltakstyperKostnadskalkyle!$B$5,($J314*TiltakstyperKostnadskalkyle!H$5)/100,
IF($F314=TiltakstyperKostnadskalkyle!$B$6,($J314*TiltakstyperKostnadskalkyle!H$6)/100,
IF($F314=TiltakstyperKostnadskalkyle!$B$7,($J314*TiltakstyperKostnadskalkyle!H$7)/100,
IF($F314=TiltakstyperKostnadskalkyle!$B$8,($J314*TiltakstyperKostnadskalkyle!H$8)/100,
IF($F314=TiltakstyperKostnadskalkyle!$B$9,($J314*TiltakstyperKostnadskalkyle!H$9)/100,
IF($F314=TiltakstyperKostnadskalkyle!$B$10,($J314*TiltakstyperKostnadskalkyle!H$10)/100,
IF($F314=TiltakstyperKostnadskalkyle!$B$11,($J314*TiltakstyperKostnadskalkyle!H$11)/100,
IF($F314=TiltakstyperKostnadskalkyle!$B$12,($J314*TiltakstyperKostnadskalkyle!H$12)/100,
IF($F314=TiltakstyperKostnadskalkyle!$B$13,($J314*TiltakstyperKostnadskalkyle!H$13)/100,
IF($F314=TiltakstyperKostnadskalkyle!$B$14,($J314*TiltakstyperKostnadskalkyle!H$14)/100,
IF($F314=TiltakstyperKostnadskalkyle!$B$15,($J314*TiltakstyperKostnadskalkyle!H$15)/100,
"0")))))))))))</f>
        <v>0</v>
      </c>
      <c r="P314" s="18" t="str">
        <f>IF($F314=TiltakstyperKostnadskalkyle!$B$5,($J314*TiltakstyperKostnadskalkyle!I$5)/100,
IF($F314=TiltakstyperKostnadskalkyle!$B$6,($J314*TiltakstyperKostnadskalkyle!I$6)/100,
IF($F314=TiltakstyperKostnadskalkyle!$B$7,($J314*TiltakstyperKostnadskalkyle!I$7)/100,
IF($F314=TiltakstyperKostnadskalkyle!$B$8,($J314*TiltakstyperKostnadskalkyle!I$8)/100,
IF($F314=TiltakstyperKostnadskalkyle!$B$9,($J314*TiltakstyperKostnadskalkyle!I$9)/100,
IF($F314=TiltakstyperKostnadskalkyle!$B$10,($J314*TiltakstyperKostnadskalkyle!I$10)/100,
IF($F314=TiltakstyperKostnadskalkyle!$B$11,($J314*TiltakstyperKostnadskalkyle!I$11)/100,
IF($F314=TiltakstyperKostnadskalkyle!$B$12,($J314*TiltakstyperKostnadskalkyle!I$12)/100,
IF($F314=TiltakstyperKostnadskalkyle!$B$13,($J314*TiltakstyperKostnadskalkyle!I$13)/100,
IF($F314=TiltakstyperKostnadskalkyle!$B$14,($J314*TiltakstyperKostnadskalkyle!I$14)/100,
IF($F314=TiltakstyperKostnadskalkyle!$B$15,($J314*TiltakstyperKostnadskalkyle!I$15)/100,
"0")))))))))))</f>
        <v>0</v>
      </c>
      <c r="Q314" s="18">
        <f t="shared" si="18"/>
        <v>0</v>
      </c>
      <c r="R314" s="18" t="str">
        <f>IF($F314=TiltakstyperKostnadskalkyle!$B$5,($J314*TiltakstyperKostnadskalkyle!K$5)/100,
IF($F314=TiltakstyperKostnadskalkyle!$B$6,($J314*TiltakstyperKostnadskalkyle!K$6)/100,
IF($F314=TiltakstyperKostnadskalkyle!$B$8,($J314*TiltakstyperKostnadskalkyle!K$8)/100,
IF($F314=TiltakstyperKostnadskalkyle!$B$9,($J314*TiltakstyperKostnadskalkyle!K$9)/100,
IF($F314=TiltakstyperKostnadskalkyle!$B$10,($J314*TiltakstyperKostnadskalkyle!K$10)/100,
IF($F314=TiltakstyperKostnadskalkyle!$B$11,($J314*TiltakstyperKostnadskalkyle!K$11)/100,
IF($F314=TiltakstyperKostnadskalkyle!$B$12,($J314*TiltakstyperKostnadskalkyle!K$12)/100,
IF($F314=TiltakstyperKostnadskalkyle!$B$13,($J314*TiltakstyperKostnadskalkyle!K$13)/100,
IF($F314=TiltakstyperKostnadskalkyle!$B$14,($J314*TiltakstyperKostnadskalkyle!K$14)/100,
"0")))))))))</f>
        <v>0</v>
      </c>
      <c r="S314" s="18">
        <f t="shared" si="19"/>
        <v>0</v>
      </c>
      <c r="T314" s="18" t="str">
        <f>IF($F314=TiltakstyperKostnadskalkyle!$B$5,($J314*TiltakstyperKostnadskalkyle!M$5)/100,
IF($F314=TiltakstyperKostnadskalkyle!$B$6,($J314*TiltakstyperKostnadskalkyle!M$6)/100,
IF($F314=TiltakstyperKostnadskalkyle!$B$7,($J314*TiltakstyperKostnadskalkyle!M$7)/100,
IF($F314=TiltakstyperKostnadskalkyle!$B$8,($J314*TiltakstyperKostnadskalkyle!M$8)/100,
IF($F314=TiltakstyperKostnadskalkyle!$B$9,($J314*TiltakstyperKostnadskalkyle!M$9)/100,
IF($F314=TiltakstyperKostnadskalkyle!$B$10,($J314*TiltakstyperKostnadskalkyle!M$10)/100,
IF($F314=TiltakstyperKostnadskalkyle!$B$11,($J314*TiltakstyperKostnadskalkyle!M$11)/100,
IF($F314=TiltakstyperKostnadskalkyle!$B$12,($J314*TiltakstyperKostnadskalkyle!M$12)/100,
IF($F314=TiltakstyperKostnadskalkyle!$B$13,($J314*TiltakstyperKostnadskalkyle!M$13)/100,
IF($F314=TiltakstyperKostnadskalkyle!$B$14,($J314*TiltakstyperKostnadskalkyle!M$14)/100,
IF($F314=TiltakstyperKostnadskalkyle!$B$15,($J314*TiltakstyperKostnadskalkyle!M$15)/100,
"0")))))))))))</f>
        <v>0</v>
      </c>
      <c r="U314" s="32"/>
      <c r="V314" s="32"/>
      <c r="W314" s="18" t="str">
        <f>IF($F314=TiltakstyperKostnadskalkyle!$B$5,($J314*TiltakstyperKostnadskalkyle!P$5)/100,
IF($F314=TiltakstyperKostnadskalkyle!$B$6,($J314*TiltakstyperKostnadskalkyle!P$6)/100,
IF($F314=TiltakstyperKostnadskalkyle!$B$7,($J314*TiltakstyperKostnadskalkyle!P$7)/100,
IF($F314=TiltakstyperKostnadskalkyle!$B$8,($J314*TiltakstyperKostnadskalkyle!P$8)/100,
IF($F314=TiltakstyperKostnadskalkyle!$B$9,($J314*TiltakstyperKostnadskalkyle!P$9)/100,
IF($F314=TiltakstyperKostnadskalkyle!$B$10,($J314*TiltakstyperKostnadskalkyle!P$10)/100,
IF($F314=TiltakstyperKostnadskalkyle!$B$11,($J314*TiltakstyperKostnadskalkyle!P$11)/100,
IF($F314=TiltakstyperKostnadskalkyle!$B$12,($J314*TiltakstyperKostnadskalkyle!P$12)/100,
IF($F314=TiltakstyperKostnadskalkyle!$B$13,($J314*TiltakstyperKostnadskalkyle!P$13)/100,
IF($F314=TiltakstyperKostnadskalkyle!$B$14,($J314*TiltakstyperKostnadskalkyle!P$14)/100,
IF($F314=TiltakstyperKostnadskalkyle!$B$15,($J314*TiltakstyperKostnadskalkyle!P$15)/100,
"0")))))))))))</f>
        <v>0</v>
      </c>
      <c r="Y314" s="151"/>
    </row>
    <row r="315" spans="2:25" ht="14.45" customHeight="1" x14ac:dyDescent="0.25">
      <c r="B315" s="20" t="s">
        <v>25</v>
      </c>
      <c r="C315" s="22"/>
      <c r="D315" s="22"/>
      <c r="E315" s="22"/>
      <c r="F315" s="39"/>
      <c r="G315" s="22"/>
      <c r="H315" s="23"/>
      <c r="I315" s="27"/>
      <c r="J315" s="18">
        <f>IF(F315=TiltakstyperKostnadskalkyle!$B$5,TiltakstyperKostnadskalkyle!$R$5*Handlingsplan!H321,
IF(F315=TiltakstyperKostnadskalkyle!$B$6,TiltakstyperKostnadskalkyle!$R$6*Handlingsplan!H321,
IF(F315=TiltakstyperKostnadskalkyle!$B$7,TiltakstyperKostnadskalkyle!$R$7*Handlingsplan!H321,
IF(F315=TiltakstyperKostnadskalkyle!$B$8,TiltakstyperKostnadskalkyle!$R$8*Handlingsplan!H321,
IF(F315=TiltakstyperKostnadskalkyle!$B$9,TiltakstyperKostnadskalkyle!$R$9*Handlingsplan!H321,
IF(F315=TiltakstyperKostnadskalkyle!$B$10,TiltakstyperKostnadskalkyle!$R$10*Handlingsplan!H321,
IF(F315=TiltakstyperKostnadskalkyle!$B$11,TiltakstyperKostnadskalkyle!$R$11*Handlingsplan!H321,
IF(F315=TiltakstyperKostnadskalkyle!$B$12,TiltakstyperKostnadskalkyle!$R$12*Handlingsplan!H321,
IF(F315=TiltakstyperKostnadskalkyle!$B$13,TiltakstyperKostnadskalkyle!$R$13*Handlingsplan!H321,
IF(F315=TiltakstyperKostnadskalkyle!$B$14,TiltakstyperKostnadskalkyle!$R$14*Handlingsplan!H321,
IF(F315=TiltakstyperKostnadskalkyle!$B$15,TiltakstyperKostnadskalkyle!$R$15*Handlingsplan!H321,
0)))))))))))</f>
        <v>0</v>
      </c>
      <c r="K315" s="18" t="str">
        <f>IF($F315=TiltakstyperKostnadskalkyle!$B$5,($J315*TiltakstyperKostnadskalkyle!D$5)/100,
IF($F315=TiltakstyperKostnadskalkyle!$B$6,($J315*TiltakstyperKostnadskalkyle!D$6)/100,
IF($F315=TiltakstyperKostnadskalkyle!$B$7,($J315*TiltakstyperKostnadskalkyle!D$7)/100,
IF($F315=TiltakstyperKostnadskalkyle!$B$8,($J315*TiltakstyperKostnadskalkyle!D$8)/100,
IF($F315=TiltakstyperKostnadskalkyle!$B$9,($J315*TiltakstyperKostnadskalkyle!D$9)/100,
IF($F315=TiltakstyperKostnadskalkyle!$B$10,($J315*TiltakstyperKostnadskalkyle!D$10)/100,
IF($F315=TiltakstyperKostnadskalkyle!$B$11,($J315*TiltakstyperKostnadskalkyle!D$11)/100,
IF($F315=TiltakstyperKostnadskalkyle!$B$12,($J315*TiltakstyperKostnadskalkyle!D$12)/100,
IF($F315=TiltakstyperKostnadskalkyle!$B$13,($J315*TiltakstyperKostnadskalkyle!D$13)/100,
IF($F315=TiltakstyperKostnadskalkyle!$B$14,($J315*TiltakstyperKostnadskalkyle!D$14)/100,
IF($F315=TiltakstyperKostnadskalkyle!$B$15,($J315*TiltakstyperKostnadskalkyle!D$15)/100,
"0")))))))))))</f>
        <v>0</v>
      </c>
      <c r="L315" s="18" t="str">
        <f>IF($F315=TiltakstyperKostnadskalkyle!$B$5,($J315*TiltakstyperKostnadskalkyle!E$5)/100,
IF($F315=TiltakstyperKostnadskalkyle!$B$6,($J315*TiltakstyperKostnadskalkyle!E$6)/100,
IF($F315=TiltakstyperKostnadskalkyle!$B$7,($J315*TiltakstyperKostnadskalkyle!E$7)/100,
IF($F315=TiltakstyperKostnadskalkyle!$B$8,($J315*TiltakstyperKostnadskalkyle!E$8)/100,
IF($F315=TiltakstyperKostnadskalkyle!$B$9,($J315*TiltakstyperKostnadskalkyle!E$9)/100,
IF($F315=TiltakstyperKostnadskalkyle!$B$10,($J315*TiltakstyperKostnadskalkyle!E$10)/100,
IF($F315=TiltakstyperKostnadskalkyle!$B$11,($J315*TiltakstyperKostnadskalkyle!E$11)/100,
IF($F315=TiltakstyperKostnadskalkyle!$B$12,($J315*TiltakstyperKostnadskalkyle!E$12)/100,
IF($F315=TiltakstyperKostnadskalkyle!$B$13,($J315*TiltakstyperKostnadskalkyle!E$13)/100,
IF($F315=TiltakstyperKostnadskalkyle!$B$14,($J315*TiltakstyperKostnadskalkyle!E$14)/100,
IF($F315=TiltakstyperKostnadskalkyle!$B$15,($J315*TiltakstyperKostnadskalkyle!E$15)/100,
"0")))))))))))</f>
        <v>0</v>
      </c>
      <c r="M315" s="18" t="str">
        <f>IF($F315=TiltakstyperKostnadskalkyle!$B$5,($J315*TiltakstyperKostnadskalkyle!F$5)/100,
IF($F315=TiltakstyperKostnadskalkyle!$B$6,($J315*TiltakstyperKostnadskalkyle!F$6)/100,
IF($F315=TiltakstyperKostnadskalkyle!$B$7,($J315*TiltakstyperKostnadskalkyle!F$7)/100,
IF($F315=TiltakstyperKostnadskalkyle!$B$8,($J315*TiltakstyperKostnadskalkyle!F$8)/100,
IF($F315=TiltakstyperKostnadskalkyle!$B$9,($J315*TiltakstyperKostnadskalkyle!F$9)/100,
IF($F315=TiltakstyperKostnadskalkyle!$B$10,($J315*TiltakstyperKostnadskalkyle!F$10)/100,
IF($F315=TiltakstyperKostnadskalkyle!$B$11,($J315*TiltakstyperKostnadskalkyle!F$11)/100,
IF($F315=TiltakstyperKostnadskalkyle!$B$12,($J315*TiltakstyperKostnadskalkyle!F$12)/100,
IF($F315=TiltakstyperKostnadskalkyle!$B$13,($J315*TiltakstyperKostnadskalkyle!F$13)/100,
IF($F315=TiltakstyperKostnadskalkyle!$B$14,($J315*TiltakstyperKostnadskalkyle!F$14)/100,
IF($F315=TiltakstyperKostnadskalkyle!$B$15,($J315*TiltakstyperKostnadskalkyle!F$15)/100,
"0")))))))))))</f>
        <v>0</v>
      </c>
      <c r="N315" s="18" t="str">
        <f>IF($F315=TiltakstyperKostnadskalkyle!$B$5,($J315*TiltakstyperKostnadskalkyle!G$5)/100,
IF($F315=TiltakstyperKostnadskalkyle!$B$6,($J315*TiltakstyperKostnadskalkyle!G$6)/100,
IF($F315=TiltakstyperKostnadskalkyle!$B$7,($J315*TiltakstyperKostnadskalkyle!G$7)/100,
IF($F315=TiltakstyperKostnadskalkyle!$B$8,($J315*TiltakstyperKostnadskalkyle!G$8)/100,
IF($F315=TiltakstyperKostnadskalkyle!$B$9,($J315*TiltakstyperKostnadskalkyle!G$9)/100,
IF($F315=TiltakstyperKostnadskalkyle!$B$10,($J315*TiltakstyperKostnadskalkyle!G$10)/100,
IF($F315=TiltakstyperKostnadskalkyle!$B$11,($J315*TiltakstyperKostnadskalkyle!G$11)/100,
IF($F315=TiltakstyperKostnadskalkyle!$B$12,($J315*TiltakstyperKostnadskalkyle!G$12)/100,
IF($F315=TiltakstyperKostnadskalkyle!$B$13,($J315*TiltakstyperKostnadskalkyle!G$13)/100,
IF($F315=TiltakstyperKostnadskalkyle!$B$14,($J315*TiltakstyperKostnadskalkyle!G$14)/100,
IF($F315=TiltakstyperKostnadskalkyle!$B$15,($J315*TiltakstyperKostnadskalkyle!G$15)/100,
"0")))))))))))</f>
        <v>0</v>
      </c>
      <c r="O315" s="18" t="str">
        <f>IF($F315=TiltakstyperKostnadskalkyle!$B$5,($J315*TiltakstyperKostnadskalkyle!H$5)/100,
IF($F315=TiltakstyperKostnadskalkyle!$B$6,($J315*TiltakstyperKostnadskalkyle!H$6)/100,
IF($F315=TiltakstyperKostnadskalkyle!$B$7,($J315*TiltakstyperKostnadskalkyle!H$7)/100,
IF($F315=TiltakstyperKostnadskalkyle!$B$8,($J315*TiltakstyperKostnadskalkyle!H$8)/100,
IF($F315=TiltakstyperKostnadskalkyle!$B$9,($J315*TiltakstyperKostnadskalkyle!H$9)/100,
IF($F315=TiltakstyperKostnadskalkyle!$B$10,($J315*TiltakstyperKostnadskalkyle!H$10)/100,
IF($F315=TiltakstyperKostnadskalkyle!$B$11,($J315*TiltakstyperKostnadskalkyle!H$11)/100,
IF($F315=TiltakstyperKostnadskalkyle!$B$12,($J315*TiltakstyperKostnadskalkyle!H$12)/100,
IF($F315=TiltakstyperKostnadskalkyle!$B$13,($J315*TiltakstyperKostnadskalkyle!H$13)/100,
IF($F315=TiltakstyperKostnadskalkyle!$B$14,($J315*TiltakstyperKostnadskalkyle!H$14)/100,
IF($F315=TiltakstyperKostnadskalkyle!$B$15,($J315*TiltakstyperKostnadskalkyle!H$15)/100,
"0")))))))))))</f>
        <v>0</v>
      </c>
      <c r="P315" s="18" t="str">
        <f>IF($F315=TiltakstyperKostnadskalkyle!$B$5,($J315*TiltakstyperKostnadskalkyle!I$5)/100,
IF($F315=TiltakstyperKostnadskalkyle!$B$6,($J315*TiltakstyperKostnadskalkyle!I$6)/100,
IF($F315=TiltakstyperKostnadskalkyle!$B$7,($J315*TiltakstyperKostnadskalkyle!I$7)/100,
IF($F315=TiltakstyperKostnadskalkyle!$B$8,($J315*TiltakstyperKostnadskalkyle!I$8)/100,
IF($F315=TiltakstyperKostnadskalkyle!$B$9,($J315*TiltakstyperKostnadskalkyle!I$9)/100,
IF($F315=TiltakstyperKostnadskalkyle!$B$10,($J315*TiltakstyperKostnadskalkyle!I$10)/100,
IF($F315=TiltakstyperKostnadskalkyle!$B$11,($J315*TiltakstyperKostnadskalkyle!I$11)/100,
IF($F315=TiltakstyperKostnadskalkyle!$B$12,($J315*TiltakstyperKostnadskalkyle!I$12)/100,
IF($F315=TiltakstyperKostnadskalkyle!$B$13,($J315*TiltakstyperKostnadskalkyle!I$13)/100,
IF($F315=TiltakstyperKostnadskalkyle!$B$14,($J315*TiltakstyperKostnadskalkyle!I$14)/100,
IF($F315=TiltakstyperKostnadskalkyle!$B$15,($J315*TiltakstyperKostnadskalkyle!I$15)/100,
"0")))))))))))</f>
        <v>0</v>
      </c>
      <c r="Q315" s="18">
        <f t="shared" si="18"/>
        <v>0</v>
      </c>
      <c r="R315" s="18" t="str">
        <f>IF($F315=TiltakstyperKostnadskalkyle!$B$5,($J315*TiltakstyperKostnadskalkyle!K$5)/100,
IF($F315=TiltakstyperKostnadskalkyle!$B$6,($J315*TiltakstyperKostnadskalkyle!K$6)/100,
IF($F315=TiltakstyperKostnadskalkyle!$B$8,($J315*TiltakstyperKostnadskalkyle!K$8)/100,
IF($F315=TiltakstyperKostnadskalkyle!$B$9,($J315*TiltakstyperKostnadskalkyle!K$9)/100,
IF($F315=TiltakstyperKostnadskalkyle!$B$10,($J315*TiltakstyperKostnadskalkyle!K$10)/100,
IF($F315=TiltakstyperKostnadskalkyle!$B$11,($J315*TiltakstyperKostnadskalkyle!K$11)/100,
IF($F315=TiltakstyperKostnadskalkyle!$B$12,($J315*TiltakstyperKostnadskalkyle!K$12)/100,
IF($F315=TiltakstyperKostnadskalkyle!$B$13,($J315*TiltakstyperKostnadskalkyle!K$13)/100,
IF($F315=TiltakstyperKostnadskalkyle!$B$14,($J315*TiltakstyperKostnadskalkyle!K$14)/100,
"0")))))))))</f>
        <v>0</v>
      </c>
      <c r="S315" s="18">
        <f t="shared" si="19"/>
        <v>0</v>
      </c>
      <c r="T315" s="18" t="str">
        <f>IF($F315=TiltakstyperKostnadskalkyle!$B$5,($J315*TiltakstyperKostnadskalkyle!M$5)/100,
IF($F315=TiltakstyperKostnadskalkyle!$B$6,($J315*TiltakstyperKostnadskalkyle!M$6)/100,
IF($F315=TiltakstyperKostnadskalkyle!$B$7,($J315*TiltakstyperKostnadskalkyle!M$7)/100,
IF($F315=TiltakstyperKostnadskalkyle!$B$8,($J315*TiltakstyperKostnadskalkyle!M$8)/100,
IF($F315=TiltakstyperKostnadskalkyle!$B$9,($J315*TiltakstyperKostnadskalkyle!M$9)/100,
IF($F315=TiltakstyperKostnadskalkyle!$B$10,($J315*TiltakstyperKostnadskalkyle!M$10)/100,
IF($F315=TiltakstyperKostnadskalkyle!$B$11,($J315*TiltakstyperKostnadskalkyle!M$11)/100,
IF($F315=TiltakstyperKostnadskalkyle!$B$12,($J315*TiltakstyperKostnadskalkyle!M$12)/100,
IF($F315=TiltakstyperKostnadskalkyle!$B$13,($J315*TiltakstyperKostnadskalkyle!M$13)/100,
IF($F315=TiltakstyperKostnadskalkyle!$B$14,($J315*TiltakstyperKostnadskalkyle!M$14)/100,
IF($F315=TiltakstyperKostnadskalkyle!$B$15,($J315*TiltakstyperKostnadskalkyle!M$15)/100,
"0")))))))))))</f>
        <v>0</v>
      </c>
      <c r="U315" s="32"/>
      <c r="V315" s="32"/>
      <c r="W315" s="18" t="str">
        <f>IF($F315=TiltakstyperKostnadskalkyle!$B$5,($J315*TiltakstyperKostnadskalkyle!P$5)/100,
IF($F315=TiltakstyperKostnadskalkyle!$B$6,($J315*TiltakstyperKostnadskalkyle!P$6)/100,
IF($F315=TiltakstyperKostnadskalkyle!$B$7,($J315*TiltakstyperKostnadskalkyle!P$7)/100,
IF($F315=TiltakstyperKostnadskalkyle!$B$8,($J315*TiltakstyperKostnadskalkyle!P$8)/100,
IF($F315=TiltakstyperKostnadskalkyle!$B$9,($J315*TiltakstyperKostnadskalkyle!P$9)/100,
IF($F315=TiltakstyperKostnadskalkyle!$B$10,($J315*TiltakstyperKostnadskalkyle!P$10)/100,
IF($F315=TiltakstyperKostnadskalkyle!$B$11,($J315*TiltakstyperKostnadskalkyle!P$11)/100,
IF($F315=TiltakstyperKostnadskalkyle!$B$12,($J315*TiltakstyperKostnadskalkyle!P$12)/100,
IF($F315=TiltakstyperKostnadskalkyle!$B$13,($J315*TiltakstyperKostnadskalkyle!P$13)/100,
IF($F315=TiltakstyperKostnadskalkyle!$B$14,($J315*TiltakstyperKostnadskalkyle!P$14)/100,
IF($F315=TiltakstyperKostnadskalkyle!$B$15,($J315*TiltakstyperKostnadskalkyle!P$15)/100,
"0")))))))))))</f>
        <v>0</v>
      </c>
      <c r="Y315" s="151"/>
    </row>
    <row r="316" spans="2:25" ht="14.45" customHeight="1" x14ac:dyDescent="0.25">
      <c r="B316" s="20" t="s">
        <v>25</v>
      </c>
      <c r="C316" s="22"/>
      <c r="D316" s="22"/>
      <c r="E316" s="22"/>
      <c r="F316" s="39"/>
      <c r="G316" s="22"/>
      <c r="H316" s="23"/>
      <c r="I316" s="27"/>
      <c r="J316" s="18">
        <f>IF(F316=TiltakstyperKostnadskalkyle!$B$5,TiltakstyperKostnadskalkyle!$R$5*Handlingsplan!H322,
IF(F316=TiltakstyperKostnadskalkyle!$B$6,TiltakstyperKostnadskalkyle!$R$6*Handlingsplan!H322,
IF(F316=TiltakstyperKostnadskalkyle!$B$7,TiltakstyperKostnadskalkyle!$R$7*Handlingsplan!H322,
IF(F316=TiltakstyperKostnadskalkyle!$B$8,TiltakstyperKostnadskalkyle!$R$8*Handlingsplan!H322,
IF(F316=TiltakstyperKostnadskalkyle!$B$9,TiltakstyperKostnadskalkyle!$R$9*Handlingsplan!H322,
IF(F316=TiltakstyperKostnadskalkyle!$B$10,TiltakstyperKostnadskalkyle!$R$10*Handlingsplan!H322,
IF(F316=TiltakstyperKostnadskalkyle!$B$11,TiltakstyperKostnadskalkyle!$R$11*Handlingsplan!H322,
IF(F316=TiltakstyperKostnadskalkyle!$B$12,TiltakstyperKostnadskalkyle!$R$12*Handlingsplan!H322,
IF(F316=TiltakstyperKostnadskalkyle!$B$13,TiltakstyperKostnadskalkyle!$R$13*Handlingsplan!H322,
IF(F316=TiltakstyperKostnadskalkyle!$B$14,TiltakstyperKostnadskalkyle!$R$14*Handlingsplan!H322,
IF(F316=TiltakstyperKostnadskalkyle!$B$15,TiltakstyperKostnadskalkyle!$R$15*Handlingsplan!H322,
0)))))))))))</f>
        <v>0</v>
      </c>
      <c r="K316" s="18" t="str">
        <f>IF($F316=TiltakstyperKostnadskalkyle!$B$5,($J316*TiltakstyperKostnadskalkyle!D$5)/100,
IF($F316=TiltakstyperKostnadskalkyle!$B$6,($J316*TiltakstyperKostnadskalkyle!D$6)/100,
IF($F316=TiltakstyperKostnadskalkyle!$B$7,($J316*TiltakstyperKostnadskalkyle!D$7)/100,
IF($F316=TiltakstyperKostnadskalkyle!$B$8,($J316*TiltakstyperKostnadskalkyle!D$8)/100,
IF($F316=TiltakstyperKostnadskalkyle!$B$9,($J316*TiltakstyperKostnadskalkyle!D$9)/100,
IF($F316=TiltakstyperKostnadskalkyle!$B$10,($J316*TiltakstyperKostnadskalkyle!D$10)/100,
IF($F316=TiltakstyperKostnadskalkyle!$B$11,($J316*TiltakstyperKostnadskalkyle!D$11)/100,
IF($F316=TiltakstyperKostnadskalkyle!$B$12,($J316*TiltakstyperKostnadskalkyle!D$12)/100,
IF($F316=TiltakstyperKostnadskalkyle!$B$13,($J316*TiltakstyperKostnadskalkyle!D$13)/100,
IF($F316=TiltakstyperKostnadskalkyle!$B$14,($J316*TiltakstyperKostnadskalkyle!D$14)/100,
IF($F316=TiltakstyperKostnadskalkyle!$B$15,($J316*TiltakstyperKostnadskalkyle!D$15)/100,
"0")))))))))))</f>
        <v>0</v>
      </c>
      <c r="L316" s="18" t="str">
        <f>IF($F316=TiltakstyperKostnadskalkyle!$B$5,($J316*TiltakstyperKostnadskalkyle!E$5)/100,
IF($F316=TiltakstyperKostnadskalkyle!$B$6,($J316*TiltakstyperKostnadskalkyle!E$6)/100,
IF($F316=TiltakstyperKostnadskalkyle!$B$7,($J316*TiltakstyperKostnadskalkyle!E$7)/100,
IF($F316=TiltakstyperKostnadskalkyle!$B$8,($J316*TiltakstyperKostnadskalkyle!E$8)/100,
IF($F316=TiltakstyperKostnadskalkyle!$B$9,($J316*TiltakstyperKostnadskalkyle!E$9)/100,
IF($F316=TiltakstyperKostnadskalkyle!$B$10,($J316*TiltakstyperKostnadskalkyle!E$10)/100,
IF($F316=TiltakstyperKostnadskalkyle!$B$11,($J316*TiltakstyperKostnadskalkyle!E$11)/100,
IF($F316=TiltakstyperKostnadskalkyle!$B$12,($J316*TiltakstyperKostnadskalkyle!E$12)/100,
IF($F316=TiltakstyperKostnadskalkyle!$B$13,($J316*TiltakstyperKostnadskalkyle!E$13)/100,
IF($F316=TiltakstyperKostnadskalkyle!$B$14,($J316*TiltakstyperKostnadskalkyle!E$14)/100,
IF($F316=TiltakstyperKostnadskalkyle!$B$15,($J316*TiltakstyperKostnadskalkyle!E$15)/100,
"0")))))))))))</f>
        <v>0</v>
      </c>
      <c r="M316" s="18" t="str">
        <f>IF($F316=TiltakstyperKostnadskalkyle!$B$5,($J316*TiltakstyperKostnadskalkyle!F$5)/100,
IF($F316=TiltakstyperKostnadskalkyle!$B$6,($J316*TiltakstyperKostnadskalkyle!F$6)/100,
IF($F316=TiltakstyperKostnadskalkyle!$B$7,($J316*TiltakstyperKostnadskalkyle!F$7)/100,
IF($F316=TiltakstyperKostnadskalkyle!$B$8,($J316*TiltakstyperKostnadskalkyle!F$8)/100,
IF($F316=TiltakstyperKostnadskalkyle!$B$9,($J316*TiltakstyperKostnadskalkyle!F$9)/100,
IF($F316=TiltakstyperKostnadskalkyle!$B$10,($J316*TiltakstyperKostnadskalkyle!F$10)/100,
IF($F316=TiltakstyperKostnadskalkyle!$B$11,($J316*TiltakstyperKostnadskalkyle!F$11)/100,
IF($F316=TiltakstyperKostnadskalkyle!$B$12,($J316*TiltakstyperKostnadskalkyle!F$12)/100,
IF($F316=TiltakstyperKostnadskalkyle!$B$13,($J316*TiltakstyperKostnadskalkyle!F$13)/100,
IF($F316=TiltakstyperKostnadskalkyle!$B$14,($J316*TiltakstyperKostnadskalkyle!F$14)/100,
IF($F316=TiltakstyperKostnadskalkyle!$B$15,($J316*TiltakstyperKostnadskalkyle!F$15)/100,
"0")))))))))))</f>
        <v>0</v>
      </c>
      <c r="N316" s="18" t="str">
        <f>IF($F316=TiltakstyperKostnadskalkyle!$B$5,($J316*TiltakstyperKostnadskalkyle!G$5)/100,
IF($F316=TiltakstyperKostnadskalkyle!$B$6,($J316*TiltakstyperKostnadskalkyle!G$6)/100,
IF($F316=TiltakstyperKostnadskalkyle!$B$7,($J316*TiltakstyperKostnadskalkyle!G$7)/100,
IF($F316=TiltakstyperKostnadskalkyle!$B$8,($J316*TiltakstyperKostnadskalkyle!G$8)/100,
IF($F316=TiltakstyperKostnadskalkyle!$B$9,($J316*TiltakstyperKostnadskalkyle!G$9)/100,
IF($F316=TiltakstyperKostnadskalkyle!$B$10,($J316*TiltakstyperKostnadskalkyle!G$10)/100,
IF($F316=TiltakstyperKostnadskalkyle!$B$11,($J316*TiltakstyperKostnadskalkyle!G$11)/100,
IF($F316=TiltakstyperKostnadskalkyle!$B$12,($J316*TiltakstyperKostnadskalkyle!G$12)/100,
IF($F316=TiltakstyperKostnadskalkyle!$B$13,($J316*TiltakstyperKostnadskalkyle!G$13)/100,
IF($F316=TiltakstyperKostnadskalkyle!$B$14,($J316*TiltakstyperKostnadskalkyle!G$14)/100,
IF($F316=TiltakstyperKostnadskalkyle!$B$15,($J316*TiltakstyperKostnadskalkyle!G$15)/100,
"0")))))))))))</f>
        <v>0</v>
      </c>
      <c r="O316" s="18" t="str">
        <f>IF($F316=TiltakstyperKostnadskalkyle!$B$5,($J316*TiltakstyperKostnadskalkyle!H$5)/100,
IF($F316=TiltakstyperKostnadskalkyle!$B$6,($J316*TiltakstyperKostnadskalkyle!H$6)/100,
IF($F316=TiltakstyperKostnadskalkyle!$B$7,($J316*TiltakstyperKostnadskalkyle!H$7)/100,
IF($F316=TiltakstyperKostnadskalkyle!$B$8,($J316*TiltakstyperKostnadskalkyle!H$8)/100,
IF($F316=TiltakstyperKostnadskalkyle!$B$9,($J316*TiltakstyperKostnadskalkyle!H$9)/100,
IF($F316=TiltakstyperKostnadskalkyle!$B$10,($J316*TiltakstyperKostnadskalkyle!H$10)/100,
IF($F316=TiltakstyperKostnadskalkyle!$B$11,($J316*TiltakstyperKostnadskalkyle!H$11)/100,
IF($F316=TiltakstyperKostnadskalkyle!$B$12,($J316*TiltakstyperKostnadskalkyle!H$12)/100,
IF($F316=TiltakstyperKostnadskalkyle!$B$13,($J316*TiltakstyperKostnadskalkyle!H$13)/100,
IF($F316=TiltakstyperKostnadskalkyle!$B$14,($J316*TiltakstyperKostnadskalkyle!H$14)/100,
IF($F316=TiltakstyperKostnadskalkyle!$B$15,($J316*TiltakstyperKostnadskalkyle!H$15)/100,
"0")))))))))))</f>
        <v>0</v>
      </c>
      <c r="P316" s="18" t="str">
        <f>IF($F316=TiltakstyperKostnadskalkyle!$B$5,($J316*TiltakstyperKostnadskalkyle!I$5)/100,
IF($F316=TiltakstyperKostnadskalkyle!$B$6,($J316*TiltakstyperKostnadskalkyle!I$6)/100,
IF($F316=TiltakstyperKostnadskalkyle!$B$7,($J316*TiltakstyperKostnadskalkyle!I$7)/100,
IF($F316=TiltakstyperKostnadskalkyle!$B$8,($J316*TiltakstyperKostnadskalkyle!I$8)/100,
IF($F316=TiltakstyperKostnadskalkyle!$B$9,($J316*TiltakstyperKostnadskalkyle!I$9)/100,
IF($F316=TiltakstyperKostnadskalkyle!$B$10,($J316*TiltakstyperKostnadskalkyle!I$10)/100,
IF($F316=TiltakstyperKostnadskalkyle!$B$11,($J316*TiltakstyperKostnadskalkyle!I$11)/100,
IF($F316=TiltakstyperKostnadskalkyle!$B$12,($J316*TiltakstyperKostnadskalkyle!I$12)/100,
IF($F316=TiltakstyperKostnadskalkyle!$B$13,($J316*TiltakstyperKostnadskalkyle!I$13)/100,
IF($F316=TiltakstyperKostnadskalkyle!$B$14,($J316*TiltakstyperKostnadskalkyle!I$14)/100,
IF($F316=TiltakstyperKostnadskalkyle!$B$15,($J316*TiltakstyperKostnadskalkyle!I$15)/100,
"0")))))))))))</f>
        <v>0</v>
      </c>
      <c r="Q316" s="18">
        <f t="shared" si="18"/>
        <v>0</v>
      </c>
      <c r="R316" s="18" t="str">
        <f>IF($F316=TiltakstyperKostnadskalkyle!$B$5,($J316*TiltakstyperKostnadskalkyle!K$5)/100,
IF($F316=TiltakstyperKostnadskalkyle!$B$6,($J316*TiltakstyperKostnadskalkyle!K$6)/100,
IF($F316=TiltakstyperKostnadskalkyle!$B$8,($J316*TiltakstyperKostnadskalkyle!K$8)/100,
IF($F316=TiltakstyperKostnadskalkyle!$B$9,($J316*TiltakstyperKostnadskalkyle!K$9)/100,
IF($F316=TiltakstyperKostnadskalkyle!$B$10,($J316*TiltakstyperKostnadskalkyle!K$10)/100,
IF($F316=TiltakstyperKostnadskalkyle!$B$11,($J316*TiltakstyperKostnadskalkyle!K$11)/100,
IF($F316=TiltakstyperKostnadskalkyle!$B$12,($J316*TiltakstyperKostnadskalkyle!K$12)/100,
IF($F316=TiltakstyperKostnadskalkyle!$B$13,($J316*TiltakstyperKostnadskalkyle!K$13)/100,
IF($F316=TiltakstyperKostnadskalkyle!$B$14,($J316*TiltakstyperKostnadskalkyle!K$14)/100,
"0")))))))))</f>
        <v>0</v>
      </c>
      <c r="S316" s="18">
        <f t="shared" si="19"/>
        <v>0</v>
      </c>
      <c r="T316" s="18" t="str">
        <f>IF($F316=TiltakstyperKostnadskalkyle!$B$5,($J316*TiltakstyperKostnadskalkyle!M$5)/100,
IF($F316=TiltakstyperKostnadskalkyle!$B$6,($J316*TiltakstyperKostnadskalkyle!M$6)/100,
IF($F316=TiltakstyperKostnadskalkyle!$B$7,($J316*TiltakstyperKostnadskalkyle!M$7)/100,
IF($F316=TiltakstyperKostnadskalkyle!$B$8,($J316*TiltakstyperKostnadskalkyle!M$8)/100,
IF($F316=TiltakstyperKostnadskalkyle!$B$9,($J316*TiltakstyperKostnadskalkyle!M$9)/100,
IF($F316=TiltakstyperKostnadskalkyle!$B$10,($J316*TiltakstyperKostnadskalkyle!M$10)/100,
IF($F316=TiltakstyperKostnadskalkyle!$B$11,($J316*TiltakstyperKostnadskalkyle!M$11)/100,
IF($F316=TiltakstyperKostnadskalkyle!$B$12,($J316*TiltakstyperKostnadskalkyle!M$12)/100,
IF($F316=TiltakstyperKostnadskalkyle!$B$13,($J316*TiltakstyperKostnadskalkyle!M$13)/100,
IF($F316=TiltakstyperKostnadskalkyle!$B$14,($J316*TiltakstyperKostnadskalkyle!M$14)/100,
IF($F316=TiltakstyperKostnadskalkyle!$B$15,($J316*TiltakstyperKostnadskalkyle!M$15)/100,
"0")))))))))))</f>
        <v>0</v>
      </c>
      <c r="U316" s="32"/>
      <c r="V316" s="32"/>
      <c r="W316" s="18" t="str">
        <f>IF($F316=TiltakstyperKostnadskalkyle!$B$5,($J316*TiltakstyperKostnadskalkyle!P$5)/100,
IF($F316=TiltakstyperKostnadskalkyle!$B$6,($J316*TiltakstyperKostnadskalkyle!P$6)/100,
IF($F316=TiltakstyperKostnadskalkyle!$B$7,($J316*TiltakstyperKostnadskalkyle!P$7)/100,
IF($F316=TiltakstyperKostnadskalkyle!$B$8,($J316*TiltakstyperKostnadskalkyle!P$8)/100,
IF($F316=TiltakstyperKostnadskalkyle!$B$9,($J316*TiltakstyperKostnadskalkyle!P$9)/100,
IF($F316=TiltakstyperKostnadskalkyle!$B$10,($J316*TiltakstyperKostnadskalkyle!P$10)/100,
IF($F316=TiltakstyperKostnadskalkyle!$B$11,($J316*TiltakstyperKostnadskalkyle!P$11)/100,
IF($F316=TiltakstyperKostnadskalkyle!$B$12,($J316*TiltakstyperKostnadskalkyle!P$12)/100,
IF($F316=TiltakstyperKostnadskalkyle!$B$13,($J316*TiltakstyperKostnadskalkyle!P$13)/100,
IF($F316=TiltakstyperKostnadskalkyle!$B$14,($J316*TiltakstyperKostnadskalkyle!P$14)/100,
IF($F316=TiltakstyperKostnadskalkyle!$B$15,($J316*TiltakstyperKostnadskalkyle!P$15)/100,
"0")))))))))))</f>
        <v>0</v>
      </c>
      <c r="Y316" s="151"/>
    </row>
    <row r="317" spans="2:25" ht="14.45" customHeight="1" x14ac:dyDescent="0.25">
      <c r="B317" s="20" t="s">
        <v>25</v>
      </c>
      <c r="C317" s="22"/>
      <c r="D317" s="22"/>
      <c r="E317" s="22"/>
      <c r="F317" s="39"/>
      <c r="G317" s="22"/>
      <c r="H317" s="23"/>
      <c r="I317" s="27"/>
      <c r="J317" s="18">
        <f>IF(F317=TiltakstyperKostnadskalkyle!$B$5,TiltakstyperKostnadskalkyle!$R$5*Handlingsplan!H323,
IF(F317=TiltakstyperKostnadskalkyle!$B$6,TiltakstyperKostnadskalkyle!$R$6*Handlingsplan!H323,
IF(F317=TiltakstyperKostnadskalkyle!$B$7,TiltakstyperKostnadskalkyle!$R$7*Handlingsplan!H323,
IF(F317=TiltakstyperKostnadskalkyle!$B$8,TiltakstyperKostnadskalkyle!$R$8*Handlingsplan!H323,
IF(F317=TiltakstyperKostnadskalkyle!$B$9,TiltakstyperKostnadskalkyle!$R$9*Handlingsplan!H323,
IF(F317=TiltakstyperKostnadskalkyle!$B$10,TiltakstyperKostnadskalkyle!$R$10*Handlingsplan!H323,
IF(F317=TiltakstyperKostnadskalkyle!$B$11,TiltakstyperKostnadskalkyle!$R$11*Handlingsplan!H323,
IF(F317=TiltakstyperKostnadskalkyle!$B$12,TiltakstyperKostnadskalkyle!$R$12*Handlingsplan!H323,
IF(F317=TiltakstyperKostnadskalkyle!$B$13,TiltakstyperKostnadskalkyle!$R$13*Handlingsplan!H323,
IF(F317=TiltakstyperKostnadskalkyle!$B$14,TiltakstyperKostnadskalkyle!$R$14*Handlingsplan!H323,
IF(F317=TiltakstyperKostnadskalkyle!$B$15,TiltakstyperKostnadskalkyle!$R$15*Handlingsplan!H323,
0)))))))))))</f>
        <v>0</v>
      </c>
      <c r="K317" s="18" t="str">
        <f>IF($F317=TiltakstyperKostnadskalkyle!$B$5,($J317*TiltakstyperKostnadskalkyle!D$5)/100,
IF($F317=TiltakstyperKostnadskalkyle!$B$6,($J317*TiltakstyperKostnadskalkyle!D$6)/100,
IF($F317=TiltakstyperKostnadskalkyle!$B$7,($J317*TiltakstyperKostnadskalkyle!D$7)/100,
IF($F317=TiltakstyperKostnadskalkyle!$B$8,($J317*TiltakstyperKostnadskalkyle!D$8)/100,
IF($F317=TiltakstyperKostnadskalkyle!$B$9,($J317*TiltakstyperKostnadskalkyle!D$9)/100,
IF($F317=TiltakstyperKostnadskalkyle!$B$10,($J317*TiltakstyperKostnadskalkyle!D$10)/100,
IF($F317=TiltakstyperKostnadskalkyle!$B$11,($J317*TiltakstyperKostnadskalkyle!D$11)/100,
IF($F317=TiltakstyperKostnadskalkyle!$B$12,($J317*TiltakstyperKostnadskalkyle!D$12)/100,
IF($F317=TiltakstyperKostnadskalkyle!$B$13,($J317*TiltakstyperKostnadskalkyle!D$13)/100,
IF($F317=TiltakstyperKostnadskalkyle!$B$14,($J317*TiltakstyperKostnadskalkyle!D$14)/100,
IF($F317=TiltakstyperKostnadskalkyle!$B$15,($J317*TiltakstyperKostnadskalkyle!D$15)/100,
"0")))))))))))</f>
        <v>0</v>
      </c>
      <c r="L317" s="18" t="str">
        <f>IF($F317=TiltakstyperKostnadskalkyle!$B$5,($J317*TiltakstyperKostnadskalkyle!E$5)/100,
IF($F317=TiltakstyperKostnadskalkyle!$B$6,($J317*TiltakstyperKostnadskalkyle!E$6)/100,
IF($F317=TiltakstyperKostnadskalkyle!$B$7,($J317*TiltakstyperKostnadskalkyle!E$7)/100,
IF($F317=TiltakstyperKostnadskalkyle!$B$8,($J317*TiltakstyperKostnadskalkyle!E$8)/100,
IF($F317=TiltakstyperKostnadskalkyle!$B$9,($J317*TiltakstyperKostnadskalkyle!E$9)/100,
IF($F317=TiltakstyperKostnadskalkyle!$B$10,($J317*TiltakstyperKostnadskalkyle!E$10)/100,
IF($F317=TiltakstyperKostnadskalkyle!$B$11,($J317*TiltakstyperKostnadskalkyle!E$11)/100,
IF($F317=TiltakstyperKostnadskalkyle!$B$12,($J317*TiltakstyperKostnadskalkyle!E$12)/100,
IF($F317=TiltakstyperKostnadskalkyle!$B$13,($J317*TiltakstyperKostnadskalkyle!E$13)/100,
IF($F317=TiltakstyperKostnadskalkyle!$B$14,($J317*TiltakstyperKostnadskalkyle!E$14)/100,
IF($F317=TiltakstyperKostnadskalkyle!$B$15,($J317*TiltakstyperKostnadskalkyle!E$15)/100,
"0")))))))))))</f>
        <v>0</v>
      </c>
      <c r="M317" s="18" t="str">
        <f>IF($F317=TiltakstyperKostnadskalkyle!$B$5,($J317*TiltakstyperKostnadskalkyle!F$5)/100,
IF($F317=TiltakstyperKostnadskalkyle!$B$6,($J317*TiltakstyperKostnadskalkyle!F$6)/100,
IF($F317=TiltakstyperKostnadskalkyle!$B$7,($J317*TiltakstyperKostnadskalkyle!F$7)/100,
IF($F317=TiltakstyperKostnadskalkyle!$B$8,($J317*TiltakstyperKostnadskalkyle!F$8)/100,
IF($F317=TiltakstyperKostnadskalkyle!$B$9,($J317*TiltakstyperKostnadskalkyle!F$9)/100,
IF($F317=TiltakstyperKostnadskalkyle!$B$10,($J317*TiltakstyperKostnadskalkyle!F$10)/100,
IF($F317=TiltakstyperKostnadskalkyle!$B$11,($J317*TiltakstyperKostnadskalkyle!F$11)/100,
IF($F317=TiltakstyperKostnadskalkyle!$B$12,($J317*TiltakstyperKostnadskalkyle!F$12)/100,
IF($F317=TiltakstyperKostnadskalkyle!$B$13,($J317*TiltakstyperKostnadskalkyle!F$13)/100,
IF($F317=TiltakstyperKostnadskalkyle!$B$14,($J317*TiltakstyperKostnadskalkyle!F$14)/100,
IF($F317=TiltakstyperKostnadskalkyle!$B$15,($J317*TiltakstyperKostnadskalkyle!F$15)/100,
"0")))))))))))</f>
        <v>0</v>
      </c>
      <c r="N317" s="18" t="str">
        <f>IF($F317=TiltakstyperKostnadskalkyle!$B$5,($J317*TiltakstyperKostnadskalkyle!G$5)/100,
IF($F317=TiltakstyperKostnadskalkyle!$B$6,($J317*TiltakstyperKostnadskalkyle!G$6)/100,
IF($F317=TiltakstyperKostnadskalkyle!$B$7,($J317*TiltakstyperKostnadskalkyle!G$7)/100,
IF($F317=TiltakstyperKostnadskalkyle!$B$8,($J317*TiltakstyperKostnadskalkyle!G$8)/100,
IF($F317=TiltakstyperKostnadskalkyle!$B$9,($J317*TiltakstyperKostnadskalkyle!G$9)/100,
IF($F317=TiltakstyperKostnadskalkyle!$B$10,($J317*TiltakstyperKostnadskalkyle!G$10)/100,
IF($F317=TiltakstyperKostnadskalkyle!$B$11,($J317*TiltakstyperKostnadskalkyle!G$11)/100,
IF($F317=TiltakstyperKostnadskalkyle!$B$12,($J317*TiltakstyperKostnadskalkyle!G$12)/100,
IF($F317=TiltakstyperKostnadskalkyle!$B$13,($J317*TiltakstyperKostnadskalkyle!G$13)/100,
IF($F317=TiltakstyperKostnadskalkyle!$B$14,($J317*TiltakstyperKostnadskalkyle!G$14)/100,
IF($F317=TiltakstyperKostnadskalkyle!$B$15,($J317*TiltakstyperKostnadskalkyle!G$15)/100,
"0")))))))))))</f>
        <v>0</v>
      </c>
      <c r="O317" s="18" t="str">
        <f>IF($F317=TiltakstyperKostnadskalkyle!$B$5,($J317*TiltakstyperKostnadskalkyle!H$5)/100,
IF($F317=TiltakstyperKostnadskalkyle!$B$6,($J317*TiltakstyperKostnadskalkyle!H$6)/100,
IF($F317=TiltakstyperKostnadskalkyle!$B$7,($J317*TiltakstyperKostnadskalkyle!H$7)/100,
IF($F317=TiltakstyperKostnadskalkyle!$B$8,($J317*TiltakstyperKostnadskalkyle!H$8)/100,
IF($F317=TiltakstyperKostnadskalkyle!$B$9,($J317*TiltakstyperKostnadskalkyle!H$9)/100,
IF($F317=TiltakstyperKostnadskalkyle!$B$10,($J317*TiltakstyperKostnadskalkyle!H$10)/100,
IF($F317=TiltakstyperKostnadskalkyle!$B$11,($J317*TiltakstyperKostnadskalkyle!H$11)/100,
IF($F317=TiltakstyperKostnadskalkyle!$B$12,($J317*TiltakstyperKostnadskalkyle!H$12)/100,
IF($F317=TiltakstyperKostnadskalkyle!$B$13,($J317*TiltakstyperKostnadskalkyle!H$13)/100,
IF($F317=TiltakstyperKostnadskalkyle!$B$14,($J317*TiltakstyperKostnadskalkyle!H$14)/100,
IF($F317=TiltakstyperKostnadskalkyle!$B$15,($J317*TiltakstyperKostnadskalkyle!H$15)/100,
"0")))))))))))</f>
        <v>0</v>
      </c>
      <c r="P317" s="18" t="str">
        <f>IF($F317=TiltakstyperKostnadskalkyle!$B$5,($J317*TiltakstyperKostnadskalkyle!I$5)/100,
IF($F317=TiltakstyperKostnadskalkyle!$B$6,($J317*TiltakstyperKostnadskalkyle!I$6)/100,
IF($F317=TiltakstyperKostnadskalkyle!$B$7,($J317*TiltakstyperKostnadskalkyle!I$7)/100,
IF($F317=TiltakstyperKostnadskalkyle!$B$8,($J317*TiltakstyperKostnadskalkyle!I$8)/100,
IF($F317=TiltakstyperKostnadskalkyle!$B$9,($J317*TiltakstyperKostnadskalkyle!I$9)/100,
IF($F317=TiltakstyperKostnadskalkyle!$B$10,($J317*TiltakstyperKostnadskalkyle!I$10)/100,
IF($F317=TiltakstyperKostnadskalkyle!$B$11,($J317*TiltakstyperKostnadskalkyle!I$11)/100,
IF($F317=TiltakstyperKostnadskalkyle!$B$12,($J317*TiltakstyperKostnadskalkyle!I$12)/100,
IF($F317=TiltakstyperKostnadskalkyle!$B$13,($J317*TiltakstyperKostnadskalkyle!I$13)/100,
IF($F317=TiltakstyperKostnadskalkyle!$B$14,($J317*TiltakstyperKostnadskalkyle!I$14)/100,
IF($F317=TiltakstyperKostnadskalkyle!$B$15,($J317*TiltakstyperKostnadskalkyle!I$15)/100,
"0")))))))))))</f>
        <v>0</v>
      </c>
      <c r="Q317" s="18">
        <f t="shared" si="18"/>
        <v>0</v>
      </c>
      <c r="R317" s="18" t="str">
        <f>IF($F317=TiltakstyperKostnadskalkyle!$B$5,($J317*TiltakstyperKostnadskalkyle!K$5)/100,
IF($F317=TiltakstyperKostnadskalkyle!$B$6,($J317*TiltakstyperKostnadskalkyle!K$6)/100,
IF($F317=TiltakstyperKostnadskalkyle!$B$8,($J317*TiltakstyperKostnadskalkyle!K$8)/100,
IF($F317=TiltakstyperKostnadskalkyle!$B$9,($J317*TiltakstyperKostnadskalkyle!K$9)/100,
IF($F317=TiltakstyperKostnadskalkyle!$B$10,($J317*TiltakstyperKostnadskalkyle!K$10)/100,
IF($F317=TiltakstyperKostnadskalkyle!$B$11,($J317*TiltakstyperKostnadskalkyle!K$11)/100,
IF($F317=TiltakstyperKostnadskalkyle!$B$12,($J317*TiltakstyperKostnadskalkyle!K$12)/100,
IF($F317=TiltakstyperKostnadskalkyle!$B$13,($J317*TiltakstyperKostnadskalkyle!K$13)/100,
IF($F317=TiltakstyperKostnadskalkyle!$B$14,($J317*TiltakstyperKostnadskalkyle!K$14)/100,
"0")))))))))</f>
        <v>0</v>
      </c>
      <c r="S317" s="18">
        <f t="shared" si="19"/>
        <v>0</v>
      </c>
      <c r="T317" s="18" t="str">
        <f>IF($F317=TiltakstyperKostnadskalkyle!$B$5,($J317*TiltakstyperKostnadskalkyle!M$5)/100,
IF($F317=TiltakstyperKostnadskalkyle!$B$6,($J317*TiltakstyperKostnadskalkyle!M$6)/100,
IF($F317=TiltakstyperKostnadskalkyle!$B$7,($J317*TiltakstyperKostnadskalkyle!M$7)/100,
IF($F317=TiltakstyperKostnadskalkyle!$B$8,($J317*TiltakstyperKostnadskalkyle!M$8)/100,
IF($F317=TiltakstyperKostnadskalkyle!$B$9,($J317*TiltakstyperKostnadskalkyle!M$9)/100,
IF($F317=TiltakstyperKostnadskalkyle!$B$10,($J317*TiltakstyperKostnadskalkyle!M$10)/100,
IF($F317=TiltakstyperKostnadskalkyle!$B$11,($J317*TiltakstyperKostnadskalkyle!M$11)/100,
IF($F317=TiltakstyperKostnadskalkyle!$B$12,($J317*TiltakstyperKostnadskalkyle!M$12)/100,
IF($F317=TiltakstyperKostnadskalkyle!$B$13,($J317*TiltakstyperKostnadskalkyle!M$13)/100,
IF($F317=TiltakstyperKostnadskalkyle!$B$14,($J317*TiltakstyperKostnadskalkyle!M$14)/100,
IF($F317=TiltakstyperKostnadskalkyle!$B$15,($J317*TiltakstyperKostnadskalkyle!M$15)/100,
"0")))))))))))</f>
        <v>0</v>
      </c>
      <c r="U317" s="32"/>
      <c r="V317" s="32"/>
      <c r="W317" s="18" t="str">
        <f>IF($F317=TiltakstyperKostnadskalkyle!$B$5,($J317*TiltakstyperKostnadskalkyle!P$5)/100,
IF($F317=TiltakstyperKostnadskalkyle!$B$6,($J317*TiltakstyperKostnadskalkyle!P$6)/100,
IF($F317=TiltakstyperKostnadskalkyle!$B$7,($J317*TiltakstyperKostnadskalkyle!P$7)/100,
IF($F317=TiltakstyperKostnadskalkyle!$B$8,($J317*TiltakstyperKostnadskalkyle!P$8)/100,
IF($F317=TiltakstyperKostnadskalkyle!$B$9,($J317*TiltakstyperKostnadskalkyle!P$9)/100,
IF($F317=TiltakstyperKostnadskalkyle!$B$10,($J317*TiltakstyperKostnadskalkyle!P$10)/100,
IF($F317=TiltakstyperKostnadskalkyle!$B$11,($J317*TiltakstyperKostnadskalkyle!P$11)/100,
IF($F317=TiltakstyperKostnadskalkyle!$B$12,($J317*TiltakstyperKostnadskalkyle!P$12)/100,
IF($F317=TiltakstyperKostnadskalkyle!$B$13,($J317*TiltakstyperKostnadskalkyle!P$13)/100,
IF($F317=TiltakstyperKostnadskalkyle!$B$14,($J317*TiltakstyperKostnadskalkyle!P$14)/100,
IF($F317=TiltakstyperKostnadskalkyle!$B$15,($J317*TiltakstyperKostnadskalkyle!P$15)/100,
"0")))))))))))</f>
        <v>0</v>
      </c>
      <c r="Y317" s="151"/>
    </row>
    <row r="318" spans="2:25" ht="14.45" customHeight="1" x14ac:dyDescent="0.25">
      <c r="B318" s="20" t="s">
        <v>25</v>
      </c>
      <c r="C318" s="22"/>
      <c r="D318" s="22"/>
      <c r="E318" s="22"/>
      <c r="F318" s="39"/>
      <c r="G318" s="22"/>
      <c r="H318" s="23"/>
      <c r="I318" s="27"/>
      <c r="J318" s="18">
        <f>IF(F318=TiltakstyperKostnadskalkyle!$B$5,TiltakstyperKostnadskalkyle!$R$5*Handlingsplan!H324,
IF(F318=TiltakstyperKostnadskalkyle!$B$6,TiltakstyperKostnadskalkyle!$R$6*Handlingsplan!H324,
IF(F318=TiltakstyperKostnadskalkyle!$B$7,TiltakstyperKostnadskalkyle!$R$7*Handlingsplan!H324,
IF(F318=TiltakstyperKostnadskalkyle!$B$8,TiltakstyperKostnadskalkyle!$R$8*Handlingsplan!H324,
IF(F318=TiltakstyperKostnadskalkyle!$B$9,TiltakstyperKostnadskalkyle!$R$9*Handlingsplan!H324,
IF(F318=TiltakstyperKostnadskalkyle!$B$10,TiltakstyperKostnadskalkyle!$R$10*Handlingsplan!H324,
IF(F318=TiltakstyperKostnadskalkyle!$B$11,TiltakstyperKostnadskalkyle!$R$11*Handlingsplan!H324,
IF(F318=TiltakstyperKostnadskalkyle!$B$12,TiltakstyperKostnadskalkyle!$R$12*Handlingsplan!H324,
IF(F318=TiltakstyperKostnadskalkyle!$B$13,TiltakstyperKostnadskalkyle!$R$13*Handlingsplan!H324,
IF(F318=TiltakstyperKostnadskalkyle!$B$14,TiltakstyperKostnadskalkyle!$R$14*Handlingsplan!H324,
IF(F318=TiltakstyperKostnadskalkyle!$B$15,TiltakstyperKostnadskalkyle!$R$15*Handlingsplan!H324,
0)))))))))))</f>
        <v>0</v>
      </c>
      <c r="K318" s="18" t="str">
        <f>IF($F318=TiltakstyperKostnadskalkyle!$B$5,($J318*TiltakstyperKostnadskalkyle!D$5)/100,
IF($F318=TiltakstyperKostnadskalkyle!$B$6,($J318*TiltakstyperKostnadskalkyle!D$6)/100,
IF($F318=TiltakstyperKostnadskalkyle!$B$7,($J318*TiltakstyperKostnadskalkyle!D$7)/100,
IF($F318=TiltakstyperKostnadskalkyle!$B$8,($J318*TiltakstyperKostnadskalkyle!D$8)/100,
IF($F318=TiltakstyperKostnadskalkyle!$B$9,($J318*TiltakstyperKostnadskalkyle!D$9)/100,
IF($F318=TiltakstyperKostnadskalkyle!$B$10,($J318*TiltakstyperKostnadskalkyle!D$10)/100,
IF($F318=TiltakstyperKostnadskalkyle!$B$11,($J318*TiltakstyperKostnadskalkyle!D$11)/100,
IF($F318=TiltakstyperKostnadskalkyle!$B$12,($J318*TiltakstyperKostnadskalkyle!D$12)/100,
IF($F318=TiltakstyperKostnadskalkyle!$B$13,($J318*TiltakstyperKostnadskalkyle!D$13)/100,
IF($F318=TiltakstyperKostnadskalkyle!$B$14,($J318*TiltakstyperKostnadskalkyle!D$14)/100,
IF($F318=TiltakstyperKostnadskalkyle!$B$15,($J318*TiltakstyperKostnadskalkyle!D$15)/100,
"0")))))))))))</f>
        <v>0</v>
      </c>
      <c r="L318" s="18" t="str">
        <f>IF($F318=TiltakstyperKostnadskalkyle!$B$5,($J318*TiltakstyperKostnadskalkyle!E$5)/100,
IF($F318=TiltakstyperKostnadskalkyle!$B$6,($J318*TiltakstyperKostnadskalkyle!E$6)/100,
IF($F318=TiltakstyperKostnadskalkyle!$B$7,($J318*TiltakstyperKostnadskalkyle!E$7)/100,
IF($F318=TiltakstyperKostnadskalkyle!$B$8,($J318*TiltakstyperKostnadskalkyle!E$8)/100,
IF($F318=TiltakstyperKostnadskalkyle!$B$9,($J318*TiltakstyperKostnadskalkyle!E$9)/100,
IF($F318=TiltakstyperKostnadskalkyle!$B$10,($J318*TiltakstyperKostnadskalkyle!E$10)/100,
IF($F318=TiltakstyperKostnadskalkyle!$B$11,($J318*TiltakstyperKostnadskalkyle!E$11)/100,
IF($F318=TiltakstyperKostnadskalkyle!$B$12,($J318*TiltakstyperKostnadskalkyle!E$12)/100,
IF($F318=TiltakstyperKostnadskalkyle!$B$13,($J318*TiltakstyperKostnadskalkyle!E$13)/100,
IF($F318=TiltakstyperKostnadskalkyle!$B$14,($J318*TiltakstyperKostnadskalkyle!E$14)/100,
IF($F318=TiltakstyperKostnadskalkyle!$B$15,($J318*TiltakstyperKostnadskalkyle!E$15)/100,
"0")))))))))))</f>
        <v>0</v>
      </c>
      <c r="M318" s="18" t="str">
        <f>IF($F318=TiltakstyperKostnadskalkyle!$B$5,($J318*TiltakstyperKostnadskalkyle!F$5)/100,
IF($F318=TiltakstyperKostnadskalkyle!$B$6,($J318*TiltakstyperKostnadskalkyle!F$6)/100,
IF($F318=TiltakstyperKostnadskalkyle!$B$7,($J318*TiltakstyperKostnadskalkyle!F$7)/100,
IF($F318=TiltakstyperKostnadskalkyle!$B$8,($J318*TiltakstyperKostnadskalkyle!F$8)/100,
IF($F318=TiltakstyperKostnadskalkyle!$B$9,($J318*TiltakstyperKostnadskalkyle!F$9)/100,
IF($F318=TiltakstyperKostnadskalkyle!$B$10,($J318*TiltakstyperKostnadskalkyle!F$10)/100,
IF($F318=TiltakstyperKostnadskalkyle!$B$11,($J318*TiltakstyperKostnadskalkyle!F$11)/100,
IF($F318=TiltakstyperKostnadskalkyle!$B$12,($J318*TiltakstyperKostnadskalkyle!F$12)/100,
IF($F318=TiltakstyperKostnadskalkyle!$B$13,($J318*TiltakstyperKostnadskalkyle!F$13)/100,
IF($F318=TiltakstyperKostnadskalkyle!$B$14,($J318*TiltakstyperKostnadskalkyle!F$14)/100,
IF($F318=TiltakstyperKostnadskalkyle!$B$15,($J318*TiltakstyperKostnadskalkyle!F$15)/100,
"0")))))))))))</f>
        <v>0</v>
      </c>
      <c r="N318" s="18" t="str">
        <f>IF($F318=TiltakstyperKostnadskalkyle!$B$5,($J318*TiltakstyperKostnadskalkyle!G$5)/100,
IF($F318=TiltakstyperKostnadskalkyle!$B$6,($J318*TiltakstyperKostnadskalkyle!G$6)/100,
IF($F318=TiltakstyperKostnadskalkyle!$B$7,($J318*TiltakstyperKostnadskalkyle!G$7)/100,
IF($F318=TiltakstyperKostnadskalkyle!$B$8,($J318*TiltakstyperKostnadskalkyle!G$8)/100,
IF($F318=TiltakstyperKostnadskalkyle!$B$9,($J318*TiltakstyperKostnadskalkyle!G$9)/100,
IF($F318=TiltakstyperKostnadskalkyle!$B$10,($J318*TiltakstyperKostnadskalkyle!G$10)/100,
IF($F318=TiltakstyperKostnadskalkyle!$B$11,($J318*TiltakstyperKostnadskalkyle!G$11)/100,
IF($F318=TiltakstyperKostnadskalkyle!$B$12,($J318*TiltakstyperKostnadskalkyle!G$12)/100,
IF($F318=TiltakstyperKostnadskalkyle!$B$13,($J318*TiltakstyperKostnadskalkyle!G$13)/100,
IF($F318=TiltakstyperKostnadskalkyle!$B$14,($J318*TiltakstyperKostnadskalkyle!G$14)/100,
IF($F318=TiltakstyperKostnadskalkyle!$B$15,($J318*TiltakstyperKostnadskalkyle!G$15)/100,
"0")))))))))))</f>
        <v>0</v>
      </c>
      <c r="O318" s="18" t="str">
        <f>IF($F318=TiltakstyperKostnadskalkyle!$B$5,($J318*TiltakstyperKostnadskalkyle!H$5)/100,
IF($F318=TiltakstyperKostnadskalkyle!$B$6,($J318*TiltakstyperKostnadskalkyle!H$6)/100,
IF($F318=TiltakstyperKostnadskalkyle!$B$7,($J318*TiltakstyperKostnadskalkyle!H$7)/100,
IF($F318=TiltakstyperKostnadskalkyle!$B$8,($J318*TiltakstyperKostnadskalkyle!H$8)/100,
IF($F318=TiltakstyperKostnadskalkyle!$B$9,($J318*TiltakstyperKostnadskalkyle!H$9)/100,
IF($F318=TiltakstyperKostnadskalkyle!$B$10,($J318*TiltakstyperKostnadskalkyle!H$10)/100,
IF($F318=TiltakstyperKostnadskalkyle!$B$11,($J318*TiltakstyperKostnadskalkyle!H$11)/100,
IF($F318=TiltakstyperKostnadskalkyle!$B$12,($J318*TiltakstyperKostnadskalkyle!H$12)/100,
IF($F318=TiltakstyperKostnadskalkyle!$B$13,($J318*TiltakstyperKostnadskalkyle!H$13)/100,
IF($F318=TiltakstyperKostnadskalkyle!$B$14,($J318*TiltakstyperKostnadskalkyle!H$14)/100,
IF($F318=TiltakstyperKostnadskalkyle!$B$15,($J318*TiltakstyperKostnadskalkyle!H$15)/100,
"0")))))))))))</f>
        <v>0</v>
      </c>
      <c r="P318" s="18" t="str">
        <f>IF($F318=TiltakstyperKostnadskalkyle!$B$5,($J318*TiltakstyperKostnadskalkyle!I$5)/100,
IF($F318=TiltakstyperKostnadskalkyle!$B$6,($J318*TiltakstyperKostnadskalkyle!I$6)/100,
IF($F318=TiltakstyperKostnadskalkyle!$B$7,($J318*TiltakstyperKostnadskalkyle!I$7)/100,
IF($F318=TiltakstyperKostnadskalkyle!$B$8,($J318*TiltakstyperKostnadskalkyle!I$8)/100,
IF($F318=TiltakstyperKostnadskalkyle!$B$9,($J318*TiltakstyperKostnadskalkyle!I$9)/100,
IF($F318=TiltakstyperKostnadskalkyle!$B$10,($J318*TiltakstyperKostnadskalkyle!I$10)/100,
IF($F318=TiltakstyperKostnadskalkyle!$B$11,($J318*TiltakstyperKostnadskalkyle!I$11)/100,
IF($F318=TiltakstyperKostnadskalkyle!$B$12,($J318*TiltakstyperKostnadskalkyle!I$12)/100,
IF($F318=TiltakstyperKostnadskalkyle!$B$13,($J318*TiltakstyperKostnadskalkyle!I$13)/100,
IF($F318=TiltakstyperKostnadskalkyle!$B$14,($J318*TiltakstyperKostnadskalkyle!I$14)/100,
IF($F318=TiltakstyperKostnadskalkyle!$B$15,($J318*TiltakstyperKostnadskalkyle!I$15)/100,
"0")))))))))))</f>
        <v>0</v>
      </c>
      <c r="Q318" s="18">
        <f t="shared" si="18"/>
        <v>0</v>
      </c>
      <c r="R318" s="18" t="str">
        <f>IF($F318=TiltakstyperKostnadskalkyle!$B$5,($J318*TiltakstyperKostnadskalkyle!K$5)/100,
IF($F318=TiltakstyperKostnadskalkyle!$B$6,($J318*TiltakstyperKostnadskalkyle!K$6)/100,
IF($F318=TiltakstyperKostnadskalkyle!$B$8,($J318*TiltakstyperKostnadskalkyle!K$8)/100,
IF($F318=TiltakstyperKostnadskalkyle!$B$9,($J318*TiltakstyperKostnadskalkyle!K$9)/100,
IF($F318=TiltakstyperKostnadskalkyle!$B$10,($J318*TiltakstyperKostnadskalkyle!K$10)/100,
IF($F318=TiltakstyperKostnadskalkyle!$B$11,($J318*TiltakstyperKostnadskalkyle!K$11)/100,
IF($F318=TiltakstyperKostnadskalkyle!$B$12,($J318*TiltakstyperKostnadskalkyle!K$12)/100,
IF($F318=TiltakstyperKostnadskalkyle!$B$13,($J318*TiltakstyperKostnadskalkyle!K$13)/100,
IF($F318=TiltakstyperKostnadskalkyle!$B$14,($J318*TiltakstyperKostnadskalkyle!K$14)/100,
"0")))))))))</f>
        <v>0</v>
      </c>
      <c r="S318" s="18">
        <f t="shared" si="19"/>
        <v>0</v>
      </c>
      <c r="T318" s="18" t="str">
        <f>IF($F318=TiltakstyperKostnadskalkyle!$B$5,($J318*TiltakstyperKostnadskalkyle!M$5)/100,
IF($F318=TiltakstyperKostnadskalkyle!$B$6,($J318*TiltakstyperKostnadskalkyle!M$6)/100,
IF($F318=TiltakstyperKostnadskalkyle!$B$7,($J318*TiltakstyperKostnadskalkyle!M$7)/100,
IF($F318=TiltakstyperKostnadskalkyle!$B$8,($J318*TiltakstyperKostnadskalkyle!M$8)/100,
IF($F318=TiltakstyperKostnadskalkyle!$B$9,($J318*TiltakstyperKostnadskalkyle!M$9)/100,
IF($F318=TiltakstyperKostnadskalkyle!$B$10,($J318*TiltakstyperKostnadskalkyle!M$10)/100,
IF($F318=TiltakstyperKostnadskalkyle!$B$11,($J318*TiltakstyperKostnadskalkyle!M$11)/100,
IF($F318=TiltakstyperKostnadskalkyle!$B$12,($J318*TiltakstyperKostnadskalkyle!M$12)/100,
IF($F318=TiltakstyperKostnadskalkyle!$B$13,($J318*TiltakstyperKostnadskalkyle!M$13)/100,
IF($F318=TiltakstyperKostnadskalkyle!$B$14,($J318*TiltakstyperKostnadskalkyle!M$14)/100,
IF($F318=TiltakstyperKostnadskalkyle!$B$15,($J318*TiltakstyperKostnadskalkyle!M$15)/100,
"0")))))))))))</f>
        <v>0</v>
      </c>
      <c r="U318" s="32"/>
      <c r="V318" s="32"/>
      <c r="W318" s="18" t="str">
        <f>IF($F318=TiltakstyperKostnadskalkyle!$B$5,($J318*TiltakstyperKostnadskalkyle!P$5)/100,
IF($F318=TiltakstyperKostnadskalkyle!$B$6,($J318*TiltakstyperKostnadskalkyle!P$6)/100,
IF($F318=TiltakstyperKostnadskalkyle!$B$7,($J318*TiltakstyperKostnadskalkyle!P$7)/100,
IF($F318=TiltakstyperKostnadskalkyle!$B$8,($J318*TiltakstyperKostnadskalkyle!P$8)/100,
IF($F318=TiltakstyperKostnadskalkyle!$B$9,($J318*TiltakstyperKostnadskalkyle!P$9)/100,
IF($F318=TiltakstyperKostnadskalkyle!$B$10,($J318*TiltakstyperKostnadskalkyle!P$10)/100,
IF($F318=TiltakstyperKostnadskalkyle!$B$11,($J318*TiltakstyperKostnadskalkyle!P$11)/100,
IF($F318=TiltakstyperKostnadskalkyle!$B$12,($J318*TiltakstyperKostnadskalkyle!P$12)/100,
IF($F318=TiltakstyperKostnadskalkyle!$B$13,($J318*TiltakstyperKostnadskalkyle!P$13)/100,
IF($F318=TiltakstyperKostnadskalkyle!$B$14,($J318*TiltakstyperKostnadskalkyle!P$14)/100,
IF($F318=TiltakstyperKostnadskalkyle!$B$15,($J318*TiltakstyperKostnadskalkyle!P$15)/100,
"0")))))))))))</f>
        <v>0</v>
      </c>
      <c r="Y318" s="151"/>
    </row>
    <row r="319" spans="2:25" ht="14.45" customHeight="1" x14ac:dyDescent="0.25">
      <c r="B319" s="20" t="s">
        <v>25</v>
      </c>
      <c r="C319" s="22"/>
      <c r="D319" s="22"/>
      <c r="E319" s="22"/>
      <c r="F319" s="39"/>
      <c r="G319" s="22"/>
      <c r="H319" s="23"/>
      <c r="I319" s="27"/>
      <c r="J319" s="18">
        <f>IF(F319=TiltakstyperKostnadskalkyle!$B$5,TiltakstyperKostnadskalkyle!$R$5*Handlingsplan!H325,
IF(F319=TiltakstyperKostnadskalkyle!$B$6,TiltakstyperKostnadskalkyle!$R$6*Handlingsplan!H325,
IF(F319=TiltakstyperKostnadskalkyle!$B$7,TiltakstyperKostnadskalkyle!$R$7*Handlingsplan!H325,
IF(F319=TiltakstyperKostnadskalkyle!$B$8,TiltakstyperKostnadskalkyle!$R$8*Handlingsplan!H325,
IF(F319=TiltakstyperKostnadskalkyle!$B$9,TiltakstyperKostnadskalkyle!$R$9*Handlingsplan!H325,
IF(F319=TiltakstyperKostnadskalkyle!$B$10,TiltakstyperKostnadskalkyle!$R$10*Handlingsplan!H325,
IF(F319=TiltakstyperKostnadskalkyle!$B$11,TiltakstyperKostnadskalkyle!$R$11*Handlingsplan!H325,
IF(F319=TiltakstyperKostnadskalkyle!$B$12,TiltakstyperKostnadskalkyle!$R$12*Handlingsplan!H325,
IF(F319=TiltakstyperKostnadskalkyle!$B$13,TiltakstyperKostnadskalkyle!$R$13*Handlingsplan!H325,
IF(F319=TiltakstyperKostnadskalkyle!$B$14,TiltakstyperKostnadskalkyle!$R$14*Handlingsplan!H325,
IF(F319=TiltakstyperKostnadskalkyle!$B$15,TiltakstyperKostnadskalkyle!$R$15*Handlingsplan!H325,
0)))))))))))</f>
        <v>0</v>
      </c>
      <c r="K319" s="18" t="str">
        <f>IF($F319=TiltakstyperKostnadskalkyle!$B$5,($J319*TiltakstyperKostnadskalkyle!D$5)/100,
IF($F319=TiltakstyperKostnadskalkyle!$B$6,($J319*TiltakstyperKostnadskalkyle!D$6)/100,
IF($F319=TiltakstyperKostnadskalkyle!$B$7,($J319*TiltakstyperKostnadskalkyle!D$7)/100,
IF($F319=TiltakstyperKostnadskalkyle!$B$8,($J319*TiltakstyperKostnadskalkyle!D$8)/100,
IF($F319=TiltakstyperKostnadskalkyle!$B$9,($J319*TiltakstyperKostnadskalkyle!D$9)/100,
IF($F319=TiltakstyperKostnadskalkyle!$B$10,($J319*TiltakstyperKostnadskalkyle!D$10)/100,
IF($F319=TiltakstyperKostnadskalkyle!$B$11,($J319*TiltakstyperKostnadskalkyle!D$11)/100,
IF($F319=TiltakstyperKostnadskalkyle!$B$12,($J319*TiltakstyperKostnadskalkyle!D$12)/100,
IF($F319=TiltakstyperKostnadskalkyle!$B$13,($J319*TiltakstyperKostnadskalkyle!D$13)/100,
IF($F319=TiltakstyperKostnadskalkyle!$B$14,($J319*TiltakstyperKostnadskalkyle!D$14)/100,
IF($F319=TiltakstyperKostnadskalkyle!$B$15,($J319*TiltakstyperKostnadskalkyle!D$15)/100,
"0")))))))))))</f>
        <v>0</v>
      </c>
      <c r="L319" s="18" t="str">
        <f>IF($F319=TiltakstyperKostnadskalkyle!$B$5,($J319*TiltakstyperKostnadskalkyle!E$5)/100,
IF($F319=TiltakstyperKostnadskalkyle!$B$6,($J319*TiltakstyperKostnadskalkyle!E$6)/100,
IF($F319=TiltakstyperKostnadskalkyle!$B$7,($J319*TiltakstyperKostnadskalkyle!E$7)/100,
IF($F319=TiltakstyperKostnadskalkyle!$B$8,($J319*TiltakstyperKostnadskalkyle!E$8)/100,
IF($F319=TiltakstyperKostnadskalkyle!$B$9,($J319*TiltakstyperKostnadskalkyle!E$9)/100,
IF($F319=TiltakstyperKostnadskalkyle!$B$10,($J319*TiltakstyperKostnadskalkyle!E$10)/100,
IF($F319=TiltakstyperKostnadskalkyle!$B$11,($J319*TiltakstyperKostnadskalkyle!E$11)/100,
IF($F319=TiltakstyperKostnadskalkyle!$B$12,($J319*TiltakstyperKostnadskalkyle!E$12)/100,
IF($F319=TiltakstyperKostnadskalkyle!$B$13,($J319*TiltakstyperKostnadskalkyle!E$13)/100,
IF($F319=TiltakstyperKostnadskalkyle!$B$14,($J319*TiltakstyperKostnadskalkyle!E$14)/100,
IF($F319=TiltakstyperKostnadskalkyle!$B$15,($J319*TiltakstyperKostnadskalkyle!E$15)/100,
"0")))))))))))</f>
        <v>0</v>
      </c>
      <c r="M319" s="18" t="str">
        <f>IF($F319=TiltakstyperKostnadskalkyle!$B$5,($J319*TiltakstyperKostnadskalkyle!F$5)/100,
IF($F319=TiltakstyperKostnadskalkyle!$B$6,($J319*TiltakstyperKostnadskalkyle!F$6)/100,
IF($F319=TiltakstyperKostnadskalkyle!$B$7,($J319*TiltakstyperKostnadskalkyle!F$7)/100,
IF($F319=TiltakstyperKostnadskalkyle!$B$8,($J319*TiltakstyperKostnadskalkyle!F$8)/100,
IF($F319=TiltakstyperKostnadskalkyle!$B$9,($J319*TiltakstyperKostnadskalkyle!F$9)/100,
IF($F319=TiltakstyperKostnadskalkyle!$B$10,($J319*TiltakstyperKostnadskalkyle!F$10)/100,
IF($F319=TiltakstyperKostnadskalkyle!$B$11,($J319*TiltakstyperKostnadskalkyle!F$11)/100,
IF($F319=TiltakstyperKostnadskalkyle!$B$12,($J319*TiltakstyperKostnadskalkyle!F$12)/100,
IF($F319=TiltakstyperKostnadskalkyle!$B$13,($J319*TiltakstyperKostnadskalkyle!F$13)/100,
IF($F319=TiltakstyperKostnadskalkyle!$B$14,($J319*TiltakstyperKostnadskalkyle!F$14)/100,
IF($F319=TiltakstyperKostnadskalkyle!$B$15,($J319*TiltakstyperKostnadskalkyle!F$15)/100,
"0")))))))))))</f>
        <v>0</v>
      </c>
      <c r="N319" s="18" t="str">
        <f>IF($F319=TiltakstyperKostnadskalkyle!$B$5,($J319*TiltakstyperKostnadskalkyle!G$5)/100,
IF($F319=TiltakstyperKostnadskalkyle!$B$6,($J319*TiltakstyperKostnadskalkyle!G$6)/100,
IF($F319=TiltakstyperKostnadskalkyle!$B$7,($J319*TiltakstyperKostnadskalkyle!G$7)/100,
IF($F319=TiltakstyperKostnadskalkyle!$B$8,($J319*TiltakstyperKostnadskalkyle!G$8)/100,
IF($F319=TiltakstyperKostnadskalkyle!$B$9,($J319*TiltakstyperKostnadskalkyle!G$9)/100,
IF($F319=TiltakstyperKostnadskalkyle!$B$10,($J319*TiltakstyperKostnadskalkyle!G$10)/100,
IF($F319=TiltakstyperKostnadskalkyle!$B$11,($J319*TiltakstyperKostnadskalkyle!G$11)/100,
IF($F319=TiltakstyperKostnadskalkyle!$B$12,($J319*TiltakstyperKostnadskalkyle!G$12)/100,
IF($F319=TiltakstyperKostnadskalkyle!$B$13,($J319*TiltakstyperKostnadskalkyle!G$13)/100,
IF($F319=TiltakstyperKostnadskalkyle!$B$14,($J319*TiltakstyperKostnadskalkyle!G$14)/100,
IF($F319=TiltakstyperKostnadskalkyle!$B$15,($J319*TiltakstyperKostnadskalkyle!G$15)/100,
"0")))))))))))</f>
        <v>0</v>
      </c>
      <c r="O319" s="18" t="str">
        <f>IF($F319=TiltakstyperKostnadskalkyle!$B$5,($J319*TiltakstyperKostnadskalkyle!H$5)/100,
IF($F319=TiltakstyperKostnadskalkyle!$B$6,($J319*TiltakstyperKostnadskalkyle!H$6)/100,
IF($F319=TiltakstyperKostnadskalkyle!$B$7,($J319*TiltakstyperKostnadskalkyle!H$7)/100,
IF($F319=TiltakstyperKostnadskalkyle!$B$8,($J319*TiltakstyperKostnadskalkyle!H$8)/100,
IF($F319=TiltakstyperKostnadskalkyle!$B$9,($J319*TiltakstyperKostnadskalkyle!H$9)/100,
IF($F319=TiltakstyperKostnadskalkyle!$B$10,($J319*TiltakstyperKostnadskalkyle!H$10)/100,
IF($F319=TiltakstyperKostnadskalkyle!$B$11,($J319*TiltakstyperKostnadskalkyle!H$11)/100,
IF($F319=TiltakstyperKostnadskalkyle!$B$12,($J319*TiltakstyperKostnadskalkyle!H$12)/100,
IF($F319=TiltakstyperKostnadskalkyle!$B$13,($J319*TiltakstyperKostnadskalkyle!H$13)/100,
IF($F319=TiltakstyperKostnadskalkyle!$B$14,($J319*TiltakstyperKostnadskalkyle!H$14)/100,
IF($F319=TiltakstyperKostnadskalkyle!$B$15,($J319*TiltakstyperKostnadskalkyle!H$15)/100,
"0")))))))))))</f>
        <v>0</v>
      </c>
      <c r="P319" s="18" t="str">
        <f>IF($F319=TiltakstyperKostnadskalkyle!$B$5,($J319*TiltakstyperKostnadskalkyle!I$5)/100,
IF($F319=TiltakstyperKostnadskalkyle!$B$6,($J319*TiltakstyperKostnadskalkyle!I$6)/100,
IF($F319=TiltakstyperKostnadskalkyle!$B$7,($J319*TiltakstyperKostnadskalkyle!I$7)/100,
IF($F319=TiltakstyperKostnadskalkyle!$B$8,($J319*TiltakstyperKostnadskalkyle!I$8)/100,
IF($F319=TiltakstyperKostnadskalkyle!$B$9,($J319*TiltakstyperKostnadskalkyle!I$9)/100,
IF($F319=TiltakstyperKostnadskalkyle!$B$10,($J319*TiltakstyperKostnadskalkyle!I$10)/100,
IF($F319=TiltakstyperKostnadskalkyle!$B$11,($J319*TiltakstyperKostnadskalkyle!I$11)/100,
IF($F319=TiltakstyperKostnadskalkyle!$B$12,($J319*TiltakstyperKostnadskalkyle!I$12)/100,
IF($F319=TiltakstyperKostnadskalkyle!$B$13,($J319*TiltakstyperKostnadskalkyle!I$13)/100,
IF($F319=TiltakstyperKostnadskalkyle!$B$14,($J319*TiltakstyperKostnadskalkyle!I$14)/100,
IF($F319=TiltakstyperKostnadskalkyle!$B$15,($J319*TiltakstyperKostnadskalkyle!I$15)/100,
"0")))))))))))</f>
        <v>0</v>
      </c>
      <c r="Q319" s="18">
        <f t="shared" si="18"/>
        <v>0</v>
      </c>
      <c r="R319" s="18" t="str">
        <f>IF($F319=TiltakstyperKostnadskalkyle!$B$5,($J319*TiltakstyperKostnadskalkyle!K$5)/100,
IF($F319=TiltakstyperKostnadskalkyle!$B$6,($J319*TiltakstyperKostnadskalkyle!K$6)/100,
IF($F319=TiltakstyperKostnadskalkyle!$B$8,($J319*TiltakstyperKostnadskalkyle!K$8)/100,
IF($F319=TiltakstyperKostnadskalkyle!$B$9,($J319*TiltakstyperKostnadskalkyle!K$9)/100,
IF($F319=TiltakstyperKostnadskalkyle!$B$10,($J319*TiltakstyperKostnadskalkyle!K$10)/100,
IF($F319=TiltakstyperKostnadskalkyle!$B$11,($J319*TiltakstyperKostnadskalkyle!K$11)/100,
IF($F319=TiltakstyperKostnadskalkyle!$B$12,($J319*TiltakstyperKostnadskalkyle!K$12)/100,
IF($F319=TiltakstyperKostnadskalkyle!$B$13,($J319*TiltakstyperKostnadskalkyle!K$13)/100,
IF($F319=TiltakstyperKostnadskalkyle!$B$14,($J319*TiltakstyperKostnadskalkyle!K$14)/100,
"0")))))))))</f>
        <v>0</v>
      </c>
      <c r="S319" s="18">
        <f t="shared" si="19"/>
        <v>0</v>
      </c>
      <c r="T319" s="18" t="str">
        <f>IF($F319=TiltakstyperKostnadskalkyle!$B$5,($J319*TiltakstyperKostnadskalkyle!M$5)/100,
IF($F319=TiltakstyperKostnadskalkyle!$B$6,($J319*TiltakstyperKostnadskalkyle!M$6)/100,
IF($F319=TiltakstyperKostnadskalkyle!$B$7,($J319*TiltakstyperKostnadskalkyle!M$7)/100,
IF($F319=TiltakstyperKostnadskalkyle!$B$8,($J319*TiltakstyperKostnadskalkyle!M$8)/100,
IF($F319=TiltakstyperKostnadskalkyle!$B$9,($J319*TiltakstyperKostnadskalkyle!M$9)/100,
IF($F319=TiltakstyperKostnadskalkyle!$B$10,($J319*TiltakstyperKostnadskalkyle!M$10)/100,
IF($F319=TiltakstyperKostnadskalkyle!$B$11,($J319*TiltakstyperKostnadskalkyle!M$11)/100,
IF($F319=TiltakstyperKostnadskalkyle!$B$12,($J319*TiltakstyperKostnadskalkyle!M$12)/100,
IF($F319=TiltakstyperKostnadskalkyle!$B$13,($J319*TiltakstyperKostnadskalkyle!M$13)/100,
IF($F319=TiltakstyperKostnadskalkyle!$B$14,($J319*TiltakstyperKostnadskalkyle!M$14)/100,
IF($F319=TiltakstyperKostnadskalkyle!$B$15,($J319*TiltakstyperKostnadskalkyle!M$15)/100,
"0")))))))))))</f>
        <v>0</v>
      </c>
      <c r="U319" s="32"/>
      <c r="V319" s="32"/>
      <c r="W319" s="18" t="str">
        <f>IF($F319=TiltakstyperKostnadskalkyle!$B$5,($J319*TiltakstyperKostnadskalkyle!P$5)/100,
IF($F319=TiltakstyperKostnadskalkyle!$B$6,($J319*TiltakstyperKostnadskalkyle!P$6)/100,
IF($F319=TiltakstyperKostnadskalkyle!$B$7,($J319*TiltakstyperKostnadskalkyle!P$7)/100,
IF($F319=TiltakstyperKostnadskalkyle!$B$8,($J319*TiltakstyperKostnadskalkyle!P$8)/100,
IF($F319=TiltakstyperKostnadskalkyle!$B$9,($J319*TiltakstyperKostnadskalkyle!P$9)/100,
IF($F319=TiltakstyperKostnadskalkyle!$B$10,($J319*TiltakstyperKostnadskalkyle!P$10)/100,
IF($F319=TiltakstyperKostnadskalkyle!$B$11,($J319*TiltakstyperKostnadskalkyle!P$11)/100,
IF($F319=TiltakstyperKostnadskalkyle!$B$12,($J319*TiltakstyperKostnadskalkyle!P$12)/100,
IF($F319=TiltakstyperKostnadskalkyle!$B$13,($J319*TiltakstyperKostnadskalkyle!P$13)/100,
IF($F319=TiltakstyperKostnadskalkyle!$B$14,($J319*TiltakstyperKostnadskalkyle!P$14)/100,
IF($F319=TiltakstyperKostnadskalkyle!$B$15,($J319*TiltakstyperKostnadskalkyle!P$15)/100,
"0")))))))))))</f>
        <v>0</v>
      </c>
      <c r="Y319" s="151"/>
    </row>
    <row r="320" spans="2:25" ht="14.45" customHeight="1" x14ac:dyDescent="0.25">
      <c r="B320" s="20" t="s">
        <v>25</v>
      </c>
      <c r="C320" s="22"/>
      <c r="D320" s="22"/>
      <c r="E320" s="22"/>
      <c r="F320" s="39"/>
      <c r="G320" s="22"/>
      <c r="H320" s="23"/>
      <c r="I320" s="27"/>
      <c r="J320" s="18">
        <f>IF(F320=TiltakstyperKostnadskalkyle!$B$5,TiltakstyperKostnadskalkyle!$R$5*Handlingsplan!H326,
IF(F320=TiltakstyperKostnadskalkyle!$B$6,TiltakstyperKostnadskalkyle!$R$6*Handlingsplan!H326,
IF(F320=TiltakstyperKostnadskalkyle!$B$7,TiltakstyperKostnadskalkyle!$R$7*Handlingsplan!H326,
IF(F320=TiltakstyperKostnadskalkyle!$B$8,TiltakstyperKostnadskalkyle!$R$8*Handlingsplan!H326,
IF(F320=TiltakstyperKostnadskalkyle!$B$9,TiltakstyperKostnadskalkyle!$R$9*Handlingsplan!H326,
IF(F320=TiltakstyperKostnadskalkyle!$B$10,TiltakstyperKostnadskalkyle!$R$10*Handlingsplan!H326,
IF(F320=TiltakstyperKostnadskalkyle!$B$11,TiltakstyperKostnadskalkyle!$R$11*Handlingsplan!H326,
IF(F320=TiltakstyperKostnadskalkyle!$B$12,TiltakstyperKostnadskalkyle!$R$12*Handlingsplan!H326,
IF(F320=TiltakstyperKostnadskalkyle!$B$13,TiltakstyperKostnadskalkyle!$R$13*Handlingsplan!H326,
IF(F320=TiltakstyperKostnadskalkyle!$B$14,TiltakstyperKostnadskalkyle!$R$14*Handlingsplan!H326,
IF(F320=TiltakstyperKostnadskalkyle!$B$15,TiltakstyperKostnadskalkyle!$R$15*Handlingsplan!H326,
0)))))))))))</f>
        <v>0</v>
      </c>
      <c r="K320" s="18" t="str">
        <f>IF($F320=TiltakstyperKostnadskalkyle!$B$5,($J320*TiltakstyperKostnadskalkyle!D$5)/100,
IF($F320=TiltakstyperKostnadskalkyle!$B$6,($J320*TiltakstyperKostnadskalkyle!D$6)/100,
IF($F320=TiltakstyperKostnadskalkyle!$B$7,($J320*TiltakstyperKostnadskalkyle!D$7)/100,
IF($F320=TiltakstyperKostnadskalkyle!$B$8,($J320*TiltakstyperKostnadskalkyle!D$8)/100,
IF($F320=TiltakstyperKostnadskalkyle!$B$9,($J320*TiltakstyperKostnadskalkyle!D$9)/100,
IF($F320=TiltakstyperKostnadskalkyle!$B$10,($J320*TiltakstyperKostnadskalkyle!D$10)/100,
IF($F320=TiltakstyperKostnadskalkyle!$B$11,($J320*TiltakstyperKostnadskalkyle!D$11)/100,
IF($F320=TiltakstyperKostnadskalkyle!$B$12,($J320*TiltakstyperKostnadskalkyle!D$12)/100,
IF($F320=TiltakstyperKostnadskalkyle!$B$13,($J320*TiltakstyperKostnadskalkyle!D$13)/100,
IF($F320=TiltakstyperKostnadskalkyle!$B$14,($J320*TiltakstyperKostnadskalkyle!D$14)/100,
IF($F320=TiltakstyperKostnadskalkyle!$B$15,($J320*TiltakstyperKostnadskalkyle!D$15)/100,
"0")))))))))))</f>
        <v>0</v>
      </c>
      <c r="L320" s="18" t="str">
        <f>IF($F320=TiltakstyperKostnadskalkyle!$B$5,($J320*TiltakstyperKostnadskalkyle!E$5)/100,
IF($F320=TiltakstyperKostnadskalkyle!$B$6,($J320*TiltakstyperKostnadskalkyle!E$6)/100,
IF($F320=TiltakstyperKostnadskalkyle!$B$7,($J320*TiltakstyperKostnadskalkyle!E$7)/100,
IF($F320=TiltakstyperKostnadskalkyle!$B$8,($J320*TiltakstyperKostnadskalkyle!E$8)/100,
IF($F320=TiltakstyperKostnadskalkyle!$B$9,($J320*TiltakstyperKostnadskalkyle!E$9)/100,
IF($F320=TiltakstyperKostnadskalkyle!$B$10,($J320*TiltakstyperKostnadskalkyle!E$10)/100,
IF($F320=TiltakstyperKostnadskalkyle!$B$11,($J320*TiltakstyperKostnadskalkyle!E$11)/100,
IF($F320=TiltakstyperKostnadskalkyle!$B$12,($J320*TiltakstyperKostnadskalkyle!E$12)/100,
IF($F320=TiltakstyperKostnadskalkyle!$B$13,($J320*TiltakstyperKostnadskalkyle!E$13)/100,
IF($F320=TiltakstyperKostnadskalkyle!$B$14,($J320*TiltakstyperKostnadskalkyle!E$14)/100,
IF($F320=TiltakstyperKostnadskalkyle!$B$15,($J320*TiltakstyperKostnadskalkyle!E$15)/100,
"0")))))))))))</f>
        <v>0</v>
      </c>
      <c r="M320" s="18" t="str">
        <f>IF($F320=TiltakstyperKostnadskalkyle!$B$5,($J320*TiltakstyperKostnadskalkyle!F$5)/100,
IF($F320=TiltakstyperKostnadskalkyle!$B$6,($J320*TiltakstyperKostnadskalkyle!F$6)/100,
IF($F320=TiltakstyperKostnadskalkyle!$B$7,($J320*TiltakstyperKostnadskalkyle!F$7)/100,
IF($F320=TiltakstyperKostnadskalkyle!$B$8,($J320*TiltakstyperKostnadskalkyle!F$8)/100,
IF($F320=TiltakstyperKostnadskalkyle!$B$9,($J320*TiltakstyperKostnadskalkyle!F$9)/100,
IF($F320=TiltakstyperKostnadskalkyle!$B$10,($J320*TiltakstyperKostnadskalkyle!F$10)/100,
IF($F320=TiltakstyperKostnadskalkyle!$B$11,($J320*TiltakstyperKostnadskalkyle!F$11)/100,
IF($F320=TiltakstyperKostnadskalkyle!$B$12,($J320*TiltakstyperKostnadskalkyle!F$12)/100,
IF($F320=TiltakstyperKostnadskalkyle!$B$13,($J320*TiltakstyperKostnadskalkyle!F$13)/100,
IF($F320=TiltakstyperKostnadskalkyle!$B$14,($J320*TiltakstyperKostnadskalkyle!F$14)/100,
IF($F320=TiltakstyperKostnadskalkyle!$B$15,($J320*TiltakstyperKostnadskalkyle!F$15)/100,
"0")))))))))))</f>
        <v>0</v>
      </c>
      <c r="N320" s="18" t="str">
        <f>IF($F320=TiltakstyperKostnadskalkyle!$B$5,($J320*TiltakstyperKostnadskalkyle!G$5)/100,
IF($F320=TiltakstyperKostnadskalkyle!$B$6,($J320*TiltakstyperKostnadskalkyle!G$6)/100,
IF($F320=TiltakstyperKostnadskalkyle!$B$7,($J320*TiltakstyperKostnadskalkyle!G$7)/100,
IF($F320=TiltakstyperKostnadskalkyle!$B$8,($J320*TiltakstyperKostnadskalkyle!G$8)/100,
IF($F320=TiltakstyperKostnadskalkyle!$B$9,($J320*TiltakstyperKostnadskalkyle!G$9)/100,
IF($F320=TiltakstyperKostnadskalkyle!$B$10,($J320*TiltakstyperKostnadskalkyle!G$10)/100,
IF($F320=TiltakstyperKostnadskalkyle!$B$11,($J320*TiltakstyperKostnadskalkyle!G$11)/100,
IF($F320=TiltakstyperKostnadskalkyle!$B$12,($J320*TiltakstyperKostnadskalkyle!G$12)/100,
IF($F320=TiltakstyperKostnadskalkyle!$B$13,($J320*TiltakstyperKostnadskalkyle!G$13)/100,
IF($F320=TiltakstyperKostnadskalkyle!$B$14,($J320*TiltakstyperKostnadskalkyle!G$14)/100,
IF($F320=TiltakstyperKostnadskalkyle!$B$15,($J320*TiltakstyperKostnadskalkyle!G$15)/100,
"0")))))))))))</f>
        <v>0</v>
      </c>
      <c r="O320" s="18" t="str">
        <f>IF($F320=TiltakstyperKostnadskalkyle!$B$5,($J320*TiltakstyperKostnadskalkyle!H$5)/100,
IF($F320=TiltakstyperKostnadskalkyle!$B$6,($J320*TiltakstyperKostnadskalkyle!H$6)/100,
IF($F320=TiltakstyperKostnadskalkyle!$B$7,($J320*TiltakstyperKostnadskalkyle!H$7)/100,
IF($F320=TiltakstyperKostnadskalkyle!$B$8,($J320*TiltakstyperKostnadskalkyle!H$8)/100,
IF($F320=TiltakstyperKostnadskalkyle!$B$9,($J320*TiltakstyperKostnadskalkyle!H$9)/100,
IF($F320=TiltakstyperKostnadskalkyle!$B$10,($J320*TiltakstyperKostnadskalkyle!H$10)/100,
IF($F320=TiltakstyperKostnadskalkyle!$B$11,($J320*TiltakstyperKostnadskalkyle!H$11)/100,
IF($F320=TiltakstyperKostnadskalkyle!$B$12,($J320*TiltakstyperKostnadskalkyle!H$12)/100,
IF($F320=TiltakstyperKostnadskalkyle!$B$13,($J320*TiltakstyperKostnadskalkyle!H$13)/100,
IF($F320=TiltakstyperKostnadskalkyle!$B$14,($J320*TiltakstyperKostnadskalkyle!H$14)/100,
IF($F320=TiltakstyperKostnadskalkyle!$B$15,($J320*TiltakstyperKostnadskalkyle!H$15)/100,
"0")))))))))))</f>
        <v>0</v>
      </c>
      <c r="P320" s="18" t="str">
        <f>IF($F320=TiltakstyperKostnadskalkyle!$B$5,($J320*TiltakstyperKostnadskalkyle!I$5)/100,
IF($F320=TiltakstyperKostnadskalkyle!$B$6,($J320*TiltakstyperKostnadskalkyle!I$6)/100,
IF($F320=TiltakstyperKostnadskalkyle!$B$7,($J320*TiltakstyperKostnadskalkyle!I$7)/100,
IF($F320=TiltakstyperKostnadskalkyle!$B$8,($J320*TiltakstyperKostnadskalkyle!I$8)/100,
IF($F320=TiltakstyperKostnadskalkyle!$B$9,($J320*TiltakstyperKostnadskalkyle!I$9)/100,
IF($F320=TiltakstyperKostnadskalkyle!$B$10,($J320*TiltakstyperKostnadskalkyle!I$10)/100,
IF($F320=TiltakstyperKostnadskalkyle!$B$11,($J320*TiltakstyperKostnadskalkyle!I$11)/100,
IF($F320=TiltakstyperKostnadskalkyle!$B$12,($J320*TiltakstyperKostnadskalkyle!I$12)/100,
IF($F320=TiltakstyperKostnadskalkyle!$B$13,($J320*TiltakstyperKostnadskalkyle!I$13)/100,
IF($F320=TiltakstyperKostnadskalkyle!$B$14,($J320*TiltakstyperKostnadskalkyle!I$14)/100,
IF($F320=TiltakstyperKostnadskalkyle!$B$15,($J320*TiltakstyperKostnadskalkyle!I$15)/100,
"0")))))))))))</f>
        <v>0</v>
      </c>
      <c r="Q320" s="18">
        <f t="shared" si="18"/>
        <v>0</v>
      </c>
      <c r="R320" s="18" t="str">
        <f>IF($F320=TiltakstyperKostnadskalkyle!$B$5,($J320*TiltakstyperKostnadskalkyle!K$5)/100,
IF($F320=TiltakstyperKostnadskalkyle!$B$6,($J320*TiltakstyperKostnadskalkyle!K$6)/100,
IF($F320=TiltakstyperKostnadskalkyle!$B$8,($J320*TiltakstyperKostnadskalkyle!K$8)/100,
IF($F320=TiltakstyperKostnadskalkyle!$B$9,($J320*TiltakstyperKostnadskalkyle!K$9)/100,
IF($F320=TiltakstyperKostnadskalkyle!$B$10,($J320*TiltakstyperKostnadskalkyle!K$10)/100,
IF($F320=TiltakstyperKostnadskalkyle!$B$11,($J320*TiltakstyperKostnadskalkyle!K$11)/100,
IF($F320=TiltakstyperKostnadskalkyle!$B$12,($J320*TiltakstyperKostnadskalkyle!K$12)/100,
IF($F320=TiltakstyperKostnadskalkyle!$B$13,($J320*TiltakstyperKostnadskalkyle!K$13)/100,
IF($F320=TiltakstyperKostnadskalkyle!$B$14,($J320*TiltakstyperKostnadskalkyle!K$14)/100,
"0")))))))))</f>
        <v>0</v>
      </c>
      <c r="S320" s="18">
        <f t="shared" si="19"/>
        <v>0</v>
      </c>
      <c r="T320" s="18" t="str">
        <f>IF($F320=TiltakstyperKostnadskalkyle!$B$5,($J320*TiltakstyperKostnadskalkyle!M$5)/100,
IF($F320=TiltakstyperKostnadskalkyle!$B$6,($J320*TiltakstyperKostnadskalkyle!M$6)/100,
IF($F320=TiltakstyperKostnadskalkyle!$B$7,($J320*TiltakstyperKostnadskalkyle!M$7)/100,
IF($F320=TiltakstyperKostnadskalkyle!$B$8,($J320*TiltakstyperKostnadskalkyle!M$8)/100,
IF($F320=TiltakstyperKostnadskalkyle!$B$9,($J320*TiltakstyperKostnadskalkyle!M$9)/100,
IF($F320=TiltakstyperKostnadskalkyle!$B$10,($J320*TiltakstyperKostnadskalkyle!M$10)/100,
IF($F320=TiltakstyperKostnadskalkyle!$B$11,($J320*TiltakstyperKostnadskalkyle!M$11)/100,
IF($F320=TiltakstyperKostnadskalkyle!$B$12,($J320*TiltakstyperKostnadskalkyle!M$12)/100,
IF($F320=TiltakstyperKostnadskalkyle!$B$13,($J320*TiltakstyperKostnadskalkyle!M$13)/100,
IF($F320=TiltakstyperKostnadskalkyle!$B$14,($J320*TiltakstyperKostnadskalkyle!M$14)/100,
IF($F320=TiltakstyperKostnadskalkyle!$B$15,($J320*TiltakstyperKostnadskalkyle!M$15)/100,
"0")))))))))))</f>
        <v>0</v>
      </c>
      <c r="U320" s="32"/>
      <c r="V320" s="32"/>
      <c r="W320" s="18" t="str">
        <f>IF($F320=TiltakstyperKostnadskalkyle!$B$5,($J320*TiltakstyperKostnadskalkyle!P$5)/100,
IF($F320=TiltakstyperKostnadskalkyle!$B$6,($J320*TiltakstyperKostnadskalkyle!P$6)/100,
IF($F320=TiltakstyperKostnadskalkyle!$B$7,($J320*TiltakstyperKostnadskalkyle!P$7)/100,
IF($F320=TiltakstyperKostnadskalkyle!$B$8,($J320*TiltakstyperKostnadskalkyle!P$8)/100,
IF($F320=TiltakstyperKostnadskalkyle!$B$9,($J320*TiltakstyperKostnadskalkyle!P$9)/100,
IF($F320=TiltakstyperKostnadskalkyle!$B$10,($J320*TiltakstyperKostnadskalkyle!P$10)/100,
IF($F320=TiltakstyperKostnadskalkyle!$B$11,($J320*TiltakstyperKostnadskalkyle!P$11)/100,
IF($F320=TiltakstyperKostnadskalkyle!$B$12,($J320*TiltakstyperKostnadskalkyle!P$12)/100,
IF($F320=TiltakstyperKostnadskalkyle!$B$13,($J320*TiltakstyperKostnadskalkyle!P$13)/100,
IF($F320=TiltakstyperKostnadskalkyle!$B$14,($J320*TiltakstyperKostnadskalkyle!P$14)/100,
IF($F320=TiltakstyperKostnadskalkyle!$B$15,($J320*TiltakstyperKostnadskalkyle!P$15)/100,
"0")))))))))))</f>
        <v>0</v>
      </c>
      <c r="Y320" s="151"/>
    </row>
    <row r="321" spans="2:25" ht="14.45" customHeight="1" x14ac:dyDescent="0.25">
      <c r="B321" s="20" t="s">
        <v>25</v>
      </c>
      <c r="C321" s="22"/>
      <c r="D321" s="22"/>
      <c r="E321" s="22"/>
      <c r="F321" s="39"/>
      <c r="G321" s="22"/>
      <c r="H321" s="23"/>
      <c r="I321" s="27"/>
      <c r="J321" s="18">
        <f>IF(F321=TiltakstyperKostnadskalkyle!$B$5,TiltakstyperKostnadskalkyle!$R$5*Handlingsplan!H327,
IF(F321=TiltakstyperKostnadskalkyle!$B$6,TiltakstyperKostnadskalkyle!$R$6*Handlingsplan!H327,
IF(F321=TiltakstyperKostnadskalkyle!$B$7,TiltakstyperKostnadskalkyle!$R$7*Handlingsplan!H327,
IF(F321=TiltakstyperKostnadskalkyle!$B$8,TiltakstyperKostnadskalkyle!$R$8*Handlingsplan!H327,
IF(F321=TiltakstyperKostnadskalkyle!$B$9,TiltakstyperKostnadskalkyle!$R$9*Handlingsplan!H327,
IF(F321=TiltakstyperKostnadskalkyle!$B$10,TiltakstyperKostnadskalkyle!$R$10*Handlingsplan!H327,
IF(F321=TiltakstyperKostnadskalkyle!$B$11,TiltakstyperKostnadskalkyle!$R$11*Handlingsplan!H327,
IF(F321=TiltakstyperKostnadskalkyle!$B$12,TiltakstyperKostnadskalkyle!$R$12*Handlingsplan!H327,
IF(F321=TiltakstyperKostnadskalkyle!$B$13,TiltakstyperKostnadskalkyle!$R$13*Handlingsplan!H327,
IF(F321=TiltakstyperKostnadskalkyle!$B$14,TiltakstyperKostnadskalkyle!$R$14*Handlingsplan!H327,
IF(F321=TiltakstyperKostnadskalkyle!$B$15,TiltakstyperKostnadskalkyle!$R$15*Handlingsplan!H327,
0)))))))))))</f>
        <v>0</v>
      </c>
      <c r="K321" s="18" t="str">
        <f>IF($F321=TiltakstyperKostnadskalkyle!$B$5,($J321*TiltakstyperKostnadskalkyle!D$5)/100,
IF($F321=TiltakstyperKostnadskalkyle!$B$6,($J321*TiltakstyperKostnadskalkyle!D$6)/100,
IF($F321=TiltakstyperKostnadskalkyle!$B$7,($J321*TiltakstyperKostnadskalkyle!D$7)/100,
IF($F321=TiltakstyperKostnadskalkyle!$B$8,($J321*TiltakstyperKostnadskalkyle!D$8)/100,
IF($F321=TiltakstyperKostnadskalkyle!$B$9,($J321*TiltakstyperKostnadskalkyle!D$9)/100,
IF($F321=TiltakstyperKostnadskalkyle!$B$10,($J321*TiltakstyperKostnadskalkyle!D$10)/100,
IF($F321=TiltakstyperKostnadskalkyle!$B$11,($J321*TiltakstyperKostnadskalkyle!D$11)/100,
IF($F321=TiltakstyperKostnadskalkyle!$B$12,($J321*TiltakstyperKostnadskalkyle!D$12)/100,
IF($F321=TiltakstyperKostnadskalkyle!$B$13,($J321*TiltakstyperKostnadskalkyle!D$13)/100,
IF($F321=TiltakstyperKostnadskalkyle!$B$14,($J321*TiltakstyperKostnadskalkyle!D$14)/100,
IF($F321=TiltakstyperKostnadskalkyle!$B$15,($J321*TiltakstyperKostnadskalkyle!D$15)/100,
"0")))))))))))</f>
        <v>0</v>
      </c>
      <c r="L321" s="18" t="str">
        <f>IF($F321=TiltakstyperKostnadskalkyle!$B$5,($J321*TiltakstyperKostnadskalkyle!E$5)/100,
IF($F321=TiltakstyperKostnadskalkyle!$B$6,($J321*TiltakstyperKostnadskalkyle!E$6)/100,
IF($F321=TiltakstyperKostnadskalkyle!$B$7,($J321*TiltakstyperKostnadskalkyle!E$7)/100,
IF($F321=TiltakstyperKostnadskalkyle!$B$8,($J321*TiltakstyperKostnadskalkyle!E$8)/100,
IF($F321=TiltakstyperKostnadskalkyle!$B$9,($J321*TiltakstyperKostnadskalkyle!E$9)/100,
IF($F321=TiltakstyperKostnadskalkyle!$B$10,($J321*TiltakstyperKostnadskalkyle!E$10)/100,
IF($F321=TiltakstyperKostnadskalkyle!$B$11,($J321*TiltakstyperKostnadskalkyle!E$11)/100,
IF($F321=TiltakstyperKostnadskalkyle!$B$12,($J321*TiltakstyperKostnadskalkyle!E$12)/100,
IF($F321=TiltakstyperKostnadskalkyle!$B$13,($J321*TiltakstyperKostnadskalkyle!E$13)/100,
IF($F321=TiltakstyperKostnadskalkyle!$B$14,($J321*TiltakstyperKostnadskalkyle!E$14)/100,
IF($F321=TiltakstyperKostnadskalkyle!$B$15,($J321*TiltakstyperKostnadskalkyle!E$15)/100,
"0")))))))))))</f>
        <v>0</v>
      </c>
      <c r="M321" s="18" t="str">
        <f>IF($F321=TiltakstyperKostnadskalkyle!$B$5,($J321*TiltakstyperKostnadskalkyle!F$5)/100,
IF($F321=TiltakstyperKostnadskalkyle!$B$6,($J321*TiltakstyperKostnadskalkyle!F$6)/100,
IF($F321=TiltakstyperKostnadskalkyle!$B$7,($J321*TiltakstyperKostnadskalkyle!F$7)/100,
IF($F321=TiltakstyperKostnadskalkyle!$B$8,($J321*TiltakstyperKostnadskalkyle!F$8)/100,
IF($F321=TiltakstyperKostnadskalkyle!$B$9,($J321*TiltakstyperKostnadskalkyle!F$9)/100,
IF($F321=TiltakstyperKostnadskalkyle!$B$10,($J321*TiltakstyperKostnadskalkyle!F$10)/100,
IF($F321=TiltakstyperKostnadskalkyle!$B$11,($J321*TiltakstyperKostnadskalkyle!F$11)/100,
IF($F321=TiltakstyperKostnadskalkyle!$B$12,($J321*TiltakstyperKostnadskalkyle!F$12)/100,
IF($F321=TiltakstyperKostnadskalkyle!$B$13,($J321*TiltakstyperKostnadskalkyle!F$13)/100,
IF($F321=TiltakstyperKostnadskalkyle!$B$14,($J321*TiltakstyperKostnadskalkyle!F$14)/100,
IF($F321=TiltakstyperKostnadskalkyle!$B$15,($J321*TiltakstyperKostnadskalkyle!F$15)/100,
"0")))))))))))</f>
        <v>0</v>
      </c>
      <c r="N321" s="18" t="str">
        <f>IF($F321=TiltakstyperKostnadskalkyle!$B$5,($J321*TiltakstyperKostnadskalkyle!G$5)/100,
IF($F321=TiltakstyperKostnadskalkyle!$B$6,($J321*TiltakstyperKostnadskalkyle!G$6)/100,
IF($F321=TiltakstyperKostnadskalkyle!$B$7,($J321*TiltakstyperKostnadskalkyle!G$7)/100,
IF($F321=TiltakstyperKostnadskalkyle!$B$8,($J321*TiltakstyperKostnadskalkyle!G$8)/100,
IF($F321=TiltakstyperKostnadskalkyle!$B$9,($J321*TiltakstyperKostnadskalkyle!G$9)/100,
IF($F321=TiltakstyperKostnadskalkyle!$B$10,($J321*TiltakstyperKostnadskalkyle!G$10)/100,
IF($F321=TiltakstyperKostnadskalkyle!$B$11,($J321*TiltakstyperKostnadskalkyle!G$11)/100,
IF($F321=TiltakstyperKostnadskalkyle!$B$12,($J321*TiltakstyperKostnadskalkyle!G$12)/100,
IF($F321=TiltakstyperKostnadskalkyle!$B$13,($J321*TiltakstyperKostnadskalkyle!G$13)/100,
IF($F321=TiltakstyperKostnadskalkyle!$B$14,($J321*TiltakstyperKostnadskalkyle!G$14)/100,
IF($F321=TiltakstyperKostnadskalkyle!$B$15,($J321*TiltakstyperKostnadskalkyle!G$15)/100,
"0")))))))))))</f>
        <v>0</v>
      </c>
      <c r="O321" s="18" t="str">
        <f>IF($F321=TiltakstyperKostnadskalkyle!$B$5,($J321*TiltakstyperKostnadskalkyle!H$5)/100,
IF($F321=TiltakstyperKostnadskalkyle!$B$6,($J321*TiltakstyperKostnadskalkyle!H$6)/100,
IF($F321=TiltakstyperKostnadskalkyle!$B$7,($J321*TiltakstyperKostnadskalkyle!H$7)/100,
IF($F321=TiltakstyperKostnadskalkyle!$B$8,($J321*TiltakstyperKostnadskalkyle!H$8)/100,
IF($F321=TiltakstyperKostnadskalkyle!$B$9,($J321*TiltakstyperKostnadskalkyle!H$9)/100,
IF($F321=TiltakstyperKostnadskalkyle!$B$10,($J321*TiltakstyperKostnadskalkyle!H$10)/100,
IF($F321=TiltakstyperKostnadskalkyle!$B$11,($J321*TiltakstyperKostnadskalkyle!H$11)/100,
IF($F321=TiltakstyperKostnadskalkyle!$B$12,($J321*TiltakstyperKostnadskalkyle!H$12)/100,
IF($F321=TiltakstyperKostnadskalkyle!$B$13,($J321*TiltakstyperKostnadskalkyle!H$13)/100,
IF($F321=TiltakstyperKostnadskalkyle!$B$14,($J321*TiltakstyperKostnadskalkyle!H$14)/100,
IF($F321=TiltakstyperKostnadskalkyle!$B$15,($J321*TiltakstyperKostnadskalkyle!H$15)/100,
"0")))))))))))</f>
        <v>0</v>
      </c>
      <c r="P321" s="18" t="str">
        <f>IF($F321=TiltakstyperKostnadskalkyle!$B$5,($J321*TiltakstyperKostnadskalkyle!I$5)/100,
IF($F321=TiltakstyperKostnadskalkyle!$B$6,($J321*TiltakstyperKostnadskalkyle!I$6)/100,
IF($F321=TiltakstyperKostnadskalkyle!$B$7,($J321*TiltakstyperKostnadskalkyle!I$7)/100,
IF($F321=TiltakstyperKostnadskalkyle!$B$8,($J321*TiltakstyperKostnadskalkyle!I$8)/100,
IF($F321=TiltakstyperKostnadskalkyle!$B$9,($J321*TiltakstyperKostnadskalkyle!I$9)/100,
IF($F321=TiltakstyperKostnadskalkyle!$B$10,($J321*TiltakstyperKostnadskalkyle!I$10)/100,
IF($F321=TiltakstyperKostnadskalkyle!$B$11,($J321*TiltakstyperKostnadskalkyle!I$11)/100,
IF($F321=TiltakstyperKostnadskalkyle!$B$12,($J321*TiltakstyperKostnadskalkyle!I$12)/100,
IF($F321=TiltakstyperKostnadskalkyle!$B$13,($J321*TiltakstyperKostnadskalkyle!I$13)/100,
IF($F321=TiltakstyperKostnadskalkyle!$B$14,($J321*TiltakstyperKostnadskalkyle!I$14)/100,
IF($F321=TiltakstyperKostnadskalkyle!$B$15,($J321*TiltakstyperKostnadskalkyle!I$15)/100,
"0")))))))))))</f>
        <v>0</v>
      </c>
      <c r="Q321" s="18">
        <f t="shared" si="18"/>
        <v>0</v>
      </c>
      <c r="R321" s="18" t="str">
        <f>IF($F321=TiltakstyperKostnadskalkyle!$B$5,($J321*TiltakstyperKostnadskalkyle!K$5)/100,
IF($F321=TiltakstyperKostnadskalkyle!$B$6,($J321*TiltakstyperKostnadskalkyle!K$6)/100,
IF($F321=TiltakstyperKostnadskalkyle!$B$8,($J321*TiltakstyperKostnadskalkyle!K$8)/100,
IF($F321=TiltakstyperKostnadskalkyle!$B$9,($J321*TiltakstyperKostnadskalkyle!K$9)/100,
IF($F321=TiltakstyperKostnadskalkyle!$B$10,($J321*TiltakstyperKostnadskalkyle!K$10)/100,
IF($F321=TiltakstyperKostnadskalkyle!$B$11,($J321*TiltakstyperKostnadskalkyle!K$11)/100,
IF($F321=TiltakstyperKostnadskalkyle!$B$12,($J321*TiltakstyperKostnadskalkyle!K$12)/100,
IF($F321=TiltakstyperKostnadskalkyle!$B$13,($J321*TiltakstyperKostnadskalkyle!K$13)/100,
IF($F321=TiltakstyperKostnadskalkyle!$B$14,($J321*TiltakstyperKostnadskalkyle!K$14)/100,
"0")))))))))</f>
        <v>0</v>
      </c>
      <c r="S321" s="18">
        <f t="shared" si="19"/>
        <v>0</v>
      </c>
      <c r="T321" s="18" t="str">
        <f>IF($F321=TiltakstyperKostnadskalkyle!$B$5,($J321*TiltakstyperKostnadskalkyle!M$5)/100,
IF($F321=TiltakstyperKostnadskalkyle!$B$6,($J321*TiltakstyperKostnadskalkyle!M$6)/100,
IF($F321=TiltakstyperKostnadskalkyle!$B$7,($J321*TiltakstyperKostnadskalkyle!M$7)/100,
IF($F321=TiltakstyperKostnadskalkyle!$B$8,($J321*TiltakstyperKostnadskalkyle!M$8)/100,
IF($F321=TiltakstyperKostnadskalkyle!$B$9,($J321*TiltakstyperKostnadskalkyle!M$9)/100,
IF($F321=TiltakstyperKostnadskalkyle!$B$10,($J321*TiltakstyperKostnadskalkyle!M$10)/100,
IF($F321=TiltakstyperKostnadskalkyle!$B$11,($J321*TiltakstyperKostnadskalkyle!M$11)/100,
IF($F321=TiltakstyperKostnadskalkyle!$B$12,($J321*TiltakstyperKostnadskalkyle!M$12)/100,
IF($F321=TiltakstyperKostnadskalkyle!$B$13,($J321*TiltakstyperKostnadskalkyle!M$13)/100,
IF($F321=TiltakstyperKostnadskalkyle!$B$14,($J321*TiltakstyperKostnadskalkyle!M$14)/100,
IF($F321=TiltakstyperKostnadskalkyle!$B$15,($J321*TiltakstyperKostnadskalkyle!M$15)/100,
"0")))))))))))</f>
        <v>0</v>
      </c>
      <c r="U321" s="32"/>
      <c r="V321" s="32"/>
      <c r="W321" s="18" t="str">
        <f>IF($F321=TiltakstyperKostnadskalkyle!$B$5,($J321*TiltakstyperKostnadskalkyle!P$5)/100,
IF($F321=TiltakstyperKostnadskalkyle!$B$6,($J321*TiltakstyperKostnadskalkyle!P$6)/100,
IF($F321=TiltakstyperKostnadskalkyle!$B$7,($J321*TiltakstyperKostnadskalkyle!P$7)/100,
IF($F321=TiltakstyperKostnadskalkyle!$B$8,($J321*TiltakstyperKostnadskalkyle!P$8)/100,
IF($F321=TiltakstyperKostnadskalkyle!$B$9,($J321*TiltakstyperKostnadskalkyle!P$9)/100,
IF($F321=TiltakstyperKostnadskalkyle!$B$10,($J321*TiltakstyperKostnadskalkyle!P$10)/100,
IF($F321=TiltakstyperKostnadskalkyle!$B$11,($J321*TiltakstyperKostnadskalkyle!P$11)/100,
IF($F321=TiltakstyperKostnadskalkyle!$B$12,($J321*TiltakstyperKostnadskalkyle!P$12)/100,
IF($F321=TiltakstyperKostnadskalkyle!$B$13,($J321*TiltakstyperKostnadskalkyle!P$13)/100,
IF($F321=TiltakstyperKostnadskalkyle!$B$14,($J321*TiltakstyperKostnadskalkyle!P$14)/100,
IF($F321=TiltakstyperKostnadskalkyle!$B$15,($J321*TiltakstyperKostnadskalkyle!P$15)/100,
"0")))))))))))</f>
        <v>0</v>
      </c>
      <c r="Y321" s="151"/>
    </row>
    <row r="322" spans="2:25" ht="14.45" customHeight="1" x14ac:dyDescent="0.25">
      <c r="B322" s="20" t="s">
        <v>25</v>
      </c>
      <c r="C322" s="22"/>
      <c r="D322" s="22"/>
      <c r="E322" s="22"/>
      <c r="F322" s="39"/>
      <c r="G322" s="22"/>
      <c r="H322" s="23"/>
      <c r="I322" s="27"/>
      <c r="J322" s="18">
        <f>IF(F322=TiltakstyperKostnadskalkyle!$B$5,TiltakstyperKostnadskalkyle!$R$5*Handlingsplan!H328,
IF(F322=TiltakstyperKostnadskalkyle!$B$6,TiltakstyperKostnadskalkyle!$R$6*Handlingsplan!H328,
IF(F322=TiltakstyperKostnadskalkyle!$B$7,TiltakstyperKostnadskalkyle!$R$7*Handlingsplan!H328,
IF(F322=TiltakstyperKostnadskalkyle!$B$8,TiltakstyperKostnadskalkyle!$R$8*Handlingsplan!H328,
IF(F322=TiltakstyperKostnadskalkyle!$B$9,TiltakstyperKostnadskalkyle!$R$9*Handlingsplan!H328,
IF(F322=TiltakstyperKostnadskalkyle!$B$10,TiltakstyperKostnadskalkyle!$R$10*Handlingsplan!H328,
IF(F322=TiltakstyperKostnadskalkyle!$B$11,TiltakstyperKostnadskalkyle!$R$11*Handlingsplan!H328,
IF(F322=TiltakstyperKostnadskalkyle!$B$12,TiltakstyperKostnadskalkyle!$R$12*Handlingsplan!H328,
IF(F322=TiltakstyperKostnadskalkyle!$B$13,TiltakstyperKostnadskalkyle!$R$13*Handlingsplan!H328,
IF(F322=TiltakstyperKostnadskalkyle!$B$14,TiltakstyperKostnadskalkyle!$R$14*Handlingsplan!H328,
IF(F322=TiltakstyperKostnadskalkyle!$B$15,TiltakstyperKostnadskalkyle!$R$15*Handlingsplan!H328,
0)))))))))))</f>
        <v>0</v>
      </c>
      <c r="K322" s="18" t="str">
        <f>IF($F322=TiltakstyperKostnadskalkyle!$B$5,($J322*TiltakstyperKostnadskalkyle!D$5)/100,
IF($F322=TiltakstyperKostnadskalkyle!$B$6,($J322*TiltakstyperKostnadskalkyle!D$6)/100,
IF($F322=TiltakstyperKostnadskalkyle!$B$7,($J322*TiltakstyperKostnadskalkyle!D$7)/100,
IF($F322=TiltakstyperKostnadskalkyle!$B$8,($J322*TiltakstyperKostnadskalkyle!D$8)/100,
IF($F322=TiltakstyperKostnadskalkyle!$B$9,($J322*TiltakstyperKostnadskalkyle!D$9)/100,
IF($F322=TiltakstyperKostnadskalkyle!$B$10,($J322*TiltakstyperKostnadskalkyle!D$10)/100,
IF($F322=TiltakstyperKostnadskalkyle!$B$11,($J322*TiltakstyperKostnadskalkyle!D$11)/100,
IF($F322=TiltakstyperKostnadskalkyle!$B$12,($J322*TiltakstyperKostnadskalkyle!D$12)/100,
IF($F322=TiltakstyperKostnadskalkyle!$B$13,($J322*TiltakstyperKostnadskalkyle!D$13)/100,
IF($F322=TiltakstyperKostnadskalkyle!$B$14,($J322*TiltakstyperKostnadskalkyle!D$14)/100,
IF($F322=TiltakstyperKostnadskalkyle!$B$15,($J322*TiltakstyperKostnadskalkyle!D$15)/100,
"0")))))))))))</f>
        <v>0</v>
      </c>
      <c r="L322" s="18" t="str">
        <f>IF($F322=TiltakstyperKostnadskalkyle!$B$5,($J322*TiltakstyperKostnadskalkyle!E$5)/100,
IF($F322=TiltakstyperKostnadskalkyle!$B$6,($J322*TiltakstyperKostnadskalkyle!E$6)/100,
IF($F322=TiltakstyperKostnadskalkyle!$B$7,($J322*TiltakstyperKostnadskalkyle!E$7)/100,
IF($F322=TiltakstyperKostnadskalkyle!$B$8,($J322*TiltakstyperKostnadskalkyle!E$8)/100,
IF($F322=TiltakstyperKostnadskalkyle!$B$9,($J322*TiltakstyperKostnadskalkyle!E$9)/100,
IF($F322=TiltakstyperKostnadskalkyle!$B$10,($J322*TiltakstyperKostnadskalkyle!E$10)/100,
IF($F322=TiltakstyperKostnadskalkyle!$B$11,($J322*TiltakstyperKostnadskalkyle!E$11)/100,
IF($F322=TiltakstyperKostnadskalkyle!$B$12,($J322*TiltakstyperKostnadskalkyle!E$12)/100,
IF($F322=TiltakstyperKostnadskalkyle!$B$13,($J322*TiltakstyperKostnadskalkyle!E$13)/100,
IF($F322=TiltakstyperKostnadskalkyle!$B$14,($J322*TiltakstyperKostnadskalkyle!E$14)/100,
IF($F322=TiltakstyperKostnadskalkyle!$B$15,($J322*TiltakstyperKostnadskalkyle!E$15)/100,
"0")))))))))))</f>
        <v>0</v>
      </c>
      <c r="M322" s="18" t="str">
        <f>IF($F322=TiltakstyperKostnadskalkyle!$B$5,($J322*TiltakstyperKostnadskalkyle!F$5)/100,
IF($F322=TiltakstyperKostnadskalkyle!$B$6,($J322*TiltakstyperKostnadskalkyle!F$6)/100,
IF($F322=TiltakstyperKostnadskalkyle!$B$7,($J322*TiltakstyperKostnadskalkyle!F$7)/100,
IF($F322=TiltakstyperKostnadskalkyle!$B$8,($J322*TiltakstyperKostnadskalkyle!F$8)/100,
IF($F322=TiltakstyperKostnadskalkyle!$B$9,($J322*TiltakstyperKostnadskalkyle!F$9)/100,
IF($F322=TiltakstyperKostnadskalkyle!$B$10,($J322*TiltakstyperKostnadskalkyle!F$10)/100,
IF($F322=TiltakstyperKostnadskalkyle!$B$11,($J322*TiltakstyperKostnadskalkyle!F$11)/100,
IF($F322=TiltakstyperKostnadskalkyle!$B$12,($J322*TiltakstyperKostnadskalkyle!F$12)/100,
IF($F322=TiltakstyperKostnadskalkyle!$B$13,($J322*TiltakstyperKostnadskalkyle!F$13)/100,
IF($F322=TiltakstyperKostnadskalkyle!$B$14,($J322*TiltakstyperKostnadskalkyle!F$14)/100,
IF($F322=TiltakstyperKostnadskalkyle!$B$15,($J322*TiltakstyperKostnadskalkyle!F$15)/100,
"0")))))))))))</f>
        <v>0</v>
      </c>
      <c r="N322" s="18" t="str">
        <f>IF($F322=TiltakstyperKostnadskalkyle!$B$5,($J322*TiltakstyperKostnadskalkyle!G$5)/100,
IF($F322=TiltakstyperKostnadskalkyle!$B$6,($J322*TiltakstyperKostnadskalkyle!G$6)/100,
IF($F322=TiltakstyperKostnadskalkyle!$B$7,($J322*TiltakstyperKostnadskalkyle!G$7)/100,
IF($F322=TiltakstyperKostnadskalkyle!$B$8,($J322*TiltakstyperKostnadskalkyle!G$8)/100,
IF($F322=TiltakstyperKostnadskalkyle!$B$9,($J322*TiltakstyperKostnadskalkyle!G$9)/100,
IF($F322=TiltakstyperKostnadskalkyle!$B$10,($J322*TiltakstyperKostnadskalkyle!G$10)/100,
IF($F322=TiltakstyperKostnadskalkyle!$B$11,($J322*TiltakstyperKostnadskalkyle!G$11)/100,
IF($F322=TiltakstyperKostnadskalkyle!$B$12,($J322*TiltakstyperKostnadskalkyle!G$12)/100,
IF($F322=TiltakstyperKostnadskalkyle!$B$13,($J322*TiltakstyperKostnadskalkyle!G$13)/100,
IF($F322=TiltakstyperKostnadskalkyle!$B$14,($J322*TiltakstyperKostnadskalkyle!G$14)/100,
IF($F322=TiltakstyperKostnadskalkyle!$B$15,($J322*TiltakstyperKostnadskalkyle!G$15)/100,
"0")))))))))))</f>
        <v>0</v>
      </c>
      <c r="O322" s="18" t="str">
        <f>IF($F322=TiltakstyperKostnadskalkyle!$B$5,($J322*TiltakstyperKostnadskalkyle!H$5)/100,
IF($F322=TiltakstyperKostnadskalkyle!$B$6,($J322*TiltakstyperKostnadskalkyle!H$6)/100,
IF($F322=TiltakstyperKostnadskalkyle!$B$7,($J322*TiltakstyperKostnadskalkyle!H$7)/100,
IF($F322=TiltakstyperKostnadskalkyle!$B$8,($J322*TiltakstyperKostnadskalkyle!H$8)/100,
IF($F322=TiltakstyperKostnadskalkyle!$B$9,($J322*TiltakstyperKostnadskalkyle!H$9)/100,
IF($F322=TiltakstyperKostnadskalkyle!$B$10,($J322*TiltakstyperKostnadskalkyle!H$10)/100,
IF($F322=TiltakstyperKostnadskalkyle!$B$11,($J322*TiltakstyperKostnadskalkyle!H$11)/100,
IF($F322=TiltakstyperKostnadskalkyle!$B$12,($J322*TiltakstyperKostnadskalkyle!H$12)/100,
IF($F322=TiltakstyperKostnadskalkyle!$B$13,($J322*TiltakstyperKostnadskalkyle!H$13)/100,
IF($F322=TiltakstyperKostnadskalkyle!$B$14,($J322*TiltakstyperKostnadskalkyle!H$14)/100,
IF($F322=TiltakstyperKostnadskalkyle!$B$15,($J322*TiltakstyperKostnadskalkyle!H$15)/100,
"0")))))))))))</f>
        <v>0</v>
      </c>
      <c r="P322" s="18" t="str">
        <f>IF($F322=TiltakstyperKostnadskalkyle!$B$5,($J322*TiltakstyperKostnadskalkyle!I$5)/100,
IF($F322=TiltakstyperKostnadskalkyle!$B$6,($J322*TiltakstyperKostnadskalkyle!I$6)/100,
IF($F322=TiltakstyperKostnadskalkyle!$B$7,($J322*TiltakstyperKostnadskalkyle!I$7)/100,
IF($F322=TiltakstyperKostnadskalkyle!$B$8,($J322*TiltakstyperKostnadskalkyle!I$8)/100,
IF($F322=TiltakstyperKostnadskalkyle!$B$9,($J322*TiltakstyperKostnadskalkyle!I$9)/100,
IF($F322=TiltakstyperKostnadskalkyle!$B$10,($J322*TiltakstyperKostnadskalkyle!I$10)/100,
IF($F322=TiltakstyperKostnadskalkyle!$B$11,($J322*TiltakstyperKostnadskalkyle!I$11)/100,
IF($F322=TiltakstyperKostnadskalkyle!$B$12,($J322*TiltakstyperKostnadskalkyle!I$12)/100,
IF($F322=TiltakstyperKostnadskalkyle!$B$13,($J322*TiltakstyperKostnadskalkyle!I$13)/100,
IF($F322=TiltakstyperKostnadskalkyle!$B$14,($J322*TiltakstyperKostnadskalkyle!I$14)/100,
IF($F322=TiltakstyperKostnadskalkyle!$B$15,($J322*TiltakstyperKostnadskalkyle!I$15)/100,
"0")))))))))))</f>
        <v>0</v>
      </c>
      <c r="Q322" s="18">
        <f t="shared" si="18"/>
        <v>0</v>
      </c>
      <c r="R322" s="18" t="str">
        <f>IF($F322=TiltakstyperKostnadskalkyle!$B$5,($J322*TiltakstyperKostnadskalkyle!K$5)/100,
IF($F322=TiltakstyperKostnadskalkyle!$B$6,($J322*TiltakstyperKostnadskalkyle!K$6)/100,
IF($F322=TiltakstyperKostnadskalkyle!$B$8,($J322*TiltakstyperKostnadskalkyle!K$8)/100,
IF($F322=TiltakstyperKostnadskalkyle!$B$9,($J322*TiltakstyperKostnadskalkyle!K$9)/100,
IF($F322=TiltakstyperKostnadskalkyle!$B$10,($J322*TiltakstyperKostnadskalkyle!K$10)/100,
IF($F322=TiltakstyperKostnadskalkyle!$B$11,($J322*TiltakstyperKostnadskalkyle!K$11)/100,
IF($F322=TiltakstyperKostnadskalkyle!$B$12,($J322*TiltakstyperKostnadskalkyle!K$12)/100,
IF($F322=TiltakstyperKostnadskalkyle!$B$13,($J322*TiltakstyperKostnadskalkyle!K$13)/100,
IF($F322=TiltakstyperKostnadskalkyle!$B$14,($J322*TiltakstyperKostnadskalkyle!K$14)/100,
"0")))))))))</f>
        <v>0</v>
      </c>
      <c r="S322" s="18">
        <f t="shared" si="19"/>
        <v>0</v>
      </c>
      <c r="T322" s="18" t="str">
        <f>IF($F322=TiltakstyperKostnadskalkyle!$B$5,($J322*TiltakstyperKostnadskalkyle!M$5)/100,
IF($F322=TiltakstyperKostnadskalkyle!$B$6,($J322*TiltakstyperKostnadskalkyle!M$6)/100,
IF($F322=TiltakstyperKostnadskalkyle!$B$7,($J322*TiltakstyperKostnadskalkyle!M$7)/100,
IF($F322=TiltakstyperKostnadskalkyle!$B$8,($J322*TiltakstyperKostnadskalkyle!M$8)/100,
IF($F322=TiltakstyperKostnadskalkyle!$B$9,($J322*TiltakstyperKostnadskalkyle!M$9)/100,
IF($F322=TiltakstyperKostnadskalkyle!$B$10,($J322*TiltakstyperKostnadskalkyle!M$10)/100,
IF($F322=TiltakstyperKostnadskalkyle!$B$11,($J322*TiltakstyperKostnadskalkyle!M$11)/100,
IF($F322=TiltakstyperKostnadskalkyle!$B$12,($J322*TiltakstyperKostnadskalkyle!M$12)/100,
IF($F322=TiltakstyperKostnadskalkyle!$B$13,($J322*TiltakstyperKostnadskalkyle!M$13)/100,
IF($F322=TiltakstyperKostnadskalkyle!$B$14,($J322*TiltakstyperKostnadskalkyle!M$14)/100,
IF($F322=TiltakstyperKostnadskalkyle!$B$15,($J322*TiltakstyperKostnadskalkyle!M$15)/100,
"0")))))))))))</f>
        <v>0</v>
      </c>
      <c r="U322" s="32"/>
      <c r="V322" s="32"/>
      <c r="W322" s="18" t="str">
        <f>IF($F322=TiltakstyperKostnadskalkyle!$B$5,($J322*TiltakstyperKostnadskalkyle!P$5)/100,
IF($F322=TiltakstyperKostnadskalkyle!$B$6,($J322*TiltakstyperKostnadskalkyle!P$6)/100,
IF($F322=TiltakstyperKostnadskalkyle!$B$7,($J322*TiltakstyperKostnadskalkyle!P$7)/100,
IF($F322=TiltakstyperKostnadskalkyle!$B$8,($J322*TiltakstyperKostnadskalkyle!P$8)/100,
IF($F322=TiltakstyperKostnadskalkyle!$B$9,($J322*TiltakstyperKostnadskalkyle!P$9)/100,
IF($F322=TiltakstyperKostnadskalkyle!$B$10,($J322*TiltakstyperKostnadskalkyle!P$10)/100,
IF($F322=TiltakstyperKostnadskalkyle!$B$11,($J322*TiltakstyperKostnadskalkyle!P$11)/100,
IF($F322=TiltakstyperKostnadskalkyle!$B$12,($J322*TiltakstyperKostnadskalkyle!P$12)/100,
IF($F322=TiltakstyperKostnadskalkyle!$B$13,($J322*TiltakstyperKostnadskalkyle!P$13)/100,
IF($F322=TiltakstyperKostnadskalkyle!$B$14,($J322*TiltakstyperKostnadskalkyle!P$14)/100,
IF($F322=TiltakstyperKostnadskalkyle!$B$15,($J322*TiltakstyperKostnadskalkyle!P$15)/100,
"0")))))))))))</f>
        <v>0</v>
      </c>
      <c r="Y322" s="151"/>
    </row>
    <row r="323" spans="2:25" ht="14.45" customHeight="1" x14ac:dyDescent="0.25">
      <c r="B323" s="20" t="s">
        <v>25</v>
      </c>
      <c r="C323" s="22"/>
      <c r="D323" s="22"/>
      <c r="E323" s="22"/>
      <c r="F323" s="39"/>
      <c r="G323" s="22"/>
      <c r="H323" s="23"/>
      <c r="I323" s="27"/>
      <c r="J323" s="18">
        <f>IF(F323=TiltakstyperKostnadskalkyle!$B$5,TiltakstyperKostnadskalkyle!$R$5*Handlingsplan!H329,
IF(F323=TiltakstyperKostnadskalkyle!$B$6,TiltakstyperKostnadskalkyle!$R$6*Handlingsplan!H329,
IF(F323=TiltakstyperKostnadskalkyle!$B$7,TiltakstyperKostnadskalkyle!$R$7*Handlingsplan!H329,
IF(F323=TiltakstyperKostnadskalkyle!$B$8,TiltakstyperKostnadskalkyle!$R$8*Handlingsplan!H329,
IF(F323=TiltakstyperKostnadskalkyle!$B$9,TiltakstyperKostnadskalkyle!$R$9*Handlingsplan!H329,
IF(F323=TiltakstyperKostnadskalkyle!$B$10,TiltakstyperKostnadskalkyle!$R$10*Handlingsplan!H329,
IF(F323=TiltakstyperKostnadskalkyle!$B$11,TiltakstyperKostnadskalkyle!$R$11*Handlingsplan!H329,
IF(F323=TiltakstyperKostnadskalkyle!$B$12,TiltakstyperKostnadskalkyle!$R$12*Handlingsplan!H329,
IF(F323=TiltakstyperKostnadskalkyle!$B$13,TiltakstyperKostnadskalkyle!$R$13*Handlingsplan!H329,
IF(F323=TiltakstyperKostnadskalkyle!$B$14,TiltakstyperKostnadskalkyle!$R$14*Handlingsplan!H329,
IF(F323=TiltakstyperKostnadskalkyle!$B$15,TiltakstyperKostnadskalkyle!$R$15*Handlingsplan!H329,
0)))))))))))</f>
        <v>0</v>
      </c>
      <c r="K323" s="18" t="str">
        <f>IF($F323=TiltakstyperKostnadskalkyle!$B$5,($J323*TiltakstyperKostnadskalkyle!D$5)/100,
IF($F323=TiltakstyperKostnadskalkyle!$B$6,($J323*TiltakstyperKostnadskalkyle!D$6)/100,
IF($F323=TiltakstyperKostnadskalkyle!$B$7,($J323*TiltakstyperKostnadskalkyle!D$7)/100,
IF($F323=TiltakstyperKostnadskalkyle!$B$8,($J323*TiltakstyperKostnadskalkyle!D$8)/100,
IF($F323=TiltakstyperKostnadskalkyle!$B$9,($J323*TiltakstyperKostnadskalkyle!D$9)/100,
IF($F323=TiltakstyperKostnadskalkyle!$B$10,($J323*TiltakstyperKostnadskalkyle!D$10)/100,
IF($F323=TiltakstyperKostnadskalkyle!$B$11,($J323*TiltakstyperKostnadskalkyle!D$11)/100,
IF($F323=TiltakstyperKostnadskalkyle!$B$12,($J323*TiltakstyperKostnadskalkyle!D$12)/100,
IF($F323=TiltakstyperKostnadskalkyle!$B$13,($J323*TiltakstyperKostnadskalkyle!D$13)/100,
IF($F323=TiltakstyperKostnadskalkyle!$B$14,($J323*TiltakstyperKostnadskalkyle!D$14)/100,
IF($F323=TiltakstyperKostnadskalkyle!$B$15,($J323*TiltakstyperKostnadskalkyle!D$15)/100,
"0")))))))))))</f>
        <v>0</v>
      </c>
      <c r="L323" s="18" t="str">
        <f>IF($F323=TiltakstyperKostnadskalkyle!$B$5,($J323*TiltakstyperKostnadskalkyle!E$5)/100,
IF($F323=TiltakstyperKostnadskalkyle!$B$6,($J323*TiltakstyperKostnadskalkyle!E$6)/100,
IF($F323=TiltakstyperKostnadskalkyle!$B$7,($J323*TiltakstyperKostnadskalkyle!E$7)/100,
IF($F323=TiltakstyperKostnadskalkyle!$B$8,($J323*TiltakstyperKostnadskalkyle!E$8)/100,
IF($F323=TiltakstyperKostnadskalkyle!$B$9,($J323*TiltakstyperKostnadskalkyle!E$9)/100,
IF($F323=TiltakstyperKostnadskalkyle!$B$10,($J323*TiltakstyperKostnadskalkyle!E$10)/100,
IF($F323=TiltakstyperKostnadskalkyle!$B$11,($J323*TiltakstyperKostnadskalkyle!E$11)/100,
IF($F323=TiltakstyperKostnadskalkyle!$B$12,($J323*TiltakstyperKostnadskalkyle!E$12)/100,
IF($F323=TiltakstyperKostnadskalkyle!$B$13,($J323*TiltakstyperKostnadskalkyle!E$13)/100,
IF($F323=TiltakstyperKostnadskalkyle!$B$14,($J323*TiltakstyperKostnadskalkyle!E$14)/100,
IF($F323=TiltakstyperKostnadskalkyle!$B$15,($J323*TiltakstyperKostnadskalkyle!E$15)/100,
"0")))))))))))</f>
        <v>0</v>
      </c>
      <c r="M323" s="18" t="str">
        <f>IF($F323=TiltakstyperKostnadskalkyle!$B$5,($J323*TiltakstyperKostnadskalkyle!F$5)/100,
IF($F323=TiltakstyperKostnadskalkyle!$B$6,($J323*TiltakstyperKostnadskalkyle!F$6)/100,
IF($F323=TiltakstyperKostnadskalkyle!$B$7,($J323*TiltakstyperKostnadskalkyle!F$7)/100,
IF($F323=TiltakstyperKostnadskalkyle!$B$8,($J323*TiltakstyperKostnadskalkyle!F$8)/100,
IF($F323=TiltakstyperKostnadskalkyle!$B$9,($J323*TiltakstyperKostnadskalkyle!F$9)/100,
IF($F323=TiltakstyperKostnadskalkyle!$B$10,($J323*TiltakstyperKostnadskalkyle!F$10)/100,
IF($F323=TiltakstyperKostnadskalkyle!$B$11,($J323*TiltakstyperKostnadskalkyle!F$11)/100,
IF($F323=TiltakstyperKostnadskalkyle!$B$12,($J323*TiltakstyperKostnadskalkyle!F$12)/100,
IF($F323=TiltakstyperKostnadskalkyle!$B$13,($J323*TiltakstyperKostnadskalkyle!F$13)/100,
IF($F323=TiltakstyperKostnadskalkyle!$B$14,($J323*TiltakstyperKostnadskalkyle!F$14)/100,
IF($F323=TiltakstyperKostnadskalkyle!$B$15,($J323*TiltakstyperKostnadskalkyle!F$15)/100,
"0")))))))))))</f>
        <v>0</v>
      </c>
      <c r="N323" s="18" t="str">
        <f>IF($F323=TiltakstyperKostnadskalkyle!$B$5,($J323*TiltakstyperKostnadskalkyle!G$5)/100,
IF($F323=TiltakstyperKostnadskalkyle!$B$6,($J323*TiltakstyperKostnadskalkyle!G$6)/100,
IF($F323=TiltakstyperKostnadskalkyle!$B$7,($J323*TiltakstyperKostnadskalkyle!G$7)/100,
IF($F323=TiltakstyperKostnadskalkyle!$B$8,($J323*TiltakstyperKostnadskalkyle!G$8)/100,
IF($F323=TiltakstyperKostnadskalkyle!$B$9,($J323*TiltakstyperKostnadskalkyle!G$9)/100,
IF($F323=TiltakstyperKostnadskalkyle!$B$10,($J323*TiltakstyperKostnadskalkyle!G$10)/100,
IF($F323=TiltakstyperKostnadskalkyle!$B$11,($J323*TiltakstyperKostnadskalkyle!G$11)/100,
IF($F323=TiltakstyperKostnadskalkyle!$B$12,($J323*TiltakstyperKostnadskalkyle!G$12)/100,
IF($F323=TiltakstyperKostnadskalkyle!$B$13,($J323*TiltakstyperKostnadskalkyle!G$13)/100,
IF($F323=TiltakstyperKostnadskalkyle!$B$14,($J323*TiltakstyperKostnadskalkyle!G$14)/100,
IF($F323=TiltakstyperKostnadskalkyle!$B$15,($J323*TiltakstyperKostnadskalkyle!G$15)/100,
"0")))))))))))</f>
        <v>0</v>
      </c>
      <c r="O323" s="18" t="str">
        <f>IF($F323=TiltakstyperKostnadskalkyle!$B$5,($J323*TiltakstyperKostnadskalkyle!H$5)/100,
IF($F323=TiltakstyperKostnadskalkyle!$B$6,($J323*TiltakstyperKostnadskalkyle!H$6)/100,
IF($F323=TiltakstyperKostnadskalkyle!$B$7,($J323*TiltakstyperKostnadskalkyle!H$7)/100,
IF($F323=TiltakstyperKostnadskalkyle!$B$8,($J323*TiltakstyperKostnadskalkyle!H$8)/100,
IF($F323=TiltakstyperKostnadskalkyle!$B$9,($J323*TiltakstyperKostnadskalkyle!H$9)/100,
IF($F323=TiltakstyperKostnadskalkyle!$B$10,($J323*TiltakstyperKostnadskalkyle!H$10)/100,
IF($F323=TiltakstyperKostnadskalkyle!$B$11,($J323*TiltakstyperKostnadskalkyle!H$11)/100,
IF($F323=TiltakstyperKostnadskalkyle!$B$12,($J323*TiltakstyperKostnadskalkyle!H$12)/100,
IF($F323=TiltakstyperKostnadskalkyle!$B$13,($J323*TiltakstyperKostnadskalkyle!H$13)/100,
IF($F323=TiltakstyperKostnadskalkyle!$B$14,($J323*TiltakstyperKostnadskalkyle!H$14)/100,
IF($F323=TiltakstyperKostnadskalkyle!$B$15,($J323*TiltakstyperKostnadskalkyle!H$15)/100,
"0")))))))))))</f>
        <v>0</v>
      </c>
      <c r="P323" s="18" t="str">
        <f>IF($F323=TiltakstyperKostnadskalkyle!$B$5,($J323*TiltakstyperKostnadskalkyle!I$5)/100,
IF($F323=TiltakstyperKostnadskalkyle!$B$6,($J323*TiltakstyperKostnadskalkyle!I$6)/100,
IF($F323=TiltakstyperKostnadskalkyle!$B$7,($J323*TiltakstyperKostnadskalkyle!I$7)/100,
IF($F323=TiltakstyperKostnadskalkyle!$B$8,($J323*TiltakstyperKostnadskalkyle!I$8)/100,
IF($F323=TiltakstyperKostnadskalkyle!$B$9,($J323*TiltakstyperKostnadskalkyle!I$9)/100,
IF($F323=TiltakstyperKostnadskalkyle!$B$10,($J323*TiltakstyperKostnadskalkyle!I$10)/100,
IF($F323=TiltakstyperKostnadskalkyle!$B$11,($J323*TiltakstyperKostnadskalkyle!I$11)/100,
IF($F323=TiltakstyperKostnadskalkyle!$B$12,($J323*TiltakstyperKostnadskalkyle!I$12)/100,
IF($F323=TiltakstyperKostnadskalkyle!$B$13,($J323*TiltakstyperKostnadskalkyle!I$13)/100,
IF($F323=TiltakstyperKostnadskalkyle!$B$14,($J323*TiltakstyperKostnadskalkyle!I$14)/100,
IF($F323=TiltakstyperKostnadskalkyle!$B$15,($J323*TiltakstyperKostnadskalkyle!I$15)/100,
"0")))))))))))</f>
        <v>0</v>
      </c>
      <c r="Q323" s="18">
        <f t="shared" si="18"/>
        <v>0</v>
      </c>
      <c r="R323" s="18" t="str">
        <f>IF($F323=TiltakstyperKostnadskalkyle!$B$5,($J323*TiltakstyperKostnadskalkyle!K$5)/100,
IF($F323=TiltakstyperKostnadskalkyle!$B$6,($J323*TiltakstyperKostnadskalkyle!K$6)/100,
IF($F323=TiltakstyperKostnadskalkyle!$B$8,($J323*TiltakstyperKostnadskalkyle!K$8)/100,
IF($F323=TiltakstyperKostnadskalkyle!$B$9,($J323*TiltakstyperKostnadskalkyle!K$9)/100,
IF($F323=TiltakstyperKostnadskalkyle!$B$10,($J323*TiltakstyperKostnadskalkyle!K$10)/100,
IF($F323=TiltakstyperKostnadskalkyle!$B$11,($J323*TiltakstyperKostnadskalkyle!K$11)/100,
IF($F323=TiltakstyperKostnadskalkyle!$B$12,($J323*TiltakstyperKostnadskalkyle!K$12)/100,
IF($F323=TiltakstyperKostnadskalkyle!$B$13,($J323*TiltakstyperKostnadskalkyle!K$13)/100,
IF($F323=TiltakstyperKostnadskalkyle!$B$14,($J323*TiltakstyperKostnadskalkyle!K$14)/100,
"0")))))))))</f>
        <v>0</v>
      </c>
      <c r="S323" s="18">
        <f t="shared" si="19"/>
        <v>0</v>
      </c>
      <c r="T323" s="18" t="str">
        <f>IF($F323=TiltakstyperKostnadskalkyle!$B$5,($J323*TiltakstyperKostnadskalkyle!M$5)/100,
IF($F323=TiltakstyperKostnadskalkyle!$B$6,($J323*TiltakstyperKostnadskalkyle!M$6)/100,
IF($F323=TiltakstyperKostnadskalkyle!$B$7,($J323*TiltakstyperKostnadskalkyle!M$7)/100,
IF($F323=TiltakstyperKostnadskalkyle!$B$8,($J323*TiltakstyperKostnadskalkyle!M$8)/100,
IF($F323=TiltakstyperKostnadskalkyle!$B$9,($J323*TiltakstyperKostnadskalkyle!M$9)/100,
IF($F323=TiltakstyperKostnadskalkyle!$B$10,($J323*TiltakstyperKostnadskalkyle!M$10)/100,
IF($F323=TiltakstyperKostnadskalkyle!$B$11,($J323*TiltakstyperKostnadskalkyle!M$11)/100,
IF($F323=TiltakstyperKostnadskalkyle!$B$12,($J323*TiltakstyperKostnadskalkyle!M$12)/100,
IF($F323=TiltakstyperKostnadskalkyle!$B$13,($J323*TiltakstyperKostnadskalkyle!M$13)/100,
IF($F323=TiltakstyperKostnadskalkyle!$B$14,($J323*TiltakstyperKostnadskalkyle!M$14)/100,
IF($F323=TiltakstyperKostnadskalkyle!$B$15,($J323*TiltakstyperKostnadskalkyle!M$15)/100,
"0")))))))))))</f>
        <v>0</v>
      </c>
      <c r="U323" s="32"/>
      <c r="V323" s="32"/>
      <c r="W323" s="18" t="str">
        <f>IF($F323=TiltakstyperKostnadskalkyle!$B$5,($J323*TiltakstyperKostnadskalkyle!P$5)/100,
IF($F323=TiltakstyperKostnadskalkyle!$B$6,($J323*TiltakstyperKostnadskalkyle!P$6)/100,
IF($F323=TiltakstyperKostnadskalkyle!$B$7,($J323*TiltakstyperKostnadskalkyle!P$7)/100,
IF($F323=TiltakstyperKostnadskalkyle!$B$8,($J323*TiltakstyperKostnadskalkyle!P$8)/100,
IF($F323=TiltakstyperKostnadskalkyle!$B$9,($J323*TiltakstyperKostnadskalkyle!P$9)/100,
IF($F323=TiltakstyperKostnadskalkyle!$B$10,($J323*TiltakstyperKostnadskalkyle!P$10)/100,
IF($F323=TiltakstyperKostnadskalkyle!$B$11,($J323*TiltakstyperKostnadskalkyle!P$11)/100,
IF($F323=TiltakstyperKostnadskalkyle!$B$12,($J323*TiltakstyperKostnadskalkyle!P$12)/100,
IF($F323=TiltakstyperKostnadskalkyle!$B$13,($J323*TiltakstyperKostnadskalkyle!P$13)/100,
IF($F323=TiltakstyperKostnadskalkyle!$B$14,($J323*TiltakstyperKostnadskalkyle!P$14)/100,
IF($F323=TiltakstyperKostnadskalkyle!$B$15,($J323*TiltakstyperKostnadskalkyle!P$15)/100,
"0")))))))))))</f>
        <v>0</v>
      </c>
      <c r="Y323" s="151"/>
    </row>
    <row r="324" spans="2:25" ht="14.45" customHeight="1" x14ac:dyDescent="0.25">
      <c r="B324" s="20" t="s">
        <v>25</v>
      </c>
      <c r="C324" s="22"/>
      <c r="D324" s="22"/>
      <c r="E324" s="22"/>
      <c r="F324" s="39"/>
      <c r="G324" s="22"/>
      <c r="H324" s="23"/>
      <c r="I324" s="27"/>
      <c r="J324" s="18">
        <f>IF(F324=TiltakstyperKostnadskalkyle!$B$5,TiltakstyperKostnadskalkyle!$R$5*Handlingsplan!H330,
IF(F324=TiltakstyperKostnadskalkyle!$B$6,TiltakstyperKostnadskalkyle!$R$6*Handlingsplan!H330,
IF(F324=TiltakstyperKostnadskalkyle!$B$7,TiltakstyperKostnadskalkyle!$R$7*Handlingsplan!H330,
IF(F324=TiltakstyperKostnadskalkyle!$B$8,TiltakstyperKostnadskalkyle!$R$8*Handlingsplan!H330,
IF(F324=TiltakstyperKostnadskalkyle!$B$9,TiltakstyperKostnadskalkyle!$R$9*Handlingsplan!H330,
IF(F324=TiltakstyperKostnadskalkyle!$B$10,TiltakstyperKostnadskalkyle!$R$10*Handlingsplan!H330,
IF(F324=TiltakstyperKostnadskalkyle!$B$11,TiltakstyperKostnadskalkyle!$R$11*Handlingsplan!H330,
IF(F324=TiltakstyperKostnadskalkyle!$B$12,TiltakstyperKostnadskalkyle!$R$12*Handlingsplan!H330,
IF(F324=TiltakstyperKostnadskalkyle!$B$13,TiltakstyperKostnadskalkyle!$R$13*Handlingsplan!H330,
IF(F324=TiltakstyperKostnadskalkyle!$B$14,TiltakstyperKostnadskalkyle!$R$14*Handlingsplan!H330,
IF(F324=TiltakstyperKostnadskalkyle!$B$15,TiltakstyperKostnadskalkyle!$R$15*Handlingsplan!H330,
0)))))))))))</f>
        <v>0</v>
      </c>
      <c r="K324" s="18" t="str">
        <f>IF($F324=TiltakstyperKostnadskalkyle!$B$5,($J324*TiltakstyperKostnadskalkyle!D$5)/100,
IF($F324=TiltakstyperKostnadskalkyle!$B$6,($J324*TiltakstyperKostnadskalkyle!D$6)/100,
IF($F324=TiltakstyperKostnadskalkyle!$B$7,($J324*TiltakstyperKostnadskalkyle!D$7)/100,
IF($F324=TiltakstyperKostnadskalkyle!$B$8,($J324*TiltakstyperKostnadskalkyle!D$8)/100,
IF($F324=TiltakstyperKostnadskalkyle!$B$9,($J324*TiltakstyperKostnadskalkyle!D$9)/100,
IF($F324=TiltakstyperKostnadskalkyle!$B$10,($J324*TiltakstyperKostnadskalkyle!D$10)/100,
IF($F324=TiltakstyperKostnadskalkyle!$B$11,($J324*TiltakstyperKostnadskalkyle!D$11)/100,
IF($F324=TiltakstyperKostnadskalkyle!$B$12,($J324*TiltakstyperKostnadskalkyle!D$12)/100,
IF($F324=TiltakstyperKostnadskalkyle!$B$13,($J324*TiltakstyperKostnadskalkyle!D$13)/100,
IF($F324=TiltakstyperKostnadskalkyle!$B$14,($J324*TiltakstyperKostnadskalkyle!D$14)/100,
IF($F324=TiltakstyperKostnadskalkyle!$B$15,($J324*TiltakstyperKostnadskalkyle!D$15)/100,
"0")))))))))))</f>
        <v>0</v>
      </c>
      <c r="L324" s="18" t="str">
        <f>IF($F324=TiltakstyperKostnadskalkyle!$B$5,($J324*TiltakstyperKostnadskalkyle!E$5)/100,
IF($F324=TiltakstyperKostnadskalkyle!$B$6,($J324*TiltakstyperKostnadskalkyle!E$6)/100,
IF($F324=TiltakstyperKostnadskalkyle!$B$7,($J324*TiltakstyperKostnadskalkyle!E$7)/100,
IF($F324=TiltakstyperKostnadskalkyle!$B$8,($J324*TiltakstyperKostnadskalkyle!E$8)/100,
IF($F324=TiltakstyperKostnadskalkyle!$B$9,($J324*TiltakstyperKostnadskalkyle!E$9)/100,
IF($F324=TiltakstyperKostnadskalkyle!$B$10,($J324*TiltakstyperKostnadskalkyle!E$10)/100,
IF($F324=TiltakstyperKostnadskalkyle!$B$11,($J324*TiltakstyperKostnadskalkyle!E$11)/100,
IF($F324=TiltakstyperKostnadskalkyle!$B$12,($J324*TiltakstyperKostnadskalkyle!E$12)/100,
IF($F324=TiltakstyperKostnadskalkyle!$B$13,($J324*TiltakstyperKostnadskalkyle!E$13)/100,
IF($F324=TiltakstyperKostnadskalkyle!$B$14,($J324*TiltakstyperKostnadskalkyle!E$14)/100,
IF($F324=TiltakstyperKostnadskalkyle!$B$15,($J324*TiltakstyperKostnadskalkyle!E$15)/100,
"0")))))))))))</f>
        <v>0</v>
      </c>
      <c r="M324" s="18" t="str">
        <f>IF($F324=TiltakstyperKostnadskalkyle!$B$5,($J324*TiltakstyperKostnadskalkyle!F$5)/100,
IF($F324=TiltakstyperKostnadskalkyle!$B$6,($J324*TiltakstyperKostnadskalkyle!F$6)/100,
IF($F324=TiltakstyperKostnadskalkyle!$B$7,($J324*TiltakstyperKostnadskalkyle!F$7)/100,
IF($F324=TiltakstyperKostnadskalkyle!$B$8,($J324*TiltakstyperKostnadskalkyle!F$8)/100,
IF($F324=TiltakstyperKostnadskalkyle!$B$9,($J324*TiltakstyperKostnadskalkyle!F$9)/100,
IF($F324=TiltakstyperKostnadskalkyle!$B$10,($J324*TiltakstyperKostnadskalkyle!F$10)/100,
IF($F324=TiltakstyperKostnadskalkyle!$B$11,($J324*TiltakstyperKostnadskalkyle!F$11)/100,
IF($F324=TiltakstyperKostnadskalkyle!$B$12,($J324*TiltakstyperKostnadskalkyle!F$12)/100,
IF($F324=TiltakstyperKostnadskalkyle!$B$13,($J324*TiltakstyperKostnadskalkyle!F$13)/100,
IF($F324=TiltakstyperKostnadskalkyle!$B$14,($J324*TiltakstyperKostnadskalkyle!F$14)/100,
IF($F324=TiltakstyperKostnadskalkyle!$B$15,($J324*TiltakstyperKostnadskalkyle!F$15)/100,
"0")))))))))))</f>
        <v>0</v>
      </c>
      <c r="N324" s="18" t="str">
        <f>IF($F324=TiltakstyperKostnadskalkyle!$B$5,($J324*TiltakstyperKostnadskalkyle!G$5)/100,
IF($F324=TiltakstyperKostnadskalkyle!$B$6,($J324*TiltakstyperKostnadskalkyle!G$6)/100,
IF($F324=TiltakstyperKostnadskalkyle!$B$7,($J324*TiltakstyperKostnadskalkyle!G$7)/100,
IF($F324=TiltakstyperKostnadskalkyle!$B$8,($J324*TiltakstyperKostnadskalkyle!G$8)/100,
IF($F324=TiltakstyperKostnadskalkyle!$B$9,($J324*TiltakstyperKostnadskalkyle!G$9)/100,
IF($F324=TiltakstyperKostnadskalkyle!$B$10,($J324*TiltakstyperKostnadskalkyle!G$10)/100,
IF($F324=TiltakstyperKostnadskalkyle!$B$11,($J324*TiltakstyperKostnadskalkyle!G$11)/100,
IF($F324=TiltakstyperKostnadskalkyle!$B$12,($J324*TiltakstyperKostnadskalkyle!G$12)/100,
IF($F324=TiltakstyperKostnadskalkyle!$B$13,($J324*TiltakstyperKostnadskalkyle!G$13)/100,
IF($F324=TiltakstyperKostnadskalkyle!$B$14,($J324*TiltakstyperKostnadskalkyle!G$14)/100,
IF($F324=TiltakstyperKostnadskalkyle!$B$15,($J324*TiltakstyperKostnadskalkyle!G$15)/100,
"0")))))))))))</f>
        <v>0</v>
      </c>
      <c r="O324" s="18" t="str">
        <f>IF($F324=TiltakstyperKostnadskalkyle!$B$5,($J324*TiltakstyperKostnadskalkyle!H$5)/100,
IF($F324=TiltakstyperKostnadskalkyle!$B$6,($J324*TiltakstyperKostnadskalkyle!H$6)/100,
IF($F324=TiltakstyperKostnadskalkyle!$B$7,($J324*TiltakstyperKostnadskalkyle!H$7)/100,
IF($F324=TiltakstyperKostnadskalkyle!$B$8,($J324*TiltakstyperKostnadskalkyle!H$8)/100,
IF($F324=TiltakstyperKostnadskalkyle!$B$9,($J324*TiltakstyperKostnadskalkyle!H$9)/100,
IF($F324=TiltakstyperKostnadskalkyle!$B$10,($J324*TiltakstyperKostnadskalkyle!H$10)/100,
IF($F324=TiltakstyperKostnadskalkyle!$B$11,($J324*TiltakstyperKostnadskalkyle!H$11)/100,
IF($F324=TiltakstyperKostnadskalkyle!$B$12,($J324*TiltakstyperKostnadskalkyle!H$12)/100,
IF($F324=TiltakstyperKostnadskalkyle!$B$13,($J324*TiltakstyperKostnadskalkyle!H$13)/100,
IF($F324=TiltakstyperKostnadskalkyle!$B$14,($J324*TiltakstyperKostnadskalkyle!H$14)/100,
IF($F324=TiltakstyperKostnadskalkyle!$B$15,($J324*TiltakstyperKostnadskalkyle!H$15)/100,
"0")))))))))))</f>
        <v>0</v>
      </c>
      <c r="P324" s="18" t="str">
        <f>IF($F324=TiltakstyperKostnadskalkyle!$B$5,($J324*TiltakstyperKostnadskalkyle!I$5)/100,
IF($F324=TiltakstyperKostnadskalkyle!$B$6,($J324*TiltakstyperKostnadskalkyle!I$6)/100,
IF($F324=TiltakstyperKostnadskalkyle!$B$7,($J324*TiltakstyperKostnadskalkyle!I$7)/100,
IF($F324=TiltakstyperKostnadskalkyle!$B$8,($J324*TiltakstyperKostnadskalkyle!I$8)/100,
IF($F324=TiltakstyperKostnadskalkyle!$B$9,($J324*TiltakstyperKostnadskalkyle!I$9)/100,
IF($F324=TiltakstyperKostnadskalkyle!$B$10,($J324*TiltakstyperKostnadskalkyle!I$10)/100,
IF($F324=TiltakstyperKostnadskalkyle!$B$11,($J324*TiltakstyperKostnadskalkyle!I$11)/100,
IF($F324=TiltakstyperKostnadskalkyle!$B$12,($J324*TiltakstyperKostnadskalkyle!I$12)/100,
IF($F324=TiltakstyperKostnadskalkyle!$B$13,($J324*TiltakstyperKostnadskalkyle!I$13)/100,
IF($F324=TiltakstyperKostnadskalkyle!$B$14,($J324*TiltakstyperKostnadskalkyle!I$14)/100,
IF($F324=TiltakstyperKostnadskalkyle!$B$15,($J324*TiltakstyperKostnadskalkyle!I$15)/100,
"0")))))))))))</f>
        <v>0</v>
      </c>
      <c r="Q324" s="18">
        <f t="shared" si="18"/>
        <v>0</v>
      </c>
      <c r="R324" s="18" t="str">
        <f>IF($F324=TiltakstyperKostnadskalkyle!$B$5,($J324*TiltakstyperKostnadskalkyle!K$5)/100,
IF($F324=TiltakstyperKostnadskalkyle!$B$6,($J324*TiltakstyperKostnadskalkyle!K$6)/100,
IF($F324=TiltakstyperKostnadskalkyle!$B$8,($J324*TiltakstyperKostnadskalkyle!K$8)/100,
IF($F324=TiltakstyperKostnadskalkyle!$B$9,($J324*TiltakstyperKostnadskalkyle!K$9)/100,
IF($F324=TiltakstyperKostnadskalkyle!$B$10,($J324*TiltakstyperKostnadskalkyle!K$10)/100,
IF($F324=TiltakstyperKostnadskalkyle!$B$11,($J324*TiltakstyperKostnadskalkyle!K$11)/100,
IF($F324=TiltakstyperKostnadskalkyle!$B$12,($J324*TiltakstyperKostnadskalkyle!K$12)/100,
IF($F324=TiltakstyperKostnadskalkyle!$B$13,($J324*TiltakstyperKostnadskalkyle!K$13)/100,
IF($F324=TiltakstyperKostnadskalkyle!$B$14,($J324*TiltakstyperKostnadskalkyle!K$14)/100,
"0")))))))))</f>
        <v>0</v>
      </c>
      <c r="S324" s="18">
        <f t="shared" si="19"/>
        <v>0</v>
      </c>
      <c r="T324" s="18" t="str">
        <f>IF($F324=TiltakstyperKostnadskalkyle!$B$5,($J324*TiltakstyperKostnadskalkyle!M$5)/100,
IF($F324=TiltakstyperKostnadskalkyle!$B$6,($J324*TiltakstyperKostnadskalkyle!M$6)/100,
IF($F324=TiltakstyperKostnadskalkyle!$B$7,($J324*TiltakstyperKostnadskalkyle!M$7)/100,
IF($F324=TiltakstyperKostnadskalkyle!$B$8,($J324*TiltakstyperKostnadskalkyle!M$8)/100,
IF($F324=TiltakstyperKostnadskalkyle!$B$9,($J324*TiltakstyperKostnadskalkyle!M$9)/100,
IF($F324=TiltakstyperKostnadskalkyle!$B$10,($J324*TiltakstyperKostnadskalkyle!M$10)/100,
IF($F324=TiltakstyperKostnadskalkyle!$B$11,($J324*TiltakstyperKostnadskalkyle!M$11)/100,
IF($F324=TiltakstyperKostnadskalkyle!$B$12,($J324*TiltakstyperKostnadskalkyle!M$12)/100,
IF($F324=TiltakstyperKostnadskalkyle!$B$13,($J324*TiltakstyperKostnadskalkyle!M$13)/100,
IF($F324=TiltakstyperKostnadskalkyle!$B$14,($J324*TiltakstyperKostnadskalkyle!M$14)/100,
IF($F324=TiltakstyperKostnadskalkyle!$B$15,($J324*TiltakstyperKostnadskalkyle!M$15)/100,
"0")))))))))))</f>
        <v>0</v>
      </c>
      <c r="U324" s="32"/>
      <c r="V324" s="32"/>
      <c r="W324" s="18" t="str">
        <f>IF($F324=TiltakstyperKostnadskalkyle!$B$5,($J324*TiltakstyperKostnadskalkyle!P$5)/100,
IF($F324=TiltakstyperKostnadskalkyle!$B$6,($J324*TiltakstyperKostnadskalkyle!P$6)/100,
IF($F324=TiltakstyperKostnadskalkyle!$B$7,($J324*TiltakstyperKostnadskalkyle!P$7)/100,
IF($F324=TiltakstyperKostnadskalkyle!$B$8,($J324*TiltakstyperKostnadskalkyle!P$8)/100,
IF($F324=TiltakstyperKostnadskalkyle!$B$9,($J324*TiltakstyperKostnadskalkyle!P$9)/100,
IF($F324=TiltakstyperKostnadskalkyle!$B$10,($J324*TiltakstyperKostnadskalkyle!P$10)/100,
IF($F324=TiltakstyperKostnadskalkyle!$B$11,($J324*TiltakstyperKostnadskalkyle!P$11)/100,
IF($F324=TiltakstyperKostnadskalkyle!$B$12,($J324*TiltakstyperKostnadskalkyle!P$12)/100,
IF($F324=TiltakstyperKostnadskalkyle!$B$13,($J324*TiltakstyperKostnadskalkyle!P$13)/100,
IF($F324=TiltakstyperKostnadskalkyle!$B$14,($J324*TiltakstyperKostnadskalkyle!P$14)/100,
IF($F324=TiltakstyperKostnadskalkyle!$B$15,($J324*TiltakstyperKostnadskalkyle!P$15)/100,
"0")))))))))))</f>
        <v>0</v>
      </c>
      <c r="Y324" s="151"/>
    </row>
    <row r="325" spans="2:25" ht="14.45" customHeight="1" x14ac:dyDescent="0.25">
      <c r="B325" s="20" t="s">
        <v>25</v>
      </c>
      <c r="C325" s="22"/>
      <c r="D325" s="22"/>
      <c r="E325" s="22"/>
      <c r="F325" s="39"/>
      <c r="G325" s="22"/>
      <c r="H325" s="23"/>
      <c r="I325" s="27"/>
      <c r="J325" s="18">
        <f>IF(F325=TiltakstyperKostnadskalkyle!$B$5,TiltakstyperKostnadskalkyle!$R$5*Handlingsplan!H331,
IF(F325=TiltakstyperKostnadskalkyle!$B$6,TiltakstyperKostnadskalkyle!$R$6*Handlingsplan!H331,
IF(F325=TiltakstyperKostnadskalkyle!$B$7,TiltakstyperKostnadskalkyle!$R$7*Handlingsplan!H331,
IF(F325=TiltakstyperKostnadskalkyle!$B$8,TiltakstyperKostnadskalkyle!$R$8*Handlingsplan!H331,
IF(F325=TiltakstyperKostnadskalkyle!$B$9,TiltakstyperKostnadskalkyle!$R$9*Handlingsplan!H331,
IF(F325=TiltakstyperKostnadskalkyle!$B$10,TiltakstyperKostnadskalkyle!$R$10*Handlingsplan!H331,
IF(F325=TiltakstyperKostnadskalkyle!$B$11,TiltakstyperKostnadskalkyle!$R$11*Handlingsplan!H331,
IF(F325=TiltakstyperKostnadskalkyle!$B$12,TiltakstyperKostnadskalkyle!$R$12*Handlingsplan!H331,
IF(F325=TiltakstyperKostnadskalkyle!$B$13,TiltakstyperKostnadskalkyle!$R$13*Handlingsplan!H331,
IF(F325=TiltakstyperKostnadskalkyle!$B$14,TiltakstyperKostnadskalkyle!$R$14*Handlingsplan!H331,
IF(F325=TiltakstyperKostnadskalkyle!$B$15,TiltakstyperKostnadskalkyle!$R$15*Handlingsplan!H331,
0)))))))))))</f>
        <v>0</v>
      </c>
      <c r="K325" s="18" t="str">
        <f>IF($F325=TiltakstyperKostnadskalkyle!$B$5,($J325*TiltakstyperKostnadskalkyle!D$5)/100,
IF($F325=TiltakstyperKostnadskalkyle!$B$6,($J325*TiltakstyperKostnadskalkyle!D$6)/100,
IF($F325=TiltakstyperKostnadskalkyle!$B$7,($J325*TiltakstyperKostnadskalkyle!D$7)/100,
IF($F325=TiltakstyperKostnadskalkyle!$B$8,($J325*TiltakstyperKostnadskalkyle!D$8)/100,
IF($F325=TiltakstyperKostnadskalkyle!$B$9,($J325*TiltakstyperKostnadskalkyle!D$9)/100,
IF($F325=TiltakstyperKostnadskalkyle!$B$10,($J325*TiltakstyperKostnadskalkyle!D$10)/100,
IF($F325=TiltakstyperKostnadskalkyle!$B$11,($J325*TiltakstyperKostnadskalkyle!D$11)/100,
IF($F325=TiltakstyperKostnadskalkyle!$B$12,($J325*TiltakstyperKostnadskalkyle!D$12)/100,
IF($F325=TiltakstyperKostnadskalkyle!$B$13,($J325*TiltakstyperKostnadskalkyle!D$13)/100,
IF($F325=TiltakstyperKostnadskalkyle!$B$14,($J325*TiltakstyperKostnadskalkyle!D$14)/100,
IF($F325=TiltakstyperKostnadskalkyle!$B$15,($J325*TiltakstyperKostnadskalkyle!D$15)/100,
"0")))))))))))</f>
        <v>0</v>
      </c>
      <c r="L325" s="18" t="str">
        <f>IF($F325=TiltakstyperKostnadskalkyle!$B$5,($J325*TiltakstyperKostnadskalkyle!E$5)/100,
IF($F325=TiltakstyperKostnadskalkyle!$B$6,($J325*TiltakstyperKostnadskalkyle!E$6)/100,
IF($F325=TiltakstyperKostnadskalkyle!$B$7,($J325*TiltakstyperKostnadskalkyle!E$7)/100,
IF($F325=TiltakstyperKostnadskalkyle!$B$8,($J325*TiltakstyperKostnadskalkyle!E$8)/100,
IF($F325=TiltakstyperKostnadskalkyle!$B$9,($J325*TiltakstyperKostnadskalkyle!E$9)/100,
IF($F325=TiltakstyperKostnadskalkyle!$B$10,($J325*TiltakstyperKostnadskalkyle!E$10)/100,
IF($F325=TiltakstyperKostnadskalkyle!$B$11,($J325*TiltakstyperKostnadskalkyle!E$11)/100,
IF($F325=TiltakstyperKostnadskalkyle!$B$12,($J325*TiltakstyperKostnadskalkyle!E$12)/100,
IF($F325=TiltakstyperKostnadskalkyle!$B$13,($J325*TiltakstyperKostnadskalkyle!E$13)/100,
IF($F325=TiltakstyperKostnadskalkyle!$B$14,($J325*TiltakstyperKostnadskalkyle!E$14)/100,
IF($F325=TiltakstyperKostnadskalkyle!$B$15,($J325*TiltakstyperKostnadskalkyle!E$15)/100,
"0")))))))))))</f>
        <v>0</v>
      </c>
      <c r="M325" s="18" t="str">
        <f>IF($F325=TiltakstyperKostnadskalkyle!$B$5,($J325*TiltakstyperKostnadskalkyle!F$5)/100,
IF($F325=TiltakstyperKostnadskalkyle!$B$6,($J325*TiltakstyperKostnadskalkyle!F$6)/100,
IF($F325=TiltakstyperKostnadskalkyle!$B$7,($J325*TiltakstyperKostnadskalkyle!F$7)/100,
IF($F325=TiltakstyperKostnadskalkyle!$B$8,($J325*TiltakstyperKostnadskalkyle!F$8)/100,
IF($F325=TiltakstyperKostnadskalkyle!$B$9,($J325*TiltakstyperKostnadskalkyle!F$9)/100,
IF($F325=TiltakstyperKostnadskalkyle!$B$10,($J325*TiltakstyperKostnadskalkyle!F$10)/100,
IF($F325=TiltakstyperKostnadskalkyle!$B$11,($J325*TiltakstyperKostnadskalkyle!F$11)/100,
IF($F325=TiltakstyperKostnadskalkyle!$B$12,($J325*TiltakstyperKostnadskalkyle!F$12)/100,
IF($F325=TiltakstyperKostnadskalkyle!$B$13,($J325*TiltakstyperKostnadskalkyle!F$13)/100,
IF($F325=TiltakstyperKostnadskalkyle!$B$14,($J325*TiltakstyperKostnadskalkyle!F$14)/100,
IF($F325=TiltakstyperKostnadskalkyle!$B$15,($J325*TiltakstyperKostnadskalkyle!F$15)/100,
"0")))))))))))</f>
        <v>0</v>
      </c>
      <c r="N325" s="18" t="str">
        <f>IF($F325=TiltakstyperKostnadskalkyle!$B$5,($J325*TiltakstyperKostnadskalkyle!G$5)/100,
IF($F325=TiltakstyperKostnadskalkyle!$B$6,($J325*TiltakstyperKostnadskalkyle!G$6)/100,
IF($F325=TiltakstyperKostnadskalkyle!$B$7,($J325*TiltakstyperKostnadskalkyle!G$7)/100,
IF($F325=TiltakstyperKostnadskalkyle!$B$8,($J325*TiltakstyperKostnadskalkyle!G$8)/100,
IF($F325=TiltakstyperKostnadskalkyle!$B$9,($J325*TiltakstyperKostnadskalkyle!G$9)/100,
IF($F325=TiltakstyperKostnadskalkyle!$B$10,($J325*TiltakstyperKostnadskalkyle!G$10)/100,
IF($F325=TiltakstyperKostnadskalkyle!$B$11,($J325*TiltakstyperKostnadskalkyle!G$11)/100,
IF($F325=TiltakstyperKostnadskalkyle!$B$12,($J325*TiltakstyperKostnadskalkyle!G$12)/100,
IF($F325=TiltakstyperKostnadskalkyle!$B$13,($J325*TiltakstyperKostnadskalkyle!G$13)/100,
IF($F325=TiltakstyperKostnadskalkyle!$B$14,($J325*TiltakstyperKostnadskalkyle!G$14)/100,
IF($F325=TiltakstyperKostnadskalkyle!$B$15,($J325*TiltakstyperKostnadskalkyle!G$15)/100,
"0")))))))))))</f>
        <v>0</v>
      </c>
      <c r="O325" s="18" t="str">
        <f>IF($F325=TiltakstyperKostnadskalkyle!$B$5,($J325*TiltakstyperKostnadskalkyle!H$5)/100,
IF($F325=TiltakstyperKostnadskalkyle!$B$6,($J325*TiltakstyperKostnadskalkyle!H$6)/100,
IF($F325=TiltakstyperKostnadskalkyle!$B$7,($J325*TiltakstyperKostnadskalkyle!H$7)/100,
IF($F325=TiltakstyperKostnadskalkyle!$B$8,($J325*TiltakstyperKostnadskalkyle!H$8)/100,
IF($F325=TiltakstyperKostnadskalkyle!$B$9,($J325*TiltakstyperKostnadskalkyle!H$9)/100,
IF($F325=TiltakstyperKostnadskalkyle!$B$10,($J325*TiltakstyperKostnadskalkyle!H$10)/100,
IF($F325=TiltakstyperKostnadskalkyle!$B$11,($J325*TiltakstyperKostnadskalkyle!H$11)/100,
IF($F325=TiltakstyperKostnadskalkyle!$B$12,($J325*TiltakstyperKostnadskalkyle!H$12)/100,
IF($F325=TiltakstyperKostnadskalkyle!$B$13,($J325*TiltakstyperKostnadskalkyle!H$13)/100,
IF($F325=TiltakstyperKostnadskalkyle!$B$14,($J325*TiltakstyperKostnadskalkyle!H$14)/100,
IF($F325=TiltakstyperKostnadskalkyle!$B$15,($J325*TiltakstyperKostnadskalkyle!H$15)/100,
"0")))))))))))</f>
        <v>0</v>
      </c>
      <c r="P325" s="18" t="str">
        <f>IF($F325=TiltakstyperKostnadskalkyle!$B$5,($J325*TiltakstyperKostnadskalkyle!I$5)/100,
IF($F325=TiltakstyperKostnadskalkyle!$B$6,($J325*TiltakstyperKostnadskalkyle!I$6)/100,
IF($F325=TiltakstyperKostnadskalkyle!$B$7,($J325*TiltakstyperKostnadskalkyle!I$7)/100,
IF($F325=TiltakstyperKostnadskalkyle!$B$8,($J325*TiltakstyperKostnadskalkyle!I$8)/100,
IF($F325=TiltakstyperKostnadskalkyle!$B$9,($J325*TiltakstyperKostnadskalkyle!I$9)/100,
IF($F325=TiltakstyperKostnadskalkyle!$B$10,($J325*TiltakstyperKostnadskalkyle!I$10)/100,
IF($F325=TiltakstyperKostnadskalkyle!$B$11,($J325*TiltakstyperKostnadskalkyle!I$11)/100,
IF($F325=TiltakstyperKostnadskalkyle!$B$12,($J325*TiltakstyperKostnadskalkyle!I$12)/100,
IF($F325=TiltakstyperKostnadskalkyle!$B$13,($J325*TiltakstyperKostnadskalkyle!I$13)/100,
IF($F325=TiltakstyperKostnadskalkyle!$B$14,($J325*TiltakstyperKostnadskalkyle!I$14)/100,
IF($F325=TiltakstyperKostnadskalkyle!$B$15,($J325*TiltakstyperKostnadskalkyle!I$15)/100,
"0")))))))))))</f>
        <v>0</v>
      </c>
      <c r="Q325" s="18">
        <f t="shared" si="18"/>
        <v>0</v>
      </c>
      <c r="R325" s="18" t="str">
        <f>IF($F325=TiltakstyperKostnadskalkyle!$B$5,($J325*TiltakstyperKostnadskalkyle!K$5)/100,
IF($F325=TiltakstyperKostnadskalkyle!$B$6,($J325*TiltakstyperKostnadskalkyle!K$6)/100,
IF($F325=TiltakstyperKostnadskalkyle!$B$8,($J325*TiltakstyperKostnadskalkyle!K$8)/100,
IF($F325=TiltakstyperKostnadskalkyle!$B$9,($J325*TiltakstyperKostnadskalkyle!K$9)/100,
IF($F325=TiltakstyperKostnadskalkyle!$B$10,($J325*TiltakstyperKostnadskalkyle!K$10)/100,
IF($F325=TiltakstyperKostnadskalkyle!$B$11,($J325*TiltakstyperKostnadskalkyle!K$11)/100,
IF($F325=TiltakstyperKostnadskalkyle!$B$12,($J325*TiltakstyperKostnadskalkyle!K$12)/100,
IF($F325=TiltakstyperKostnadskalkyle!$B$13,($J325*TiltakstyperKostnadskalkyle!K$13)/100,
IF($F325=TiltakstyperKostnadskalkyle!$B$14,($J325*TiltakstyperKostnadskalkyle!K$14)/100,
"0")))))))))</f>
        <v>0</v>
      </c>
      <c r="S325" s="18">
        <f t="shared" si="19"/>
        <v>0</v>
      </c>
      <c r="T325" s="18" t="str">
        <f>IF($F325=TiltakstyperKostnadskalkyle!$B$5,($J325*TiltakstyperKostnadskalkyle!M$5)/100,
IF($F325=TiltakstyperKostnadskalkyle!$B$6,($J325*TiltakstyperKostnadskalkyle!M$6)/100,
IF($F325=TiltakstyperKostnadskalkyle!$B$7,($J325*TiltakstyperKostnadskalkyle!M$7)/100,
IF($F325=TiltakstyperKostnadskalkyle!$B$8,($J325*TiltakstyperKostnadskalkyle!M$8)/100,
IF($F325=TiltakstyperKostnadskalkyle!$B$9,($J325*TiltakstyperKostnadskalkyle!M$9)/100,
IF($F325=TiltakstyperKostnadskalkyle!$B$10,($J325*TiltakstyperKostnadskalkyle!M$10)/100,
IF($F325=TiltakstyperKostnadskalkyle!$B$11,($J325*TiltakstyperKostnadskalkyle!M$11)/100,
IF($F325=TiltakstyperKostnadskalkyle!$B$12,($J325*TiltakstyperKostnadskalkyle!M$12)/100,
IF($F325=TiltakstyperKostnadskalkyle!$B$13,($J325*TiltakstyperKostnadskalkyle!M$13)/100,
IF($F325=TiltakstyperKostnadskalkyle!$B$14,($J325*TiltakstyperKostnadskalkyle!M$14)/100,
IF($F325=TiltakstyperKostnadskalkyle!$B$15,($J325*TiltakstyperKostnadskalkyle!M$15)/100,
"0")))))))))))</f>
        <v>0</v>
      </c>
      <c r="U325" s="32"/>
      <c r="V325" s="32"/>
      <c r="W325" s="18" t="str">
        <f>IF($F325=TiltakstyperKostnadskalkyle!$B$5,($J325*TiltakstyperKostnadskalkyle!P$5)/100,
IF($F325=TiltakstyperKostnadskalkyle!$B$6,($J325*TiltakstyperKostnadskalkyle!P$6)/100,
IF($F325=TiltakstyperKostnadskalkyle!$B$7,($J325*TiltakstyperKostnadskalkyle!P$7)/100,
IF($F325=TiltakstyperKostnadskalkyle!$B$8,($J325*TiltakstyperKostnadskalkyle!P$8)/100,
IF($F325=TiltakstyperKostnadskalkyle!$B$9,($J325*TiltakstyperKostnadskalkyle!P$9)/100,
IF($F325=TiltakstyperKostnadskalkyle!$B$10,($J325*TiltakstyperKostnadskalkyle!P$10)/100,
IF($F325=TiltakstyperKostnadskalkyle!$B$11,($J325*TiltakstyperKostnadskalkyle!P$11)/100,
IF($F325=TiltakstyperKostnadskalkyle!$B$12,($J325*TiltakstyperKostnadskalkyle!P$12)/100,
IF($F325=TiltakstyperKostnadskalkyle!$B$13,($J325*TiltakstyperKostnadskalkyle!P$13)/100,
IF($F325=TiltakstyperKostnadskalkyle!$B$14,($J325*TiltakstyperKostnadskalkyle!P$14)/100,
IF($F325=TiltakstyperKostnadskalkyle!$B$15,($J325*TiltakstyperKostnadskalkyle!P$15)/100,
"0")))))))))))</f>
        <v>0</v>
      </c>
      <c r="Y325" s="151"/>
    </row>
    <row r="326" spans="2:25" ht="14.45" customHeight="1" x14ac:dyDescent="0.25">
      <c r="B326" s="20" t="s">
        <v>25</v>
      </c>
      <c r="C326" s="22"/>
      <c r="D326" s="22"/>
      <c r="E326" s="22"/>
      <c r="F326" s="39"/>
      <c r="G326" s="22"/>
      <c r="H326" s="23"/>
      <c r="I326" s="27"/>
      <c r="J326" s="18">
        <f>IF(F326=TiltakstyperKostnadskalkyle!$B$5,TiltakstyperKostnadskalkyle!$R$5*Handlingsplan!H332,
IF(F326=TiltakstyperKostnadskalkyle!$B$6,TiltakstyperKostnadskalkyle!$R$6*Handlingsplan!H332,
IF(F326=TiltakstyperKostnadskalkyle!$B$7,TiltakstyperKostnadskalkyle!$R$7*Handlingsplan!H332,
IF(F326=TiltakstyperKostnadskalkyle!$B$8,TiltakstyperKostnadskalkyle!$R$8*Handlingsplan!H332,
IF(F326=TiltakstyperKostnadskalkyle!$B$9,TiltakstyperKostnadskalkyle!$R$9*Handlingsplan!H332,
IF(F326=TiltakstyperKostnadskalkyle!$B$10,TiltakstyperKostnadskalkyle!$R$10*Handlingsplan!H332,
IF(F326=TiltakstyperKostnadskalkyle!$B$11,TiltakstyperKostnadskalkyle!$R$11*Handlingsplan!H332,
IF(F326=TiltakstyperKostnadskalkyle!$B$12,TiltakstyperKostnadskalkyle!$R$12*Handlingsplan!H332,
IF(F326=TiltakstyperKostnadskalkyle!$B$13,TiltakstyperKostnadskalkyle!$R$13*Handlingsplan!H332,
IF(F326=TiltakstyperKostnadskalkyle!$B$14,TiltakstyperKostnadskalkyle!$R$14*Handlingsplan!H332,
IF(F326=TiltakstyperKostnadskalkyle!$B$15,TiltakstyperKostnadskalkyle!$R$15*Handlingsplan!H332,
0)))))))))))</f>
        <v>0</v>
      </c>
      <c r="K326" s="18" t="str">
        <f>IF($F326=TiltakstyperKostnadskalkyle!$B$5,($J326*TiltakstyperKostnadskalkyle!D$5)/100,
IF($F326=TiltakstyperKostnadskalkyle!$B$6,($J326*TiltakstyperKostnadskalkyle!D$6)/100,
IF($F326=TiltakstyperKostnadskalkyle!$B$7,($J326*TiltakstyperKostnadskalkyle!D$7)/100,
IF($F326=TiltakstyperKostnadskalkyle!$B$8,($J326*TiltakstyperKostnadskalkyle!D$8)/100,
IF($F326=TiltakstyperKostnadskalkyle!$B$9,($J326*TiltakstyperKostnadskalkyle!D$9)/100,
IF($F326=TiltakstyperKostnadskalkyle!$B$10,($J326*TiltakstyperKostnadskalkyle!D$10)/100,
IF($F326=TiltakstyperKostnadskalkyle!$B$11,($J326*TiltakstyperKostnadskalkyle!D$11)/100,
IF($F326=TiltakstyperKostnadskalkyle!$B$12,($J326*TiltakstyperKostnadskalkyle!D$12)/100,
IF($F326=TiltakstyperKostnadskalkyle!$B$13,($J326*TiltakstyperKostnadskalkyle!D$13)/100,
IF($F326=TiltakstyperKostnadskalkyle!$B$14,($J326*TiltakstyperKostnadskalkyle!D$14)/100,
IF($F326=TiltakstyperKostnadskalkyle!$B$15,($J326*TiltakstyperKostnadskalkyle!D$15)/100,
"0")))))))))))</f>
        <v>0</v>
      </c>
      <c r="L326" s="18" t="str">
        <f>IF($F326=TiltakstyperKostnadskalkyle!$B$5,($J326*TiltakstyperKostnadskalkyle!E$5)/100,
IF($F326=TiltakstyperKostnadskalkyle!$B$6,($J326*TiltakstyperKostnadskalkyle!E$6)/100,
IF($F326=TiltakstyperKostnadskalkyle!$B$7,($J326*TiltakstyperKostnadskalkyle!E$7)/100,
IF($F326=TiltakstyperKostnadskalkyle!$B$8,($J326*TiltakstyperKostnadskalkyle!E$8)/100,
IF($F326=TiltakstyperKostnadskalkyle!$B$9,($J326*TiltakstyperKostnadskalkyle!E$9)/100,
IF($F326=TiltakstyperKostnadskalkyle!$B$10,($J326*TiltakstyperKostnadskalkyle!E$10)/100,
IF($F326=TiltakstyperKostnadskalkyle!$B$11,($J326*TiltakstyperKostnadskalkyle!E$11)/100,
IF($F326=TiltakstyperKostnadskalkyle!$B$12,($J326*TiltakstyperKostnadskalkyle!E$12)/100,
IF($F326=TiltakstyperKostnadskalkyle!$B$13,($J326*TiltakstyperKostnadskalkyle!E$13)/100,
IF($F326=TiltakstyperKostnadskalkyle!$B$14,($J326*TiltakstyperKostnadskalkyle!E$14)/100,
IF($F326=TiltakstyperKostnadskalkyle!$B$15,($J326*TiltakstyperKostnadskalkyle!E$15)/100,
"0")))))))))))</f>
        <v>0</v>
      </c>
      <c r="M326" s="18" t="str">
        <f>IF($F326=TiltakstyperKostnadskalkyle!$B$5,($J326*TiltakstyperKostnadskalkyle!F$5)/100,
IF($F326=TiltakstyperKostnadskalkyle!$B$6,($J326*TiltakstyperKostnadskalkyle!F$6)/100,
IF($F326=TiltakstyperKostnadskalkyle!$B$7,($J326*TiltakstyperKostnadskalkyle!F$7)/100,
IF($F326=TiltakstyperKostnadskalkyle!$B$8,($J326*TiltakstyperKostnadskalkyle!F$8)/100,
IF($F326=TiltakstyperKostnadskalkyle!$B$9,($J326*TiltakstyperKostnadskalkyle!F$9)/100,
IF($F326=TiltakstyperKostnadskalkyle!$B$10,($J326*TiltakstyperKostnadskalkyle!F$10)/100,
IF($F326=TiltakstyperKostnadskalkyle!$B$11,($J326*TiltakstyperKostnadskalkyle!F$11)/100,
IF($F326=TiltakstyperKostnadskalkyle!$B$12,($J326*TiltakstyperKostnadskalkyle!F$12)/100,
IF($F326=TiltakstyperKostnadskalkyle!$B$13,($J326*TiltakstyperKostnadskalkyle!F$13)/100,
IF($F326=TiltakstyperKostnadskalkyle!$B$14,($J326*TiltakstyperKostnadskalkyle!F$14)/100,
IF($F326=TiltakstyperKostnadskalkyle!$B$15,($J326*TiltakstyperKostnadskalkyle!F$15)/100,
"0")))))))))))</f>
        <v>0</v>
      </c>
      <c r="N326" s="18" t="str">
        <f>IF($F326=TiltakstyperKostnadskalkyle!$B$5,($J326*TiltakstyperKostnadskalkyle!G$5)/100,
IF($F326=TiltakstyperKostnadskalkyle!$B$6,($J326*TiltakstyperKostnadskalkyle!G$6)/100,
IF($F326=TiltakstyperKostnadskalkyle!$B$7,($J326*TiltakstyperKostnadskalkyle!G$7)/100,
IF($F326=TiltakstyperKostnadskalkyle!$B$8,($J326*TiltakstyperKostnadskalkyle!G$8)/100,
IF($F326=TiltakstyperKostnadskalkyle!$B$9,($J326*TiltakstyperKostnadskalkyle!G$9)/100,
IF($F326=TiltakstyperKostnadskalkyle!$B$10,($J326*TiltakstyperKostnadskalkyle!G$10)/100,
IF($F326=TiltakstyperKostnadskalkyle!$B$11,($J326*TiltakstyperKostnadskalkyle!G$11)/100,
IF($F326=TiltakstyperKostnadskalkyle!$B$12,($J326*TiltakstyperKostnadskalkyle!G$12)/100,
IF($F326=TiltakstyperKostnadskalkyle!$B$13,($J326*TiltakstyperKostnadskalkyle!G$13)/100,
IF($F326=TiltakstyperKostnadskalkyle!$B$14,($J326*TiltakstyperKostnadskalkyle!G$14)/100,
IF($F326=TiltakstyperKostnadskalkyle!$B$15,($J326*TiltakstyperKostnadskalkyle!G$15)/100,
"0")))))))))))</f>
        <v>0</v>
      </c>
      <c r="O326" s="18" t="str">
        <f>IF($F326=TiltakstyperKostnadskalkyle!$B$5,($J326*TiltakstyperKostnadskalkyle!H$5)/100,
IF($F326=TiltakstyperKostnadskalkyle!$B$6,($J326*TiltakstyperKostnadskalkyle!H$6)/100,
IF($F326=TiltakstyperKostnadskalkyle!$B$7,($J326*TiltakstyperKostnadskalkyle!H$7)/100,
IF($F326=TiltakstyperKostnadskalkyle!$B$8,($J326*TiltakstyperKostnadskalkyle!H$8)/100,
IF($F326=TiltakstyperKostnadskalkyle!$B$9,($J326*TiltakstyperKostnadskalkyle!H$9)/100,
IF($F326=TiltakstyperKostnadskalkyle!$B$10,($J326*TiltakstyperKostnadskalkyle!H$10)/100,
IF($F326=TiltakstyperKostnadskalkyle!$B$11,($J326*TiltakstyperKostnadskalkyle!H$11)/100,
IF($F326=TiltakstyperKostnadskalkyle!$B$12,($J326*TiltakstyperKostnadskalkyle!H$12)/100,
IF($F326=TiltakstyperKostnadskalkyle!$B$13,($J326*TiltakstyperKostnadskalkyle!H$13)/100,
IF($F326=TiltakstyperKostnadskalkyle!$B$14,($J326*TiltakstyperKostnadskalkyle!H$14)/100,
IF($F326=TiltakstyperKostnadskalkyle!$B$15,($J326*TiltakstyperKostnadskalkyle!H$15)/100,
"0")))))))))))</f>
        <v>0</v>
      </c>
      <c r="P326" s="18" t="str">
        <f>IF($F326=TiltakstyperKostnadskalkyle!$B$5,($J326*TiltakstyperKostnadskalkyle!I$5)/100,
IF($F326=TiltakstyperKostnadskalkyle!$B$6,($J326*TiltakstyperKostnadskalkyle!I$6)/100,
IF($F326=TiltakstyperKostnadskalkyle!$B$7,($J326*TiltakstyperKostnadskalkyle!I$7)/100,
IF($F326=TiltakstyperKostnadskalkyle!$B$8,($J326*TiltakstyperKostnadskalkyle!I$8)/100,
IF($F326=TiltakstyperKostnadskalkyle!$B$9,($J326*TiltakstyperKostnadskalkyle!I$9)/100,
IF($F326=TiltakstyperKostnadskalkyle!$B$10,($J326*TiltakstyperKostnadskalkyle!I$10)/100,
IF($F326=TiltakstyperKostnadskalkyle!$B$11,($J326*TiltakstyperKostnadskalkyle!I$11)/100,
IF($F326=TiltakstyperKostnadskalkyle!$B$12,($J326*TiltakstyperKostnadskalkyle!I$12)/100,
IF($F326=TiltakstyperKostnadskalkyle!$B$13,($J326*TiltakstyperKostnadskalkyle!I$13)/100,
IF($F326=TiltakstyperKostnadskalkyle!$B$14,($J326*TiltakstyperKostnadskalkyle!I$14)/100,
IF($F326=TiltakstyperKostnadskalkyle!$B$15,($J326*TiltakstyperKostnadskalkyle!I$15)/100,
"0")))))))))))</f>
        <v>0</v>
      </c>
      <c r="Q326" s="18">
        <f t="shared" si="18"/>
        <v>0</v>
      </c>
      <c r="R326" s="18" t="str">
        <f>IF($F326=TiltakstyperKostnadskalkyle!$B$5,($J326*TiltakstyperKostnadskalkyle!K$5)/100,
IF($F326=TiltakstyperKostnadskalkyle!$B$6,($J326*TiltakstyperKostnadskalkyle!K$6)/100,
IF($F326=TiltakstyperKostnadskalkyle!$B$8,($J326*TiltakstyperKostnadskalkyle!K$8)/100,
IF($F326=TiltakstyperKostnadskalkyle!$B$9,($J326*TiltakstyperKostnadskalkyle!K$9)/100,
IF($F326=TiltakstyperKostnadskalkyle!$B$10,($J326*TiltakstyperKostnadskalkyle!K$10)/100,
IF($F326=TiltakstyperKostnadskalkyle!$B$11,($J326*TiltakstyperKostnadskalkyle!K$11)/100,
IF($F326=TiltakstyperKostnadskalkyle!$B$12,($J326*TiltakstyperKostnadskalkyle!K$12)/100,
IF($F326=TiltakstyperKostnadskalkyle!$B$13,($J326*TiltakstyperKostnadskalkyle!K$13)/100,
IF($F326=TiltakstyperKostnadskalkyle!$B$14,($J326*TiltakstyperKostnadskalkyle!K$14)/100,
"0")))))))))</f>
        <v>0</v>
      </c>
      <c r="S326" s="18">
        <f t="shared" si="19"/>
        <v>0</v>
      </c>
      <c r="T326" s="18" t="str">
        <f>IF($F326=TiltakstyperKostnadskalkyle!$B$5,($J326*TiltakstyperKostnadskalkyle!M$5)/100,
IF($F326=TiltakstyperKostnadskalkyle!$B$6,($J326*TiltakstyperKostnadskalkyle!M$6)/100,
IF($F326=TiltakstyperKostnadskalkyle!$B$7,($J326*TiltakstyperKostnadskalkyle!M$7)/100,
IF($F326=TiltakstyperKostnadskalkyle!$B$8,($J326*TiltakstyperKostnadskalkyle!M$8)/100,
IF($F326=TiltakstyperKostnadskalkyle!$B$9,($J326*TiltakstyperKostnadskalkyle!M$9)/100,
IF($F326=TiltakstyperKostnadskalkyle!$B$10,($J326*TiltakstyperKostnadskalkyle!M$10)/100,
IF($F326=TiltakstyperKostnadskalkyle!$B$11,($J326*TiltakstyperKostnadskalkyle!M$11)/100,
IF($F326=TiltakstyperKostnadskalkyle!$B$12,($J326*TiltakstyperKostnadskalkyle!M$12)/100,
IF($F326=TiltakstyperKostnadskalkyle!$B$13,($J326*TiltakstyperKostnadskalkyle!M$13)/100,
IF($F326=TiltakstyperKostnadskalkyle!$B$14,($J326*TiltakstyperKostnadskalkyle!M$14)/100,
IF($F326=TiltakstyperKostnadskalkyle!$B$15,($J326*TiltakstyperKostnadskalkyle!M$15)/100,
"0")))))))))))</f>
        <v>0</v>
      </c>
      <c r="U326" s="32"/>
      <c r="V326" s="32"/>
      <c r="W326" s="18" t="str">
        <f>IF($F326=TiltakstyperKostnadskalkyle!$B$5,($J326*TiltakstyperKostnadskalkyle!P$5)/100,
IF($F326=TiltakstyperKostnadskalkyle!$B$6,($J326*TiltakstyperKostnadskalkyle!P$6)/100,
IF($F326=TiltakstyperKostnadskalkyle!$B$7,($J326*TiltakstyperKostnadskalkyle!P$7)/100,
IF($F326=TiltakstyperKostnadskalkyle!$B$8,($J326*TiltakstyperKostnadskalkyle!P$8)/100,
IF($F326=TiltakstyperKostnadskalkyle!$B$9,($J326*TiltakstyperKostnadskalkyle!P$9)/100,
IF($F326=TiltakstyperKostnadskalkyle!$B$10,($J326*TiltakstyperKostnadskalkyle!P$10)/100,
IF($F326=TiltakstyperKostnadskalkyle!$B$11,($J326*TiltakstyperKostnadskalkyle!P$11)/100,
IF($F326=TiltakstyperKostnadskalkyle!$B$12,($J326*TiltakstyperKostnadskalkyle!P$12)/100,
IF($F326=TiltakstyperKostnadskalkyle!$B$13,($J326*TiltakstyperKostnadskalkyle!P$13)/100,
IF($F326=TiltakstyperKostnadskalkyle!$B$14,($J326*TiltakstyperKostnadskalkyle!P$14)/100,
IF($F326=TiltakstyperKostnadskalkyle!$B$15,($J326*TiltakstyperKostnadskalkyle!P$15)/100,
"0")))))))))))</f>
        <v>0</v>
      </c>
      <c r="Y326" s="151"/>
    </row>
    <row r="327" spans="2:25" ht="14.45" customHeight="1" x14ac:dyDescent="0.25">
      <c r="B327" s="20" t="s">
        <v>25</v>
      </c>
      <c r="C327" s="22"/>
      <c r="D327" s="22"/>
      <c r="E327" s="22"/>
      <c r="F327" s="39"/>
      <c r="G327" s="22"/>
      <c r="H327" s="23"/>
      <c r="I327" s="27"/>
      <c r="J327" s="18">
        <f>IF(F327=TiltakstyperKostnadskalkyle!$B$5,TiltakstyperKostnadskalkyle!$R$5*Handlingsplan!H333,
IF(F327=TiltakstyperKostnadskalkyle!$B$6,TiltakstyperKostnadskalkyle!$R$6*Handlingsplan!H333,
IF(F327=TiltakstyperKostnadskalkyle!$B$7,TiltakstyperKostnadskalkyle!$R$7*Handlingsplan!H333,
IF(F327=TiltakstyperKostnadskalkyle!$B$8,TiltakstyperKostnadskalkyle!$R$8*Handlingsplan!H333,
IF(F327=TiltakstyperKostnadskalkyle!$B$9,TiltakstyperKostnadskalkyle!$R$9*Handlingsplan!H333,
IF(F327=TiltakstyperKostnadskalkyle!$B$10,TiltakstyperKostnadskalkyle!$R$10*Handlingsplan!H333,
IF(F327=TiltakstyperKostnadskalkyle!$B$11,TiltakstyperKostnadskalkyle!$R$11*Handlingsplan!H333,
IF(F327=TiltakstyperKostnadskalkyle!$B$12,TiltakstyperKostnadskalkyle!$R$12*Handlingsplan!H333,
IF(F327=TiltakstyperKostnadskalkyle!$B$13,TiltakstyperKostnadskalkyle!$R$13*Handlingsplan!H333,
IF(F327=TiltakstyperKostnadskalkyle!$B$14,TiltakstyperKostnadskalkyle!$R$14*Handlingsplan!H333,
IF(F327=TiltakstyperKostnadskalkyle!$B$15,TiltakstyperKostnadskalkyle!$R$15*Handlingsplan!H333,
0)))))))))))</f>
        <v>0</v>
      </c>
      <c r="K327" s="18" t="str">
        <f>IF($F327=TiltakstyperKostnadskalkyle!$B$5,($J327*TiltakstyperKostnadskalkyle!D$5)/100,
IF($F327=TiltakstyperKostnadskalkyle!$B$6,($J327*TiltakstyperKostnadskalkyle!D$6)/100,
IF($F327=TiltakstyperKostnadskalkyle!$B$7,($J327*TiltakstyperKostnadskalkyle!D$7)/100,
IF($F327=TiltakstyperKostnadskalkyle!$B$8,($J327*TiltakstyperKostnadskalkyle!D$8)/100,
IF($F327=TiltakstyperKostnadskalkyle!$B$9,($J327*TiltakstyperKostnadskalkyle!D$9)/100,
IF($F327=TiltakstyperKostnadskalkyle!$B$10,($J327*TiltakstyperKostnadskalkyle!D$10)/100,
IF($F327=TiltakstyperKostnadskalkyle!$B$11,($J327*TiltakstyperKostnadskalkyle!D$11)/100,
IF($F327=TiltakstyperKostnadskalkyle!$B$12,($J327*TiltakstyperKostnadskalkyle!D$12)/100,
IF($F327=TiltakstyperKostnadskalkyle!$B$13,($J327*TiltakstyperKostnadskalkyle!D$13)/100,
IF($F327=TiltakstyperKostnadskalkyle!$B$14,($J327*TiltakstyperKostnadskalkyle!D$14)/100,
IF($F327=TiltakstyperKostnadskalkyle!$B$15,($J327*TiltakstyperKostnadskalkyle!D$15)/100,
"0")))))))))))</f>
        <v>0</v>
      </c>
      <c r="L327" s="18" t="str">
        <f>IF($F327=TiltakstyperKostnadskalkyle!$B$5,($J327*TiltakstyperKostnadskalkyle!E$5)/100,
IF($F327=TiltakstyperKostnadskalkyle!$B$6,($J327*TiltakstyperKostnadskalkyle!E$6)/100,
IF($F327=TiltakstyperKostnadskalkyle!$B$7,($J327*TiltakstyperKostnadskalkyle!E$7)/100,
IF($F327=TiltakstyperKostnadskalkyle!$B$8,($J327*TiltakstyperKostnadskalkyle!E$8)/100,
IF($F327=TiltakstyperKostnadskalkyle!$B$9,($J327*TiltakstyperKostnadskalkyle!E$9)/100,
IF($F327=TiltakstyperKostnadskalkyle!$B$10,($J327*TiltakstyperKostnadskalkyle!E$10)/100,
IF($F327=TiltakstyperKostnadskalkyle!$B$11,($J327*TiltakstyperKostnadskalkyle!E$11)/100,
IF($F327=TiltakstyperKostnadskalkyle!$B$12,($J327*TiltakstyperKostnadskalkyle!E$12)/100,
IF($F327=TiltakstyperKostnadskalkyle!$B$13,($J327*TiltakstyperKostnadskalkyle!E$13)/100,
IF($F327=TiltakstyperKostnadskalkyle!$B$14,($J327*TiltakstyperKostnadskalkyle!E$14)/100,
IF($F327=TiltakstyperKostnadskalkyle!$B$15,($J327*TiltakstyperKostnadskalkyle!E$15)/100,
"0")))))))))))</f>
        <v>0</v>
      </c>
      <c r="M327" s="18" t="str">
        <f>IF($F327=TiltakstyperKostnadskalkyle!$B$5,($J327*TiltakstyperKostnadskalkyle!F$5)/100,
IF($F327=TiltakstyperKostnadskalkyle!$B$6,($J327*TiltakstyperKostnadskalkyle!F$6)/100,
IF($F327=TiltakstyperKostnadskalkyle!$B$7,($J327*TiltakstyperKostnadskalkyle!F$7)/100,
IF($F327=TiltakstyperKostnadskalkyle!$B$8,($J327*TiltakstyperKostnadskalkyle!F$8)/100,
IF($F327=TiltakstyperKostnadskalkyle!$B$9,($J327*TiltakstyperKostnadskalkyle!F$9)/100,
IF($F327=TiltakstyperKostnadskalkyle!$B$10,($J327*TiltakstyperKostnadskalkyle!F$10)/100,
IF($F327=TiltakstyperKostnadskalkyle!$B$11,($J327*TiltakstyperKostnadskalkyle!F$11)/100,
IF($F327=TiltakstyperKostnadskalkyle!$B$12,($J327*TiltakstyperKostnadskalkyle!F$12)/100,
IF($F327=TiltakstyperKostnadskalkyle!$B$13,($J327*TiltakstyperKostnadskalkyle!F$13)/100,
IF($F327=TiltakstyperKostnadskalkyle!$B$14,($J327*TiltakstyperKostnadskalkyle!F$14)/100,
IF($F327=TiltakstyperKostnadskalkyle!$B$15,($J327*TiltakstyperKostnadskalkyle!F$15)/100,
"0")))))))))))</f>
        <v>0</v>
      </c>
      <c r="N327" s="18" t="str">
        <f>IF($F327=TiltakstyperKostnadskalkyle!$B$5,($J327*TiltakstyperKostnadskalkyle!G$5)/100,
IF($F327=TiltakstyperKostnadskalkyle!$B$6,($J327*TiltakstyperKostnadskalkyle!G$6)/100,
IF($F327=TiltakstyperKostnadskalkyle!$B$7,($J327*TiltakstyperKostnadskalkyle!G$7)/100,
IF($F327=TiltakstyperKostnadskalkyle!$B$8,($J327*TiltakstyperKostnadskalkyle!G$8)/100,
IF($F327=TiltakstyperKostnadskalkyle!$B$9,($J327*TiltakstyperKostnadskalkyle!G$9)/100,
IF($F327=TiltakstyperKostnadskalkyle!$B$10,($J327*TiltakstyperKostnadskalkyle!G$10)/100,
IF($F327=TiltakstyperKostnadskalkyle!$B$11,($J327*TiltakstyperKostnadskalkyle!G$11)/100,
IF($F327=TiltakstyperKostnadskalkyle!$B$12,($J327*TiltakstyperKostnadskalkyle!G$12)/100,
IF($F327=TiltakstyperKostnadskalkyle!$B$13,($J327*TiltakstyperKostnadskalkyle!G$13)/100,
IF($F327=TiltakstyperKostnadskalkyle!$B$14,($J327*TiltakstyperKostnadskalkyle!G$14)/100,
IF($F327=TiltakstyperKostnadskalkyle!$B$15,($J327*TiltakstyperKostnadskalkyle!G$15)/100,
"0")))))))))))</f>
        <v>0</v>
      </c>
      <c r="O327" s="18" t="str">
        <f>IF($F327=TiltakstyperKostnadskalkyle!$B$5,($J327*TiltakstyperKostnadskalkyle!H$5)/100,
IF($F327=TiltakstyperKostnadskalkyle!$B$6,($J327*TiltakstyperKostnadskalkyle!H$6)/100,
IF($F327=TiltakstyperKostnadskalkyle!$B$7,($J327*TiltakstyperKostnadskalkyle!H$7)/100,
IF($F327=TiltakstyperKostnadskalkyle!$B$8,($J327*TiltakstyperKostnadskalkyle!H$8)/100,
IF($F327=TiltakstyperKostnadskalkyle!$B$9,($J327*TiltakstyperKostnadskalkyle!H$9)/100,
IF($F327=TiltakstyperKostnadskalkyle!$B$10,($J327*TiltakstyperKostnadskalkyle!H$10)/100,
IF($F327=TiltakstyperKostnadskalkyle!$B$11,($J327*TiltakstyperKostnadskalkyle!H$11)/100,
IF($F327=TiltakstyperKostnadskalkyle!$B$12,($J327*TiltakstyperKostnadskalkyle!H$12)/100,
IF($F327=TiltakstyperKostnadskalkyle!$B$13,($J327*TiltakstyperKostnadskalkyle!H$13)/100,
IF($F327=TiltakstyperKostnadskalkyle!$B$14,($J327*TiltakstyperKostnadskalkyle!H$14)/100,
IF($F327=TiltakstyperKostnadskalkyle!$B$15,($J327*TiltakstyperKostnadskalkyle!H$15)/100,
"0")))))))))))</f>
        <v>0</v>
      </c>
      <c r="P327" s="18" t="str">
        <f>IF($F327=TiltakstyperKostnadskalkyle!$B$5,($J327*TiltakstyperKostnadskalkyle!I$5)/100,
IF($F327=TiltakstyperKostnadskalkyle!$B$6,($J327*TiltakstyperKostnadskalkyle!I$6)/100,
IF($F327=TiltakstyperKostnadskalkyle!$B$7,($J327*TiltakstyperKostnadskalkyle!I$7)/100,
IF($F327=TiltakstyperKostnadskalkyle!$B$8,($J327*TiltakstyperKostnadskalkyle!I$8)/100,
IF($F327=TiltakstyperKostnadskalkyle!$B$9,($J327*TiltakstyperKostnadskalkyle!I$9)/100,
IF($F327=TiltakstyperKostnadskalkyle!$B$10,($J327*TiltakstyperKostnadskalkyle!I$10)/100,
IF($F327=TiltakstyperKostnadskalkyle!$B$11,($J327*TiltakstyperKostnadskalkyle!I$11)/100,
IF($F327=TiltakstyperKostnadskalkyle!$B$12,($J327*TiltakstyperKostnadskalkyle!I$12)/100,
IF($F327=TiltakstyperKostnadskalkyle!$B$13,($J327*TiltakstyperKostnadskalkyle!I$13)/100,
IF($F327=TiltakstyperKostnadskalkyle!$B$14,($J327*TiltakstyperKostnadskalkyle!I$14)/100,
IF($F327=TiltakstyperKostnadskalkyle!$B$15,($J327*TiltakstyperKostnadskalkyle!I$15)/100,
"0")))))))))))</f>
        <v>0</v>
      </c>
      <c r="Q327" s="18">
        <f t="shared" si="18"/>
        <v>0</v>
      </c>
      <c r="R327" s="18" t="str">
        <f>IF($F327=TiltakstyperKostnadskalkyle!$B$5,($J327*TiltakstyperKostnadskalkyle!K$5)/100,
IF($F327=TiltakstyperKostnadskalkyle!$B$6,($J327*TiltakstyperKostnadskalkyle!K$6)/100,
IF($F327=TiltakstyperKostnadskalkyle!$B$8,($J327*TiltakstyperKostnadskalkyle!K$8)/100,
IF($F327=TiltakstyperKostnadskalkyle!$B$9,($J327*TiltakstyperKostnadskalkyle!K$9)/100,
IF($F327=TiltakstyperKostnadskalkyle!$B$10,($J327*TiltakstyperKostnadskalkyle!K$10)/100,
IF($F327=TiltakstyperKostnadskalkyle!$B$11,($J327*TiltakstyperKostnadskalkyle!K$11)/100,
IF($F327=TiltakstyperKostnadskalkyle!$B$12,($J327*TiltakstyperKostnadskalkyle!K$12)/100,
IF($F327=TiltakstyperKostnadskalkyle!$B$13,($J327*TiltakstyperKostnadskalkyle!K$13)/100,
IF($F327=TiltakstyperKostnadskalkyle!$B$14,($J327*TiltakstyperKostnadskalkyle!K$14)/100,
"0")))))))))</f>
        <v>0</v>
      </c>
      <c r="S327" s="18">
        <f t="shared" si="19"/>
        <v>0</v>
      </c>
      <c r="T327" s="18" t="str">
        <f>IF($F327=TiltakstyperKostnadskalkyle!$B$5,($J327*TiltakstyperKostnadskalkyle!M$5)/100,
IF($F327=TiltakstyperKostnadskalkyle!$B$6,($J327*TiltakstyperKostnadskalkyle!M$6)/100,
IF($F327=TiltakstyperKostnadskalkyle!$B$7,($J327*TiltakstyperKostnadskalkyle!M$7)/100,
IF($F327=TiltakstyperKostnadskalkyle!$B$8,($J327*TiltakstyperKostnadskalkyle!M$8)/100,
IF($F327=TiltakstyperKostnadskalkyle!$B$9,($J327*TiltakstyperKostnadskalkyle!M$9)/100,
IF($F327=TiltakstyperKostnadskalkyle!$B$10,($J327*TiltakstyperKostnadskalkyle!M$10)/100,
IF($F327=TiltakstyperKostnadskalkyle!$B$11,($J327*TiltakstyperKostnadskalkyle!M$11)/100,
IF($F327=TiltakstyperKostnadskalkyle!$B$12,($J327*TiltakstyperKostnadskalkyle!M$12)/100,
IF($F327=TiltakstyperKostnadskalkyle!$B$13,($J327*TiltakstyperKostnadskalkyle!M$13)/100,
IF($F327=TiltakstyperKostnadskalkyle!$B$14,($J327*TiltakstyperKostnadskalkyle!M$14)/100,
IF($F327=TiltakstyperKostnadskalkyle!$B$15,($J327*TiltakstyperKostnadskalkyle!M$15)/100,
"0")))))))))))</f>
        <v>0</v>
      </c>
      <c r="U327" s="32"/>
      <c r="V327" s="32"/>
      <c r="W327" s="18" t="str">
        <f>IF($F327=TiltakstyperKostnadskalkyle!$B$5,($J327*TiltakstyperKostnadskalkyle!P$5)/100,
IF($F327=TiltakstyperKostnadskalkyle!$B$6,($J327*TiltakstyperKostnadskalkyle!P$6)/100,
IF($F327=TiltakstyperKostnadskalkyle!$B$7,($J327*TiltakstyperKostnadskalkyle!P$7)/100,
IF($F327=TiltakstyperKostnadskalkyle!$B$8,($J327*TiltakstyperKostnadskalkyle!P$8)/100,
IF($F327=TiltakstyperKostnadskalkyle!$B$9,($J327*TiltakstyperKostnadskalkyle!P$9)/100,
IF($F327=TiltakstyperKostnadskalkyle!$B$10,($J327*TiltakstyperKostnadskalkyle!P$10)/100,
IF($F327=TiltakstyperKostnadskalkyle!$B$11,($J327*TiltakstyperKostnadskalkyle!P$11)/100,
IF($F327=TiltakstyperKostnadskalkyle!$B$12,($J327*TiltakstyperKostnadskalkyle!P$12)/100,
IF($F327=TiltakstyperKostnadskalkyle!$B$13,($J327*TiltakstyperKostnadskalkyle!P$13)/100,
IF($F327=TiltakstyperKostnadskalkyle!$B$14,($J327*TiltakstyperKostnadskalkyle!P$14)/100,
IF($F327=TiltakstyperKostnadskalkyle!$B$15,($J327*TiltakstyperKostnadskalkyle!P$15)/100,
"0")))))))))))</f>
        <v>0</v>
      </c>
      <c r="Y327" s="151"/>
    </row>
    <row r="328" spans="2:25" ht="14.45" customHeight="1" x14ac:dyDescent="0.25">
      <c r="B328" s="20" t="s">
        <v>25</v>
      </c>
      <c r="C328" s="22"/>
      <c r="D328" s="22"/>
      <c r="E328" s="22"/>
      <c r="F328" s="39"/>
      <c r="G328" s="22"/>
      <c r="H328" s="23"/>
      <c r="I328" s="27"/>
      <c r="J328" s="18">
        <f>IF(F328=TiltakstyperKostnadskalkyle!$B$5,TiltakstyperKostnadskalkyle!$R$5*Handlingsplan!H334,
IF(F328=TiltakstyperKostnadskalkyle!$B$6,TiltakstyperKostnadskalkyle!$R$6*Handlingsplan!H334,
IF(F328=TiltakstyperKostnadskalkyle!$B$7,TiltakstyperKostnadskalkyle!$R$7*Handlingsplan!H334,
IF(F328=TiltakstyperKostnadskalkyle!$B$8,TiltakstyperKostnadskalkyle!$R$8*Handlingsplan!H334,
IF(F328=TiltakstyperKostnadskalkyle!$B$9,TiltakstyperKostnadskalkyle!$R$9*Handlingsplan!H334,
IF(F328=TiltakstyperKostnadskalkyle!$B$10,TiltakstyperKostnadskalkyle!$R$10*Handlingsplan!H334,
IF(F328=TiltakstyperKostnadskalkyle!$B$11,TiltakstyperKostnadskalkyle!$R$11*Handlingsplan!H334,
IF(F328=TiltakstyperKostnadskalkyle!$B$12,TiltakstyperKostnadskalkyle!$R$12*Handlingsplan!H334,
IF(F328=TiltakstyperKostnadskalkyle!$B$13,TiltakstyperKostnadskalkyle!$R$13*Handlingsplan!H334,
IF(F328=TiltakstyperKostnadskalkyle!$B$14,TiltakstyperKostnadskalkyle!$R$14*Handlingsplan!H334,
IF(F328=TiltakstyperKostnadskalkyle!$B$15,TiltakstyperKostnadskalkyle!$R$15*Handlingsplan!H334,
0)))))))))))</f>
        <v>0</v>
      </c>
      <c r="K328" s="18" t="str">
        <f>IF($F328=TiltakstyperKostnadskalkyle!$B$5,($J328*TiltakstyperKostnadskalkyle!D$5)/100,
IF($F328=TiltakstyperKostnadskalkyle!$B$6,($J328*TiltakstyperKostnadskalkyle!D$6)/100,
IF($F328=TiltakstyperKostnadskalkyle!$B$7,($J328*TiltakstyperKostnadskalkyle!D$7)/100,
IF($F328=TiltakstyperKostnadskalkyle!$B$8,($J328*TiltakstyperKostnadskalkyle!D$8)/100,
IF($F328=TiltakstyperKostnadskalkyle!$B$9,($J328*TiltakstyperKostnadskalkyle!D$9)/100,
IF($F328=TiltakstyperKostnadskalkyle!$B$10,($J328*TiltakstyperKostnadskalkyle!D$10)/100,
IF($F328=TiltakstyperKostnadskalkyle!$B$11,($J328*TiltakstyperKostnadskalkyle!D$11)/100,
IF($F328=TiltakstyperKostnadskalkyle!$B$12,($J328*TiltakstyperKostnadskalkyle!D$12)/100,
IF($F328=TiltakstyperKostnadskalkyle!$B$13,($J328*TiltakstyperKostnadskalkyle!D$13)/100,
IF($F328=TiltakstyperKostnadskalkyle!$B$14,($J328*TiltakstyperKostnadskalkyle!D$14)/100,
IF($F328=TiltakstyperKostnadskalkyle!$B$15,($J328*TiltakstyperKostnadskalkyle!D$15)/100,
"0")))))))))))</f>
        <v>0</v>
      </c>
      <c r="L328" s="18" t="str">
        <f>IF($F328=TiltakstyperKostnadskalkyle!$B$5,($J328*TiltakstyperKostnadskalkyle!E$5)/100,
IF($F328=TiltakstyperKostnadskalkyle!$B$6,($J328*TiltakstyperKostnadskalkyle!E$6)/100,
IF($F328=TiltakstyperKostnadskalkyle!$B$7,($J328*TiltakstyperKostnadskalkyle!E$7)/100,
IF($F328=TiltakstyperKostnadskalkyle!$B$8,($J328*TiltakstyperKostnadskalkyle!E$8)/100,
IF($F328=TiltakstyperKostnadskalkyle!$B$9,($J328*TiltakstyperKostnadskalkyle!E$9)/100,
IF($F328=TiltakstyperKostnadskalkyle!$B$10,($J328*TiltakstyperKostnadskalkyle!E$10)/100,
IF($F328=TiltakstyperKostnadskalkyle!$B$11,($J328*TiltakstyperKostnadskalkyle!E$11)/100,
IF($F328=TiltakstyperKostnadskalkyle!$B$12,($J328*TiltakstyperKostnadskalkyle!E$12)/100,
IF($F328=TiltakstyperKostnadskalkyle!$B$13,($J328*TiltakstyperKostnadskalkyle!E$13)/100,
IF($F328=TiltakstyperKostnadskalkyle!$B$14,($J328*TiltakstyperKostnadskalkyle!E$14)/100,
IF($F328=TiltakstyperKostnadskalkyle!$B$15,($J328*TiltakstyperKostnadskalkyle!E$15)/100,
"0")))))))))))</f>
        <v>0</v>
      </c>
      <c r="M328" s="18" t="str">
        <f>IF($F328=TiltakstyperKostnadskalkyle!$B$5,($J328*TiltakstyperKostnadskalkyle!F$5)/100,
IF($F328=TiltakstyperKostnadskalkyle!$B$6,($J328*TiltakstyperKostnadskalkyle!F$6)/100,
IF($F328=TiltakstyperKostnadskalkyle!$B$7,($J328*TiltakstyperKostnadskalkyle!F$7)/100,
IF($F328=TiltakstyperKostnadskalkyle!$B$8,($J328*TiltakstyperKostnadskalkyle!F$8)/100,
IF($F328=TiltakstyperKostnadskalkyle!$B$9,($J328*TiltakstyperKostnadskalkyle!F$9)/100,
IF($F328=TiltakstyperKostnadskalkyle!$B$10,($J328*TiltakstyperKostnadskalkyle!F$10)/100,
IF($F328=TiltakstyperKostnadskalkyle!$B$11,($J328*TiltakstyperKostnadskalkyle!F$11)/100,
IF($F328=TiltakstyperKostnadskalkyle!$B$12,($J328*TiltakstyperKostnadskalkyle!F$12)/100,
IF($F328=TiltakstyperKostnadskalkyle!$B$13,($J328*TiltakstyperKostnadskalkyle!F$13)/100,
IF($F328=TiltakstyperKostnadskalkyle!$B$14,($J328*TiltakstyperKostnadskalkyle!F$14)/100,
IF($F328=TiltakstyperKostnadskalkyle!$B$15,($J328*TiltakstyperKostnadskalkyle!F$15)/100,
"0")))))))))))</f>
        <v>0</v>
      </c>
      <c r="N328" s="18" t="str">
        <f>IF($F328=TiltakstyperKostnadskalkyle!$B$5,($J328*TiltakstyperKostnadskalkyle!G$5)/100,
IF($F328=TiltakstyperKostnadskalkyle!$B$6,($J328*TiltakstyperKostnadskalkyle!G$6)/100,
IF($F328=TiltakstyperKostnadskalkyle!$B$7,($J328*TiltakstyperKostnadskalkyle!G$7)/100,
IF($F328=TiltakstyperKostnadskalkyle!$B$8,($J328*TiltakstyperKostnadskalkyle!G$8)/100,
IF($F328=TiltakstyperKostnadskalkyle!$B$9,($J328*TiltakstyperKostnadskalkyle!G$9)/100,
IF($F328=TiltakstyperKostnadskalkyle!$B$10,($J328*TiltakstyperKostnadskalkyle!G$10)/100,
IF($F328=TiltakstyperKostnadskalkyle!$B$11,($J328*TiltakstyperKostnadskalkyle!G$11)/100,
IF($F328=TiltakstyperKostnadskalkyle!$B$12,($J328*TiltakstyperKostnadskalkyle!G$12)/100,
IF($F328=TiltakstyperKostnadskalkyle!$B$13,($J328*TiltakstyperKostnadskalkyle!G$13)/100,
IF($F328=TiltakstyperKostnadskalkyle!$B$14,($J328*TiltakstyperKostnadskalkyle!G$14)/100,
IF($F328=TiltakstyperKostnadskalkyle!$B$15,($J328*TiltakstyperKostnadskalkyle!G$15)/100,
"0")))))))))))</f>
        <v>0</v>
      </c>
      <c r="O328" s="18" t="str">
        <f>IF($F328=TiltakstyperKostnadskalkyle!$B$5,($J328*TiltakstyperKostnadskalkyle!H$5)/100,
IF($F328=TiltakstyperKostnadskalkyle!$B$6,($J328*TiltakstyperKostnadskalkyle!H$6)/100,
IF($F328=TiltakstyperKostnadskalkyle!$B$7,($J328*TiltakstyperKostnadskalkyle!H$7)/100,
IF($F328=TiltakstyperKostnadskalkyle!$B$8,($J328*TiltakstyperKostnadskalkyle!H$8)/100,
IF($F328=TiltakstyperKostnadskalkyle!$B$9,($J328*TiltakstyperKostnadskalkyle!H$9)/100,
IF($F328=TiltakstyperKostnadskalkyle!$B$10,($J328*TiltakstyperKostnadskalkyle!H$10)/100,
IF($F328=TiltakstyperKostnadskalkyle!$B$11,($J328*TiltakstyperKostnadskalkyle!H$11)/100,
IF($F328=TiltakstyperKostnadskalkyle!$B$12,($J328*TiltakstyperKostnadskalkyle!H$12)/100,
IF($F328=TiltakstyperKostnadskalkyle!$B$13,($J328*TiltakstyperKostnadskalkyle!H$13)/100,
IF($F328=TiltakstyperKostnadskalkyle!$B$14,($J328*TiltakstyperKostnadskalkyle!H$14)/100,
IF($F328=TiltakstyperKostnadskalkyle!$B$15,($J328*TiltakstyperKostnadskalkyle!H$15)/100,
"0")))))))))))</f>
        <v>0</v>
      </c>
      <c r="P328" s="18" t="str">
        <f>IF($F328=TiltakstyperKostnadskalkyle!$B$5,($J328*TiltakstyperKostnadskalkyle!I$5)/100,
IF($F328=TiltakstyperKostnadskalkyle!$B$6,($J328*TiltakstyperKostnadskalkyle!I$6)/100,
IF($F328=TiltakstyperKostnadskalkyle!$B$7,($J328*TiltakstyperKostnadskalkyle!I$7)/100,
IF($F328=TiltakstyperKostnadskalkyle!$B$8,($J328*TiltakstyperKostnadskalkyle!I$8)/100,
IF($F328=TiltakstyperKostnadskalkyle!$B$9,($J328*TiltakstyperKostnadskalkyle!I$9)/100,
IF($F328=TiltakstyperKostnadskalkyle!$B$10,($J328*TiltakstyperKostnadskalkyle!I$10)/100,
IF($F328=TiltakstyperKostnadskalkyle!$B$11,($J328*TiltakstyperKostnadskalkyle!I$11)/100,
IF($F328=TiltakstyperKostnadskalkyle!$B$12,($J328*TiltakstyperKostnadskalkyle!I$12)/100,
IF($F328=TiltakstyperKostnadskalkyle!$B$13,($J328*TiltakstyperKostnadskalkyle!I$13)/100,
IF($F328=TiltakstyperKostnadskalkyle!$B$14,($J328*TiltakstyperKostnadskalkyle!I$14)/100,
IF($F328=TiltakstyperKostnadskalkyle!$B$15,($J328*TiltakstyperKostnadskalkyle!I$15)/100,
"0")))))))))))</f>
        <v>0</v>
      </c>
      <c r="Q328" s="18">
        <f t="shared" si="18"/>
        <v>0</v>
      </c>
      <c r="R328" s="18" t="str">
        <f>IF($F328=TiltakstyperKostnadskalkyle!$B$5,($J328*TiltakstyperKostnadskalkyle!K$5)/100,
IF($F328=TiltakstyperKostnadskalkyle!$B$6,($J328*TiltakstyperKostnadskalkyle!K$6)/100,
IF($F328=TiltakstyperKostnadskalkyle!$B$8,($J328*TiltakstyperKostnadskalkyle!K$8)/100,
IF($F328=TiltakstyperKostnadskalkyle!$B$9,($J328*TiltakstyperKostnadskalkyle!K$9)/100,
IF($F328=TiltakstyperKostnadskalkyle!$B$10,($J328*TiltakstyperKostnadskalkyle!K$10)/100,
IF($F328=TiltakstyperKostnadskalkyle!$B$11,($J328*TiltakstyperKostnadskalkyle!K$11)/100,
IF($F328=TiltakstyperKostnadskalkyle!$B$12,($J328*TiltakstyperKostnadskalkyle!K$12)/100,
IF($F328=TiltakstyperKostnadskalkyle!$B$13,($J328*TiltakstyperKostnadskalkyle!K$13)/100,
IF($F328=TiltakstyperKostnadskalkyle!$B$14,($J328*TiltakstyperKostnadskalkyle!K$14)/100,
"0")))))))))</f>
        <v>0</v>
      </c>
      <c r="S328" s="18">
        <f t="shared" si="19"/>
        <v>0</v>
      </c>
      <c r="T328" s="18" t="str">
        <f>IF($F328=TiltakstyperKostnadskalkyle!$B$5,($J328*TiltakstyperKostnadskalkyle!M$5)/100,
IF($F328=TiltakstyperKostnadskalkyle!$B$6,($J328*TiltakstyperKostnadskalkyle!M$6)/100,
IF($F328=TiltakstyperKostnadskalkyle!$B$7,($J328*TiltakstyperKostnadskalkyle!M$7)/100,
IF($F328=TiltakstyperKostnadskalkyle!$B$8,($J328*TiltakstyperKostnadskalkyle!M$8)/100,
IF($F328=TiltakstyperKostnadskalkyle!$B$9,($J328*TiltakstyperKostnadskalkyle!M$9)/100,
IF($F328=TiltakstyperKostnadskalkyle!$B$10,($J328*TiltakstyperKostnadskalkyle!M$10)/100,
IF($F328=TiltakstyperKostnadskalkyle!$B$11,($J328*TiltakstyperKostnadskalkyle!M$11)/100,
IF($F328=TiltakstyperKostnadskalkyle!$B$12,($J328*TiltakstyperKostnadskalkyle!M$12)/100,
IF($F328=TiltakstyperKostnadskalkyle!$B$13,($J328*TiltakstyperKostnadskalkyle!M$13)/100,
IF($F328=TiltakstyperKostnadskalkyle!$B$14,($J328*TiltakstyperKostnadskalkyle!M$14)/100,
IF($F328=TiltakstyperKostnadskalkyle!$B$15,($J328*TiltakstyperKostnadskalkyle!M$15)/100,
"0")))))))))))</f>
        <v>0</v>
      </c>
      <c r="U328" s="32"/>
      <c r="V328" s="32"/>
      <c r="W328" s="18" t="str">
        <f>IF($F328=TiltakstyperKostnadskalkyle!$B$5,($J328*TiltakstyperKostnadskalkyle!P$5)/100,
IF($F328=TiltakstyperKostnadskalkyle!$B$6,($J328*TiltakstyperKostnadskalkyle!P$6)/100,
IF($F328=TiltakstyperKostnadskalkyle!$B$7,($J328*TiltakstyperKostnadskalkyle!P$7)/100,
IF($F328=TiltakstyperKostnadskalkyle!$B$8,($J328*TiltakstyperKostnadskalkyle!P$8)/100,
IF($F328=TiltakstyperKostnadskalkyle!$B$9,($J328*TiltakstyperKostnadskalkyle!P$9)/100,
IF($F328=TiltakstyperKostnadskalkyle!$B$10,($J328*TiltakstyperKostnadskalkyle!P$10)/100,
IF($F328=TiltakstyperKostnadskalkyle!$B$11,($J328*TiltakstyperKostnadskalkyle!P$11)/100,
IF($F328=TiltakstyperKostnadskalkyle!$B$12,($J328*TiltakstyperKostnadskalkyle!P$12)/100,
IF($F328=TiltakstyperKostnadskalkyle!$B$13,($J328*TiltakstyperKostnadskalkyle!P$13)/100,
IF($F328=TiltakstyperKostnadskalkyle!$B$14,($J328*TiltakstyperKostnadskalkyle!P$14)/100,
IF($F328=TiltakstyperKostnadskalkyle!$B$15,($J328*TiltakstyperKostnadskalkyle!P$15)/100,
"0")))))))))))</f>
        <v>0</v>
      </c>
      <c r="Y328" s="151"/>
    </row>
    <row r="329" spans="2:25" ht="14.45" customHeight="1" x14ac:dyDescent="0.25">
      <c r="B329" s="20" t="s">
        <v>25</v>
      </c>
      <c r="C329" s="22"/>
      <c r="D329" s="22"/>
      <c r="E329" s="22"/>
      <c r="F329" s="39"/>
      <c r="G329" s="22"/>
      <c r="H329" s="23"/>
      <c r="I329" s="27"/>
      <c r="J329" s="18">
        <f>IF(F329=TiltakstyperKostnadskalkyle!$B$5,TiltakstyperKostnadskalkyle!$R$5*Handlingsplan!H335,
IF(F329=TiltakstyperKostnadskalkyle!$B$6,TiltakstyperKostnadskalkyle!$R$6*Handlingsplan!H335,
IF(F329=TiltakstyperKostnadskalkyle!$B$7,TiltakstyperKostnadskalkyle!$R$7*Handlingsplan!H335,
IF(F329=TiltakstyperKostnadskalkyle!$B$8,TiltakstyperKostnadskalkyle!$R$8*Handlingsplan!H335,
IF(F329=TiltakstyperKostnadskalkyle!$B$9,TiltakstyperKostnadskalkyle!$R$9*Handlingsplan!H335,
IF(F329=TiltakstyperKostnadskalkyle!$B$10,TiltakstyperKostnadskalkyle!$R$10*Handlingsplan!H335,
IF(F329=TiltakstyperKostnadskalkyle!$B$11,TiltakstyperKostnadskalkyle!$R$11*Handlingsplan!H335,
IF(F329=TiltakstyperKostnadskalkyle!$B$12,TiltakstyperKostnadskalkyle!$R$12*Handlingsplan!H335,
IF(F329=TiltakstyperKostnadskalkyle!$B$13,TiltakstyperKostnadskalkyle!$R$13*Handlingsplan!H335,
IF(F329=TiltakstyperKostnadskalkyle!$B$14,TiltakstyperKostnadskalkyle!$R$14*Handlingsplan!H335,
IF(F329=TiltakstyperKostnadskalkyle!$B$15,TiltakstyperKostnadskalkyle!$R$15*Handlingsplan!H335,
0)))))))))))</f>
        <v>0</v>
      </c>
      <c r="K329" s="18" t="str">
        <f>IF($F329=TiltakstyperKostnadskalkyle!$B$5,($J329*TiltakstyperKostnadskalkyle!D$5)/100,
IF($F329=TiltakstyperKostnadskalkyle!$B$6,($J329*TiltakstyperKostnadskalkyle!D$6)/100,
IF($F329=TiltakstyperKostnadskalkyle!$B$7,($J329*TiltakstyperKostnadskalkyle!D$7)/100,
IF($F329=TiltakstyperKostnadskalkyle!$B$8,($J329*TiltakstyperKostnadskalkyle!D$8)/100,
IF($F329=TiltakstyperKostnadskalkyle!$B$9,($J329*TiltakstyperKostnadskalkyle!D$9)/100,
IF($F329=TiltakstyperKostnadskalkyle!$B$10,($J329*TiltakstyperKostnadskalkyle!D$10)/100,
IF($F329=TiltakstyperKostnadskalkyle!$B$11,($J329*TiltakstyperKostnadskalkyle!D$11)/100,
IF($F329=TiltakstyperKostnadskalkyle!$B$12,($J329*TiltakstyperKostnadskalkyle!D$12)/100,
IF($F329=TiltakstyperKostnadskalkyle!$B$13,($J329*TiltakstyperKostnadskalkyle!D$13)/100,
IF($F329=TiltakstyperKostnadskalkyle!$B$14,($J329*TiltakstyperKostnadskalkyle!D$14)/100,
IF($F329=TiltakstyperKostnadskalkyle!$B$15,($J329*TiltakstyperKostnadskalkyle!D$15)/100,
"0")))))))))))</f>
        <v>0</v>
      </c>
      <c r="L329" s="18" t="str">
        <f>IF($F329=TiltakstyperKostnadskalkyle!$B$5,($J329*TiltakstyperKostnadskalkyle!E$5)/100,
IF($F329=TiltakstyperKostnadskalkyle!$B$6,($J329*TiltakstyperKostnadskalkyle!E$6)/100,
IF($F329=TiltakstyperKostnadskalkyle!$B$7,($J329*TiltakstyperKostnadskalkyle!E$7)/100,
IF($F329=TiltakstyperKostnadskalkyle!$B$8,($J329*TiltakstyperKostnadskalkyle!E$8)/100,
IF($F329=TiltakstyperKostnadskalkyle!$B$9,($J329*TiltakstyperKostnadskalkyle!E$9)/100,
IF($F329=TiltakstyperKostnadskalkyle!$B$10,($J329*TiltakstyperKostnadskalkyle!E$10)/100,
IF($F329=TiltakstyperKostnadskalkyle!$B$11,($J329*TiltakstyperKostnadskalkyle!E$11)/100,
IF($F329=TiltakstyperKostnadskalkyle!$B$12,($J329*TiltakstyperKostnadskalkyle!E$12)/100,
IF($F329=TiltakstyperKostnadskalkyle!$B$13,($J329*TiltakstyperKostnadskalkyle!E$13)/100,
IF($F329=TiltakstyperKostnadskalkyle!$B$14,($J329*TiltakstyperKostnadskalkyle!E$14)/100,
IF($F329=TiltakstyperKostnadskalkyle!$B$15,($J329*TiltakstyperKostnadskalkyle!E$15)/100,
"0")))))))))))</f>
        <v>0</v>
      </c>
      <c r="M329" s="18" t="str">
        <f>IF($F329=TiltakstyperKostnadskalkyle!$B$5,($J329*TiltakstyperKostnadskalkyle!F$5)/100,
IF($F329=TiltakstyperKostnadskalkyle!$B$6,($J329*TiltakstyperKostnadskalkyle!F$6)/100,
IF($F329=TiltakstyperKostnadskalkyle!$B$7,($J329*TiltakstyperKostnadskalkyle!F$7)/100,
IF($F329=TiltakstyperKostnadskalkyle!$B$8,($J329*TiltakstyperKostnadskalkyle!F$8)/100,
IF($F329=TiltakstyperKostnadskalkyle!$B$9,($J329*TiltakstyperKostnadskalkyle!F$9)/100,
IF($F329=TiltakstyperKostnadskalkyle!$B$10,($J329*TiltakstyperKostnadskalkyle!F$10)/100,
IF($F329=TiltakstyperKostnadskalkyle!$B$11,($J329*TiltakstyperKostnadskalkyle!F$11)/100,
IF($F329=TiltakstyperKostnadskalkyle!$B$12,($J329*TiltakstyperKostnadskalkyle!F$12)/100,
IF($F329=TiltakstyperKostnadskalkyle!$B$13,($J329*TiltakstyperKostnadskalkyle!F$13)/100,
IF($F329=TiltakstyperKostnadskalkyle!$B$14,($J329*TiltakstyperKostnadskalkyle!F$14)/100,
IF($F329=TiltakstyperKostnadskalkyle!$B$15,($J329*TiltakstyperKostnadskalkyle!F$15)/100,
"0")))))))))))</f>
        <v>0</v>
      </c>
      <c r="N329" s="18" t="str">
        <f>IF($F329=TiltakstyperKostnadskalkyle!$B$5,($J329*TiltakstyperKostnadskalkyle!G$5)/100,
IF($F329=TiltakstyperKostnadskalkyle!$B$6,($J329*TiltakstyperKostnadskalkyle!G$6)/100,
IF($F329=TiltakstyperKostnadskalkyle!$B$7,($J329*TiltakstyperKostnadskalkyle!G$7)/100,
IF($F329=TiltakstyperKostnadskalkyle!$B$8,($J329*TiltakstyperKostnadskalkyle!G$8)/100,
IF($F329=TiltakstyperKostnadskalkyle!$B$9,($J329*TiltakstyperKostnadskalkyle!G$9)/100,
IF($F329=TiltakstyperKostnadskalkyle!$B$10,($J329*TiltakstyperKostnadskalkyle!G$10)/100,
IF($F329=TiltakstyperKostnadskalkyle!$B$11,($J329*TiltakstyperKostnadskalkyle!G$11)/100,
IF($F329=TiltakstyperKostnadskalkyle!$B$12,($J329*TiltakstyperKostnadskalkyle!G$12)/100,
IF($F329=TiltakstyperKostnadskalkyle!$B$13,($J329*TiltakstyperKostnadskalkyle!G$13)/100,
IF($F329=TiltakstyperKostnadskalkyle!$B$14,($J329*TiltakstyperKostnadskalkyle!G$14)/100,
IF($F329=TiltakstyperKostnadskalkyle!$B$15,($J329*TiltakstyperKostnadskalkyle!G$15)/100,
"0")))))))))))</f>
        <v>0</v>
      </c>
      <c r="O329" s="18" t="str">
        <f>IF($F329=TiltakstyperKostnadskalkyle!$B$5,($J329*TiltakstyperKostnadskalkyle!H$5)/100,
IF($F329=TiltakstyperKostnadskalkyle!$B$6,($J329*TiltakstyperKostnadskalkyle!H$6)/100,
IF($F329=TiltakstyperKostnadskalkyle!$B$7,($J329*TiltakstyperKostnadskalkyle!H$7)/100,
IF($F329=TiltakstyperKostnadskalkyle!$B$8,($J329*TiltakstyperKostnadskalkyle!H$8)/100,
IF($F329=TiltakstyperKostnadskalkyle!$B$9,($J329*TiltakstyperKostnadskalkyle!H$9)/100,
IF($F329=TiltakstyperKostnadskalkyle!$B$10,($J329*TiltakstyperKostnadskalkyle!H$10)/100,
IF($F329=TiltakstyperKostnadskalkyle!$B$11,($J329*TiltakstyperKostnadskalkyle!H$11)/100,
IF($F329=TiltakstyperKostnadskalkyle!$B$12,($J329*TiltakstyperKostnadskalkyle!H$12)/100,
IF($F329=TiltakstyperKostnadskalkyle!$B$13,($J329*TiltakstyperKostnadskalkyle!H$13)/100,
IF($F329=TiltakstyperKostnadskalkyle!$B$14,($J329*TiltakstyperKostnadskalkyle!H$14)/100,
IF($F329=TiltakstyperKostnadskalkyle!$B$15,($J329*TiltakstyperKostnadskalkyle!H$15)/100,
"0")))))))))))</f>
        <v>0</v>
      </c>
      <c r="P329" s="18" t="str">
        <f>IF($F329=TiltakstyperKostnadskalkyle!$B$5,($J329*TiltakstyperKostnadskalkyle!I$5)/100,
IF($F329=TiltakstyperKostnadskalkyle!$B$6,($J329*TiltakstyperKostnadskalkyle!I$6)/100,
IF($F329=TiltakstyperKostnadskalkyle!$B$7,($J329*TiltakstyperKostnadskalkyle!I$7)/100,
IF($F329=TiltakstyperKostnadskalkyle!$B$8,($J329*TiltakstyperKostnadskalkyle!I$8)/100,
IF($F329=TiltakstyperKostnadskalkyle!$B$9,($J329*TiltakstyperKostnadskalkyle!I$9)/100,
IF($F329=TiltakstyperKostnadskalkyle!$B$10,($J329*TiltakstyperKostnadskalkyle!I$10)/100,
IF($F329=TiltakstyperKostnadskalkyle!$B$11,($J329*TiltakstyperKostnadskalkyle!I$11)/100,
IF($F329=TiltakstyperKostnadskalkyle!$B$12,($J329*TiltakstyperKostnadskalkyle!I$12)/100,
IF($F329=TiltakstyperKostnadskalkyle!$B$13,($J329*TiltakstyperKostnadskalkyle!I$13)/100,
IF($F329=TiltakstyperKostnadskalkyle!$B$14,($J329*TiltakstyperKostnadskalkyle!I$14)/100,
IF($F329=TiltakstyperKostnadskalkyle!$B$15,($J329*TiltakstyperKostnadskalkyle!I$15)/100,
"0")))))))))))</f>
        <v>0</v>
      </c>
      <c r="Q329" s="18">
        <f t="shared" si="18"/>
        <v>0</v>
      </c>
      <c r="R329" s="18" t="str">
        <f>IF($F329=TiltakstyperKostnadskalkyle!$B$5,($J329*TiltakstyperKostnadskalkyle!K$5)/100,
IF($F329=TiltakstyperKostnadskalkyle!$B$6,($J329*TiltakstyperKostnadskalkyle!K$6)/100,
IF($F329=TiltakstyperKostnadskalkyle!$B$8,($J329*TiltakstyperKostnadskalkyle!K$8)/100,
IF($F329=TiltakstyperKostnadskalkyle!$B$9,($J329*TiltakstyperKostnadskalkyle!K$9)/100,
IF($F329=TiltakstyperKostnadskalkyle!$B$10,($J329*TiltakstyperKostnadskalkyle!K$10)/100,
IF($F329=TiltakstyperKostnadskalkyle!$B$11,($J329*TiltakstyperKostnadskalkyle!K$11)/100,
IF($F329=TiltakstyperKostnadskalkyle!$B$12,($J329*TiltakstyperKostnadskalkyle!K$12)/100,
IF($F329=TiltakstyperKostnadskalkyle!$B$13,($J329*TiltakstyperKostnadskalkyle!K$13)/100,
IF($F329=TiltakstyperKostnadskalkyle!$B$14,($J329*TiltakstyperKostnadskalkyle!K$14)/100,
"0")))))))))</f>
        <v>0</v>
      </c>
      <c r="S329" s="18">
        <f t="shared" si="19"/>
        <v>0</v>
      </c>
      <c r="T329" s="18" t="str">
        <f>IF($F329=TiltakstyperKostnadskalkyle!$B$5,($J329*TiltakstyperKostnadskalkyle!M$5)/100,
IF($F329=TiltakstyperKostnadskalkyle!$B$6,($J329*TiltakstyperKostnadskalkyle!M$6)/100,
IF($F329=TiltakstyperKostnadskalkyle!$B$7,($J329*TiltakstyperKostnadskalkyle!M$7)/100,
IF($F329=TiltakstyperKostnadskalkyle!$B$8,($J329*TiltakstyperKostnadskalkyle!M$8)/100,
IF($F329=TiltakstyperKostnadskalkyle!$B$9,($J329*TiltakstyperKostnadskalkyle!M$9)/100,
IF($F329=TiltakstyperKostnadskalkyle!$B$10,($J329*TiltakstyperKostnadskalkyle!M$10)/100,
IF($F329=TiltakstyperKostnadskalkyle!$B$11,($J329*TiltakstyperKostnadskalkyle!M$11)/100,
IF($F329=TiltakstyperKostnadskalkyle!$B$12,($J329*TiltakstyperKostnadskalkyle!M$12)/100,
IF($F329=TiltakstyperKostnadskalkyle!$B$13,($J329*TiltakstyperKostnadskalkyle!M$13)/100,
IF($F329=TiltakstyperKostnadskalkyle!$B$14,($J329*TiltakstyperKostnadskalkyle!M$14)/100,
IF($F329=TiltakstyperKostnadskalkyle!$B$15,($J329*TiltakstyperKostnadskalkyle!M$15)/100,
"0")))))))))))</f>
        <v>0</v>
      </c>
      <c r="U329" s="32"/>
      <c r="V329" s="32"/>
      <c r="W329" s="18" t="str">
        <f>IF($F329=TiltakstyperKostnadskalkyle!$B$5,($J329*TiltakstyperKostnadskalkyle!P$5)/100,
IF($F329=TiltakstyperKostnadskalkyle!$B$6,($J329*TiltakstyperKostnadskalkyle!P$6)/100,
IF($F329=TiltakstyperKostnadskalkyle!$B$7,($J329*TiltakstyperKostnadskalkyle!P$7)/100,
IF($F329=TiltakstyperKostnadskalkyle!$B$8,($J329*TiltakstyperKostnadskalkyle!P$8)/100,
IF($F329=TiltakstyperKostnadskalkyle!$B$9,($J329*TiltakstyperKostnadskalkyle!P$9)/100,
IF($F329=TiltakstyperKostnadskalkyle!$B$10,($J329*TiltakstyperKostnadskalkyle!P$10)/100,
IF($F329=TiltakstyperKostnadskalkyle!$B$11,($J329*TiltakstyperKostnadskalkyle!P$11)/100,
IF($F329=TiltakstyperKostnadskalkyle!$B$12,($J329*TiltakstyperKostnadskalkyle!P$12)/100,
IF($F329=TiltakstyperKostnadskalkyle!$B$13,($J329*TiltakstyperKostnadskalkyle!P$13)/100,
IF($F329=TiltakstyperKostnadskalkyle!$B$14,($J329*TiltakstyperKostnadskalkyle!P$14)/100,
IF($F329=TiltakstyperKostnadskalkyle!$B$15,($J329*TiltakstyperKostnadskalkyle!P$15)/100,
"0")))))))))))</f>
        <v>0</v>
      </c>
      <c r="Y329" s="151"/>
    </row>
    <row r="330" spans="2:25" ht="14.45" customHeight="1" x14ac:dyDescent="0.25">
      <c r="B330" s="20" t="s">
        <v>25</v>
      </c>
      <c r="C330" s="22"/>
      <c r="D330" s="22"/>
      <c r="E330" s="22"/>
      <c r="F330" s="39"/>
      <c r="G330" s="22"/>
      <c r="H330" s="23"/>
      <c r="I330" s="27"/>
      <c r="J330" s="18">
        <f>IF(F330=TiltakstyperKostnadskalkyle!$B$5,TiltakstyperKostnadskalkyle!$R$5*Handlingsplan!H336,
IF(F330=TiltakstyperKostnadskalkyle!$B$6,TiltakstyperKostnadskalkyle!$R$6*Handlingsplan!H336,
IF(F330=TiltakstyperKostnadskalkyle!$B$7,TiltakstyperKostnadskalkyle!$R$7*Handlingsplan!H336,
IF(F330=TiltakstyperKostnadskalkyle!$B$8,TiltakstyperKostnadskalkyle!$R$8*Handlingsplan!H336,
IF(F330=TiltakstyperKostnadskalkyle!$B$9,TiltakstyperKostnadskalkyle!$R$9*Handlingsplan!H336,
IF(F330=TiltakstyperKostnadskalkyle!$B$10,TiltakstyperKostnadskalkyle!$R$10*Handlingsplan!H336,
IF(F330=TiltakstyperKostnadskalkyle!$B$11,TiltakstyperKostnadskalkyle!$R$11*Handlingsplan!H336,
IF(F330=TiltakstyperKostnadskalkyle!$B$12,TiltakstyperKostnadskalkyle!$R$12*Handlingsplan!H336,
IF(F330=TiltakstyperKostnadskalkyle!$B$13,TiltakstyperKostnadskalkyle!$R$13*Handlingsplan!H336,
IF(F330=TiltakstyperKostnadskalkyle!$B$14,TiltakstyperKostnadskalkyle!$R$14*Handlingsplan!H336,
IF(F330=TiltakstyperKostnadskalkyle!$B$15,TiltakstyperKostnadskalkyle!$R$15*Handlingsplan!H336,
0)))))))))))</f>
        <v>0</v>
      </c>
      <c r="K330" s="18" t="str">
        <f>IF($F330=TiltakstyperKostnadskalkyle!$B$5,($J330*TiltakstyperKostnadskalkyle!D$5)/100,
IF($F330=TiltakstyperKostnadskalkyle!$B$6,($J330*TiltakstyperKostnadskalkyle!D$6)/100,
IF($F330=TiltakstyperKostnadskalkyle!$B$7,($J330*TiltakstyperKostnadskalkyle!D$7)/100,
IF($F330=TiltakstyperKostnadskalkyle!$B$8,($J330*TiltakstyperKostnadskalkyle!D$8)/100,
IF($F330=TiltakstyperKostnadskalkyle!$B$9,($J330*TiltakstyperKostnadskalkyle!D$9)/100,
IF($F330=TiltakstyperKostnadskalkyle!$B$10,($J330*TiltakstyperKostnadskalkyle!D$10)/100,
IF($F330=TiltakstyperKostnadskalkyle!$B$11,($J330*TiltakstyperKostnadskalkyle!D$11)/100,
IF($F330=TiltakstyperKostnadskalkyle!$B$12,($J330*TiltakstyperKostnadskalkyle!D$12)/100,
IF($F330=TiltakstyperKostnadskalkyle!$B$13,($J330*TiltakstyperKostnadskalkyle!D$13)/100,
IF($F330=TiltakstyperKostnadskalkyle!$B$14,($J330*TiltakstyperKostnadskalkyle!D$14)/100,
IF($F330=TiltakstyperKostnadskalkyle!$B$15,($J330*TiltakstyperKostnadskalkyle!D$15)/100,
"0")))))))))))</f>
        <v>0</v>
      </c>
      <c r="L330" s="18" t="str">
        <f>IF($F330=TiltakstyperKostnadskalkyle!$B$5,($J330*TiltakstyperKostnadskalkyle!E$5)/100,
IF($F330=TiltakstyperKostnadskalkyle!$B$6,($J330*TiltakstyperKostnadskalkyle!E$6)/100,
IF($F330=TiltakstyperKostnadskalkyle!$B$7,($J330*TiltakstyperKostnadskalkyle!E$7)/100,
IF($F330=TiltakstyperKostnadskalkyle!$B$8,($J330*TiltakstyperKostnadskalkyle!E$8)/100,
IF($F330=TiltakstyperKostnadskalkyle!$B$9,($J330*TiltakstyperKostnadskalkyle!E$9)/100,
IF($F330=TiltakstyperKostnadskalkyle!$B$10,($J330*TiltakstyperKostnadskalkyle!E$10)/100,
IF($F330=TiltakstyperKostnadskalkyle!$B$11,($J330*TiltakstyperKostnadskalkyle!E$11)/100,
IF($F330=TiltakstyperKostnadskalkyle!$B$12,($J330*TiltakstyperKostnadskalkyle!E$12)/100,
IF($F330=TiltakstyperKostnadskalkyle!$B$13,($J330*TiltakstyperKostnadskalkyle!E$13)/100,
IF($F330=TiltakstyperKostnadskalkyle!$B$14,($J330*TiltakstyperKostnadskalkyle!E$14)/100,
IF($F330=TiltakstyperKostnadskalkyle!$B$15,($J330*TiltakstyperKostnadskalkyle!E$15)/100,
"0")))))))))))</f>
        <v>0</v>
      </c>
      <c r="M330" s="18" t="str">
        <f>IF($F330=TiltakstyperKostnadskalkyle!$B$5,($J330*TiltakstyperKostnadskalkyle!F$5)/100,
IF($F330=TiltakstyperKostnadskalkyle!$B$6,($J330*TiltakstyperKostnadskalkyle!F$6)/100,
IF($F330=TiltakstyperKostnadskalkyle!$B$7,($J330*TiltakstyperKostnadskalkyle!F$7)/100,
IF($F330=TiltakstyperKostnadskalkyle!$B$8,($J330*TiltakstyperKostnadskalkyle!F$8)/100,
IF($F330=TiltakstyperKostnadskalkyle!$B$9,($J330*TiltakstyperKostnadskalkyle!F$9)/100,
IF($F330=TiltakstyperKostnadskalkyle!$B$10,($J330*TiltakstyperKostnadskalkyle!F$10)/100,
IF($F330=TiltakstyperKostnadskalkyle!$B$11,($J330*TiltakstyperKostnadskalkyle!F$11)/100,
IF($F330=TiltakstyperKostnadskalkyle!$B$12,($J330*TiltakstyperKostnadskalkyle!F$12)/100,
IF($F330=TiltakstyperKostnadskalkyle!$B$13,($J330*TiltakstyperKostnadskalkyle!F$13)/100,
IF($F330=TiltakstyperKostnadskalkyle!$B$14,($J330*TiltakstyperKostnadskalkyle!F$14)/100,
IF($F330=TiltakstyperKostnadskalkyle!$B$15,($J330*TiltakstyperKostnadskalkyle!F$15)/100,
"0")))))))))))</f>
        <v>0</v>
      </c>
      <c r="N330" s="18" t="str">
        <f>IF($F330=TiltakstyperKostnadskalkyle!$B$5,($J330*TiltakstyperKostnadskalkyle!G$5)/100,
IF($F330=TiltakstyperKostnadskalkyle!$B$6,($J330*TiltakstyperKostnadskalkyle!G$6)/100,
IF($F330=TiltakstyperKostnadskalkyle!$B$7,($J330*TiltakstyperKostnadskalkyle!G$7)/100,
IF($F330=TiltakstyperKostnadskalkyle!$B$8,($J330*TiltakstyperKostnadskalkyle!G$8)/100,
IF($F330=TiltakstyperKostnadskalkyle!$B$9,($J330*TiltakstyperKostnadskalkyle!G$9)/100,
IF($F330=TiltakstyperKostnadskalkyle!$B$10,($J330*TiltakstyperKostnadskalkyle!G$10)/100,
IF($F330=TiltakstyperKostnadskalkyle!$B$11,($J330*TiltakstyperKostnadskalkyle!G$11)/100,
IF($F330=TiltakstyperKostnadskalkyle!$B$12,($J330*TiltakstyperKostnadskalkyle!G$12)/100,
IF($F330=TiltakstyperKostnadskalkyle!$B$13,($J330*TiltakstyperKostnadskalkyle!G$13)/100,
IF($F330=TiltakstyperKostnadskalkyle!$B$14,($J330*TiltakstyperKostnadskalkyle!G$14)/100,
IF($F330=TiltakstyperKostnadskalkyle!$B$15,($J330*TiltakstyperKostnadskalkyle!G$15)/100,
"0")))))))))))</f>
        <v>0</v>
      </c>
      <c r="O330" s="18" t="str">
        <f>IF($F330=TiltakstyperKostnadskalkyle!$B$5,($J330*TiltakstyperKostnadskalkyle!H$5)/100,
IF($F330=TiltakstyperKostnadskalkyle!$B$6,($J330*TiltakstyperKostnadskalkyle!H$6)/100,
IF($F330=TiltakstyperKostnadskalkyle!$B$7,($J330*TiltakstyperKostnadskalkyle!H$7)/100,
IF($F330=TiltakstyperKostnadskalkyle!$B$8,($J330*TiltakstyperKostnadskalkyle!H$8)/100,
IF($F330=TiltakstyperKostnadskalkyle!$B$9,($J330*TiltakstyperKostnadskalkyle!H$9)/100,
IF($F330=TiltakstyperKostnadskalkyle!$B$10,($J330*TiltakstyperKostnadskalkyle!H$10)/100,
IF($F330=TiltakstyperKostnadskalkyle!$B$11,($J330*TiltakstyperKostnadskalkyle!H$11)/100,
IF($F330=TiltakstyperKostnadskalkyle!$B$12,($J330*TiltakstyperKostnadskalkyle!H$12)/100,
IF($F330=TiltakstyperKostnadskalkyle!$B$13,($J330*TiltakstyperKostnadskalkyle!H$13)/100,
IF($F330=TiltakstyperKostnadskalkyle!$B$14,($J330*TiltakstyperKostnadskalkyle!H$14)/100,
IF($F330=TiltakstyperKostnadskalkyle!$B$15,($J330*TiltakstyperKostnadskalkyle!H$15)/100,
"0")))))))))))</f>
        <v>0</v>
      </c>
      <c r="P330" s="18" t="str">
        <f>IF($F330=TiltakstyperKostnadskalkyle!$B$5,($J330*TiltakstyperKostnadskalkyle!I$5)/100,
IF($F330=TiltakstyperKostnadskalkyle!$B$6,($J330*TiltakstyperKostnadskalkyle!I$6)/100,
IF($F330=TiltakstyperKostnadskalkyle!$B$7,($J330*TiltakstyperKostnadskalkyle!I$7)/100,
IF($F330=TiltakstyperKostnadskalkyle!$B$8,($J330*TiltakstyperKostnadskalkyle!I$8)/100,
IF($F330=TiltakstyperKostnadskalkyle!$B$9,($J330*TiltakstyperKostnadskalkyle!I$9)/100,
IF($F330=TiltakstyperKostnadskalkyle!$B$10,($J330*TiltakstyperKostnadskalkyle!I$10)/100,
IF($F330=TiltakstyperKostnadskalkyle!$B$11,($J330*TiltakstyperKostnadskalkyle!I$11)/100,
IF($F330=TiltakstyperKostnadskalkyle!$B$12,($J330*TiltakstyperKostnadskalkyle!I$12)/100,
IF($F330=TiltakstyperKostnadskalkyle!$B$13,($J330*TiltakstyperKostnadskalkyle!I$13)/100,
IF($F330=TiltakstyperKostnadskalkyle!$B$14,($J330*TiltakstyperKostnadskalkyle!I$14)/100,
IF($F330=TiltakstyperKostnadskalkyle!$B$15,($J330*TiltakstyperKostnadskalkyle!I$15)/100,
"0")))))))))))</f>
        <v>0</v>
      </c>
      <c r="Q330" s="18">
        <f t="shared" si="18"/>
        <v>0</v>
      </c>
      <c r="R330" s="18" t="str">
        <f>IF($F330=TiltakstyperKostnadskalkyle!$B$5,($J330*TiltakstyperKostnadskalkyle!K$5)/100,
IF($F330=TiltakstyperKostnadskalkyle!$B$6,($J330*TiltakstyperKostnadskalkyle!K$6)/100,
IF($F330=TiltakstyperKostnadskalkyle!$B$8,($J330*TiltakstyperKostnadskalkyle!K$8)/100,
IF($F330=TiltakstyperKostnadskalkyle!$B$9,($J330*TiltakstyperKostnadskalkyle!K$9)/100,
IF($F330=TiltakstyperKostnadskalkyle!$B$10,($J330*TiltakstyperKostnadskalkyle!K$10)/100,
IF($F330=TiltakstyperKostnadskalkyle!$B$11,($J330*TiltakstyperKostnadskalkyle!K$11)/100,
IF($F330=TiltakstyperKostnadskalkyle!$B$12,($J330*TiltakstyperKostnadskalkyle!K$12)/100,
IF($F330=TiltakstyperKostnadskalkyle!$B$13,($J330*TiltakstyperKostnadskalkyle!K$13)/100,
IF($F330=TiltakstyperKostnadskalkyle!$B$14,($J330*TiltakstyperKostnadskalkyle!K$14)/100,
"0")))))))))</f>
        <v>0</v>
      </c>
      <c r="S330" s="18">
        <f t="shared" si="19"/>
        <v>0</v>
      </c>
      <c r="T330" s="18" t="str">
        <f>IF($F330=TiltakstyperKostnadskalkyle!$B$5,($J330*TiltakstyperKostnadskalkyle!M$5)/100,
IF($F330=TiltakstyperKostnadskalkyle!$B$6,($J330*TiltakstyperKostnadskalkyle!M$6)/100,
IF($F330=TiltakstyperKostnadskalkyle!$B$7,($J330*TiltakstyperKostnadskalkyle!M$7)/100,
IF($F330=TiltakstyperKostnadskalkyle!$B$8,($J330*TiltakstyperKostnadskalkyle!M$8)/100,
IF($F330=TiltakstyperKostnadskalkyle!$B$9,($J330*TiltakstyperKostnadskalkyle!M$9)/100,
IF($F330=TiltakstyperKostnadskalkyle!$B$10,($J330*TiltakstyperKostnadskalkyle!M$10)/100,
IF($F330=TiltakstyperKostnadskalkyle!$B$11,($J330*TiltakstyperKostnadskalkyle!M$11)/100,
IF($F330=TiltakstyperKostnadskalkyle!$B$12,($J330*TiltakstyperKostnadskalkyle!M$12)/100,
IF($F330=TiltakstyperKostnadskalkyle!$B$13,($J330*TiltakstyperKostnadskalkyle!M$13)/100,
IF($F330=TiltakstyperKostnadskalkyle!$B$14,($J330*TiltakstyperKostnadskalkyle!M$14)/100,
IF($F330=TiltakstyperKostnadskalkyle!$B$15,($J330*TiltakstyperKostnadskalkyle!M$15)/100,
"0")))))))))))</f>
        <v>0</v>
      </c>
      <c r="U330" s="32"/>
      <c r="V330" s="32"/>
      <c r="W330" s="18" t="str">
        <f>IF($F330=TiltakstyperKostnadskalkyle!$B$5,($J330*TiltakstyperKostnadskalkyle!P$5)/100,
IF($F330=TiltakstyperKostnadskalkyle!$B$6,($J330*TiltakstyperKostnadskalkyle!P$6)/100,
IF($F330=TiltakstyperKostnadskalkyle!$B$7,($J330*TiltakstyperKostnadskalkyle!P$7)/100,
IF($F330=TiltakstyperKostnadskalkyle!$B$8,($J330*TiltakstyperKostnadskalkyle!P$8)/100,
IF($F330=TiltakstyperKostnadskalkyle!$B$9,($J330*TiltakstyperKostnadskalkyle!P$9)/100,
IF($F330=TiltakstyperKostnadskalkyle!$B$10,($J330*TiltakstyperKostnadskalkyle!P$10)/100,
IF($F330=TiltakstyperKostnadskalkyle!$B$11,($J330*TiltakstyperKostnadskalkyle!P$11)/100,
IF($F330=TiltakstyperKostnadskalkyle!$B$12,($J330*TiltakstyperKostnadskalkyle!P$12)/100,
IF($F330=TiltakstyperKostnadskalkyle!$B$13,($J330*TiltakstyperKostnadskalkyle!P$13)/100,
IF($F330=TiltakstyperKostnadskalkyle!$B$14,($J330*TiltakstyperKostnadskalkyle!P$14)/100,
IF($F330=TiltakstyperKostnadskalkyle!$B$15,($J330*TiltakstyperKostnadskalkyle!P$15)/100,
"0")))))))))))</f>
        <v>0</v>
      </c>
      <c r="Y330" s="151"/>
    </row>
    <row r="331" spans="2:25" ht="14.45" customHeight="1" x14ac:dyDescent="0.25">
      <c r="B331" s="20" t="s">
        <v>25</v>
      </c>
      <c r="C331" s="22"/>
      <c r="D331" s="22"/>
      <c r="E331" s="22"/>
      <c r="F331" s="39"/>
      <c r="G331" s="22"/>
      <c r="H331" s="23"/>
      <c r="I331" s="27"/>
      <c r="J331" s="18">
        <f>IF(F331=TiltakstyperKostnadskalkyle!$B$5,TiltakstyperKostnadskalkyle!$R$5*Handlingsplan!H337,
IF(F331=TiltakstyperKostnadskalkyle!$B$6,TiltakstyperKostnadskalkyle!$R$6*Handlingsplan!H337,
IF(F331=TiltakstyperKostnadskalkyle!$B$7,TiltakstyperKostnadskalkyle!$R$7*Handlingsplan!H337,
IF(F331=TiltakstyperKostnadskalkyle!$B$8,TiltakstyperKostnadskalkyle!$R$8*Handlingsplan!H337,
IF(F331=TiltakstyperKostnadskalkyle!$B$9,TiltakstyperKostnadskalkyle!$R$9*Handlingsplan!H337,
IF(F331=TiltakstyperKostnadskalkyle!$B$10,TiltakstyperKostnadskalkyle!$R$10*Handlingsplan!H337,
IF(F331=TiltakstyperKostnadskalkyle!$B$11,TiltakstyperKostnadskalkyle!$R$11*Handlingsplan!H337,
IF(F331=TiltakstyperKostnadskalkyle!$B$12,TiltakstyperKostnadskalkyle!$R$12*Handlingsplan!H337,
IF(F331=TiltakstyperKostnadskalkyle!$B$13,TiltakstyperKostnadskalkyle!$R$13*Handlingsplan!H337,
IF(F331=TiltakstyperKostnadskalkyle!$B$14,TiltakstyperKostnadskalkyle!$R$14*Handlingsplan!H337,
IF(F331=TiltakstyperKostnadskalkyle!$B$15,TiltakstyperKostnadskalkyle!$R$15*Handlingsplan!H337,
0)))))))))))</f>
        <v>0</v>
      </c>
      <c r="K331" s="18" t="str">
        <f>IF($F331=TiltakstyperKostnadskalkyle!$B$5,($J331*TiltakstyperKostnadskalkyle!D$5)/100,
IF($F331=TiltakstyperKostnadskalkyle!$B$6,($J331*TiltakstyperKostnadskalkyle!D$6)/100,
IF($F331=TiltakstyperKostnadskalkyle!$B$7,($J331*TiltakstyperKostnadskalkyle!D$7)/100,
IF($F331=TiltakstyperKostnadskalkyle!$B$8,($J331*TiltakstyperKostnadskalkyle!D$8)/100,
IF($F331=TiltakstyperKostnadskalkyle!$B$9,($J331*TiltakstyperKostnadskalkyle!D$9)/100,
IF($F331=TiltakstyperKostnadskalkyle!$B$10,($J331*TiltakstyperKostnadskalkyle!D$10)/100,
IF($F331=TiltakstyperKostnadskalkyle!$B$11,($J331*TiltakstyperKostnadskalkyle!D$11)/100,
IF($F331=TiltakstyperKostnadskalkyle!$B$12,($J331*TiltakstyperKostnadskalkyle!D$12)/100,
IF($F331=TiltakstyperKostnadskalkyle!$B$13,($J331*TiltakstyperKostnadskalkyle!D$13)/100,
IF($F331=TiltakstyperKostnadskalkyle!$B$14,($J331*TiltakstyperKostnadskalkyle!D$14)/100,
IF($F331=TiltakstyperKostnadskalkyle!$B$15,($J331*TiltakstyperKostnadskalkyle!D$15)/100,
"0")))))))))))</f>
        <v>0</v>
      </c>
      <c r="L331" s="18" t="str">
        <f>IF($F331=TiltakstyperKostnadskalkyle!$B$5,($J331*TiltakstyperKostnadskalkyle!E$5)/100,
IF($F331=TiltakstyperKostnadskalkyle!$B$6,($J331*TiltakstyperKostnadskalkyle!E$6)/100,
IF($F331=TiltakstyperKostnadskalkyle!$B$7,($J331*TiltakstyperKostnadskalkyle!E$7)/100,
IF($F331=TiltakstyperKostnadskalkyle!$B$8,($J331*TiltakstyperKostnadskalkyle!E$8)/100,
IF($F331=TiltakstyperKostnadskalkyle!$B$9,($J331*TiltakstyperKostnadskalkyle!E$9)/100,
IF($F331=TiltakstyperKostnadskalkyle!$B$10,($J331*TiltakstyperKostnadskalkyle!E$10)/100,
IF($F331=TiltakstyperKostnadskalkyle!$B$11,($J331*TiltakstyperKostnadskalkyle!E$11)/100,
IF($F331=TiltakstyperKostnadskalkyle!$B$12,($J331*TiltakstyperKostnadskalkyle!E$12)/100,
IF($F331=TiltakstyperKostnadskalkyle!$B$13,($J331*TiltakstyperKostnadskalkyle!E$13)/100,
IF($F331=TiltakstyperKostnadskalkyle!$B$14,($J331*TiltakstyperKostnadskalkyle!E$14)/100,
IF($F331=TiltakstyperKostnadskalkyle!$B$15,($J331*TiltakstyperKostnadskalkyle!E$15)/100,
"0")))))))))))</f>
        <v>0</v>
      </c>
      <c r="M331" s="18" t="str">
        <f>IF($F331=TiltakstyperKostnadskalkyle!$B$5,($J331*TiltakstyperKostnadskalkyle!F$5)/100,
IF($F331=TiltakstyperKostnadskalkyle!$B$6,($J331*TiltakstyperKostnadskalkyle!F$6)/100,
IF($F331=TiltakstyperKostnadskalkyle!$B$7,($J331*TiltakstyperKostnadskalkyle!F$7)/100,
IF($F331=TiltakstyperKostnadskalkyle!$B$8,($J331*TiltakstyperKostnadskalkyle!F$8)/100,
IF($F331=TiltakstyperKostnadskalkyle!$B$9,($J331*TiltakstyperKostnadskalkyle!F$9)/100,
IF($F331=TiltakstyperKostnadskalkyle!$B$10,($J331*TiltakstyperKostnadskalkyle!F$10)/100,
IF($F331=TiltakstyperKostnadskalkyle!$B$11,($J331*TiltakstyperKostnadskalkyle!F$11)/100,
IF($F331=TiltakstyperKostnadskalkyle!$B$12,($J331*TiltakstyperKostnadskalkyle!F$12)/100,
IF($F331=TiltakstyperKostnadskalkyle!$B$13,($J331*TiltakstyperKostnadskalkyle!F$13)/100,
IF($F331=TiltakstyperKostnadskalkyle!$B$14,($J331*TiltakstyperKostnadskalkyle!F$14)/100,
IF($F331=TiltakstyperKostnadskalkyle!$B$15,($J331*TiltakstyperKostnadskalkyle!F$15)/100,
"0")))))))))))</f>
        <v>0</v>
      </c>
      <c r="N331" s="18" t="str">
        <f>IF($F331=TiltakstyperKostnadskalkyle!$B$5,($J331*TiltakstyperKostnadskalkyle!G$5)/100,
IF($F331=TiltakstyperKostnadskalkyle!$B$6,($J331*TiltakstyperKostnadskalkyle!G$6)/100,
IF($F331=TiltakstyperKostnadskalkyle!$B$7,($J331*TiltakstyperKostnadskalkyle!G$7)/100,
IF($F331=TiltakstyperKostnadskalkyle!$B$8,($J331*TiltakstyperKostnadskalkyle!G$8)/100,
IF($F331=TiltakstyperKostnadskalkyle!$B$9,($J331*TiltakstyperKostnadskalkyle!G$9)/100,
IF($F331=TiltakstyperKostnadskalkyle!$B$10,($J331*TiltakstyperKostnadskalkyle!G$10)/100,
IF($F331=TiltakstyperKostnadskalkyle!$B$11,($J331*TiltakstyperKostnadskalkyle!G$11)/100,
IF($F331=TiltakstyperKostnadskalkyle!$B$12,($J331*TiltakstyperKostnadskalkyle!G$12)/100,
IF($F331=TiltakstyperKostnadskalkyle!$B$13,($J331*TiltakstyperKostnadskalkyle!G$13)/100,
IF($F331=TiltakstyperKostnadskalkyle!$B$14,($J331*TiltakstyperKostnadskalkyle!G$14)/100,
IF($F331=TiltakstyperKostnadskalkyle!$B$15,($J331*TiltakstyperKostnadskalkyle!G$15)/100,
"0")))))))))))</f>
        <v>0</v>
      </c>
      <c r="O331" s="18" t="str">
        <f>IF($F331=TiltakstyperKostnadskalkyle!$B$5,($J331*TiltakstyperKostnadskalkyle!H$5)/100,
IF($F331=TiltakstyperKostnadskalkyle!$B$6,($J331*TiltakstyperKostnadskalkyle!H$6)/100,
IF($F331=TiltakstyperKostnadskalkyle!$B$7,($J331*TiltakstyperKostnadskalkyle!H$7)/100,
IF($F331=TiltakstyperKostnadskalkyle!$B$8,($J331*TiltakstyperKostnadskalkyle!H$8)/100,
IF($F331=TiltakstyperKostnadskalkyle!$B$9,($J331*TiltakstyperKostnadskalkyle!H$9)/100,
IF($F331=TiltakstyperKostnadskalkyle!$B$10,($J331*TiltakstyperKostnadskalkyle!H$10)/100,
IF($F331=TiltakstyperKostnadskalkyle!$B$11,($J331*TiltakstyperKostnadskalkyle!H$11)/100,
IF($F331=TiltakstyperKostnadskalkyle!$B$12,($J331*TiltakstyperKostnadskalkyle!H$12)/100,
IF($F331=TiltakstyperKostnadskalkyle!$B$13,($J331*TiltakstyperKostnadskalkyle!H$13)/100,
IF($F331=TiltakstyperKostnadskalkyle!$B$14,($J331*TiltakstyperKostnadskalkyle!H$14)/100,
IF($F331=TiltakstyperKostnadskalkyle!$B$15,($J331*TiltakstyperKostnadskalkyle!H$15)/100,
"0")))))))))))</f>
        <v>0</v>
      </c>
      <c r="P331" s="18" t="str">
        <f>IF($F331=TiltakstyperKostnadskalkyle!$B$5,($J331*TiltakstyperKostnadskalkyle!I$5)/100,
IF($F331=TiltakstyperKostnadskalkyle!$B$6,($J331*TiltakstyperKostnadskalkyle!I$6)/100,
IF($F331=TiltakstyperKostnadskalkyle!$B$7,($J331*TiltakstyperKostnadskalkyle!I$7)/100,
IF($F331=TiltakstyperKostnadskalkyle!$B$8,($J331*TiltakstyperKostnadskalkyle!I$8)/100,
IF($F331=TiltakstyperKostnadskalkyle!$B$9,($J331*TiltakstyperKostnadskalkyle!I$9)/100,
IF($F331=TiltakstyperKostnadskalkyle!$B$10,($J331*TiltakstyperKostnadskalkyle!I$10)/100,
IF($F331=TiltakstyperKostnadskalkyle!$B$11,($J331*TiltakstyperKostnadskalkyle!I$11)/100,
IF($F331=TiltakstyperKostnadskalkyle!$B$12,($J331*TiltakstyperKostnadskalkyle!I$12)/100,
IF($F331=TiltakstyperKostnadskalkyle!$B$13,($J331*TiltakstyperKostnadskalkyle!I$13)/100,
IF($F331=TiltakstyperKostnadskalkyle!$B$14,($J331*TiltakstyperKostnadskalkyle!I$14)/100,
IF($F331=TiltakstyperKostnadskalkyle!$B$15,($J331*TiltakstyperKostnadskalkyle!I$15)/100,
"0")))))))))))</f>
        <v>0</v>
      </c>
      <c r="Q331" s="18">
        <f t="shared" ref="Q331:Q341" si="20">(1*$J331)/100</f>
        <v>0</v>
      </c>
      <c r="R331" s="18" t="str">
        <f>IF($F331=TiltakstyperKostnadskalkyle!$B$5,($J331*TiltakstyperKostnadskalkyle!K$5)/100,
IF($F331=TiltakstyperKostnadskalkyle!$B$6,($J331*TiltakstyperKostnadskalkyle!K$6)/100,
IF($F331=TiltakstyperKostnadskalkyle!$B$8,($J331*TiltakstyperKostnadskalkyle!K$8)/100,
IF($F331=TiltakstyperKostnadskalkyle!$B$9,($J331*TiltakstyperKostnadskalkyle!K$9)/100,
IF($F331=TiltakstyperKostnadskalkyle!$B$10,($J331*TiltakstyperKostnadskalkyle!K$10)/100,
IF($F331=TiltakstyperKostnadskalkyle!$B$11,($J331*TiltakstyperKostnadskalkyle!K$11)/100,
IF($F331=TiltakstyperKostnadskalkyle!$B$12,($J331*TiltakstyperKostnadskalkyle!K$12)/100,
IF($F331=TiltakstyperKostnadskalkyle!$B$13,($J331*TiltakstyperKostnadskalkyle!K$13)/100,
IF($F331=TiltakstyperKostnadskalkyle!$B$14,($J331*TiltakstyperKostnadskalkyle!K$14)/100,
"0")))))))))</f>
        <v>0</v>
      </c>
      <c r="S331" s="18">
        <f t="shared" ref="S331:S341" si="21">(2*$J331)/100</f>
        <v>0</v>
      </c>
      <c r="T331" s="18" t="str">
        <f>IF($F331=TiltakstyperKostnadskalkyle!$B$5,($J331*TiltakstyperKostnadskalkyle!M$5)/100,
IF($F331=TiltakstyperKostnadskalkyle!$B$6,($J331*TiltakstyperKostnadskalkyle!M$6)/100,
IF($F331=TiltakstyperKostnadskalkyle!$B$7,($J331*TiltakstyperKostnadskalkyle!M$7)/100,
IF($F331=TiltakstyperKostnadskalkyle!$B$8,($J331*TiltakstyperKostnadskalkyle!M$8)/100,
IF($F331=TiltakstyperKostnadskalkyle!$B$9,($J331*TiltakstyperKostnadskalkyle!M$9)/100,
IF($F331=TiltakstyperKostnadskalkyle!$B$10,($J331*TiltakstyperKostnadskalkyle!M$10)/100,
IF($F331=TiltakstyperKostnadskalkyle!$B$11,($J331*TiltakstyperKostnadskalkyle!M$11)/100,
IF($F331=TiltakstyperKostnadskalkyle!$B$12,($J331*TiltakstyperKostnadskalkyle!M$12)/100,
IF($F331=TiltakstyperKostnadskalkyle!$B$13,($J331*TiltakstyperKostnadskalkyle!M$13)/100,
IF($F331=TiltakstyperKostnadskalkyle!$B$14,($J331*TiltakstyperKostnadskalkyle!M$14)/100,
IF($F331=TiltakstyperKostnadskalkyle!$B$15,($J331*TiltakstyperKostnadskalkyle!M$15)/100,
"0")))))))))))</f>
        <v>0</v>
      </c>
      <c r="U331" s="32"/>
      <c r="V331" s="32"/>
      <c r="W331" s="18" t="str">
        <f>IF($F331=TiltakstyperKostnadskalkyle!$B$5,($J331*TiltakstyperKostnadskalkyle!P$5)/100,
IF($F331=TiltakstyperKostnadskalkyle!$B$6,($J331*TiltakstyperKostnadskalkyle!P$6)/100,
IF($F331=TiltakstyperKostnadskalkyle!$B$7,($J331*TiltakstyperKostnadskalkyle!P$7)/100,
IF($F331=TiltakstyperKostnadskalkyle!$B$8,($J331*TiltakstyperKostnadskalkyle!P$8)/100,
IF($F331=TiltakstyperKostnadskalkyle!$B$9,($J331*TiltakstyperKostnadskalkyle!P$9)/100,
IF($F331=TiltakstyperKostnadskalkyle!$B$10,($J331*TiltakstyperKostnadskalkyle!P$10)/100,
IF($F331=TiltakstyperKostnadskalkyle!$B$11,($J331*TiltakstyperKostnadskalkyle!P$11)/100,
IF($F331=TiltakstyperKostnadskalkyle!$B$12,($J331*TiltakstyperKostnadskalkyle!P$12)/100,
IF($F331=TiltakstyperKostnadskalkyle!$B$13,($J331*TiltakstyperKostnadskalkyle!P$13)/100,
IF($F331=TiltakstyperKostnadskalkyle!$B$14,($J331*TiltakstyperKostnadskalkyle!P$14)/100,
IF($F331=TiltakstyperKostnadskalkyle!$B$15,($J331*TiltakstyperKostnadskalkyle!P$15)/100,
"0")))))))))))</f>
        <v>0</v>
      </c>
      <c r="Y331" s="151"/>
    </row>
    <row r="332" spans="2:25" ht="14.45" customHeight="1" x14ac:dyDescent="0.25">
      <c r="B332" s="20" t="s">
        <v>25</v>
      </c>
      <c r="C332" s="22"/>
      <c r="D332" s="22"/>
      <c r="E332" s="22"/>
      <c r="F332" s="39"/>
      <c r="G332" s="22"/>
      <c r="H332" s="23"/>
      <c r="I332" s="27"/>
      <c r="J332" s="18">
        <f>IF(F332=TiltakstyperKostnadskalkyle!$B$5,TiltakstyperKostnadskalkyle!$R$5*Handlingsplan!H338,
IF(F332=TiltakstyperKostnadskalkyle!$B$6,TiltakstyperKostnadskalkyle!$R$6*Handlingsplan!H338,
IF(F332=TiltakstyperKostnadskalkyle!$B$7,TiltakstyperKostnadskalkyle!$R$7*Handlingsplan!H338,
IF(F332=TiltakstyperKostnadskalkyle!$B$8,TiltakstyperKostnadskalkyle!$R$8*Handlingsplan!H338,
IF(F332=TiltakstyperKostnadskalkyle!$B$9,TiltakstyperKostnadskalkyle!$R$9*Handlingsplan!H338,
IF(F332=TiltakstyperKostnadskalkyle!$B$10,TiltakstyperKostnadskalkyle!$R$10*Handlingsplan!H338,
IF(F332=TiltakstyperKostnadskalkyle!$B$11,TiltakstyperKostnadskalkyle!$R$11*Handlingsplan!H338,
IF(F332=TiltakstyperKostnadskalkyle!$B$12,TiltakstyperKostnadskalkyle!$R$12*Handlingsplan!H338,
IF(F332=TiltakstyperKostnadskalkyle!$B$13,TiltakstyperKostnadskalkyle!$R$13*Handlingsplan!H338,
IF(F332=TiltakstyperKostnadskalkyle!$B$14,TiltakstyperKostnadskalkyle!$R$14*Handlingsplan!H338,
IF(F332=TiltakstyperKostnadskalkyle!$B$15,TiltakstyperKostnadskalkyle!$R$15*Handlingsplan!H338,
0)))))))))))</f>
        <v>0</v>
      </c>
      <c r="K332" s="18" t="str">
        <f>IF($F332=TiltakstyperKostnadskalkyle!$B$5,($J332*TiltakstyperKostnadskalkyle!D$5)/100,
IF($F332=TiltakstyperKostnadskalkyle!$B$6,($J332*TiltakstyperKostnadskalkyle!D$6)/100,
IF($F332=TiltakstyperKostnadskalkyle!$B$7,($J332*TiltakstyperKostnadskalkyle!D$7)/100,
IF($F332=TiltakstyperKostnadskalkyle!$B$8,($J332*TiltakstyperKostnadskalkyle!D$8)/100,
IF($F332=TiltakstyperKostnadskalkyle!$B$9,($J332*TiltakstyperKostnadskalkyle!D$9)/100,
IF($F332=TiltakstyperKostnadskalkyle!$B$10,($J332*TiltakstyperKostnadskalkyle!D$10)/100,
IF($F332=TiltakstyperKostnadskalkyle!$B$11,($J332*TiltakstyperKostnadskalkyle!D$11)/100,
IF($F332=TiltakstyperKostnadskalkyle!$B$12,($J332*TiltakstyperKostnadskalkyle!D$12)/100,
IF($F332=TiltakstyperKostnadskalkyle!$B$13,($J332*TiltakstyperKostnadskalkyle!D$13)/100,
IF($F332=TiltakstyperKostnadskalkyle!$B$14,($J332*TiltakstyperKostnadskalkyle!D$14)/100,
IF($F332=TiltakstyperKostnadskalkyle!$B$15,($J332*TiltakstyperKostnadskalkyle!D$15)/100,
"0")))))))))))</f>
        <v>0</v>
      </c>
      <c r="L332" s="18" t="str">
        <f>IF($F332=TiltakstyperKostnadskalkyle!$B$5,($J332*TiltakstyperKostnadskalkyle!E$5)/100,
IF($F332=TiltakstyperKostnadskalkyle!$B$6,($J332*TiltakstyperKostnadskalkyle!E$6)/100,
IF($F332=TiltakstyperKostnadskalkyle!$B$7,($J332*TiltakstyperKostnadskalkyle!E$7)/100,
IF($F332=TiltakstyperKostnadskalkyle!$B$8,($J332*TiltakstyperKostnadskalkyle!E$8)/100,
IF($F332=TiltakstyperKostnadskalkyle!$B$9,($J332*TiltakstyperKostnadskalkyle!E$9)/100,
IF($F332=TiltakstyperKostnadskalkyle!$B$10,($J332*TiltakstyperKostnadskalkyle!E$10)/100,
IF($F332=TiltakstyperKostnadskalkyle!$B$11,($J332*TiltakstyperKostnadskalkyle!E$11)/100,
IF($F332=TiltakstyperKostnadskalkyle!$B$12,($J332*TiltakstyperKostnadskalkyle!E$12)/100,
IF($F332=TiltakstyperKostnadskalkyle!$B$13,($J332*TiltakstyperKostnadskalkyle!E$13)/100,
IF($F332=TiltakstyperKostnadskalkyle!$B$14,($J332*TiltakstyperKostnadskalkyle!E$14)/100,
IF($F332=TiltakstyperKostnadskalkyle!$B$15,($J332*TiltakstyperKostnadskalkyle!E$15)/100,
"0")))))))))))</f>
        <v>0</v>
      </c>
      <c r="M332" s="18" t="str">
        <f>IF($F332=TiltakstyperKostnadskalkyle!$B$5,($J332*TiltakstyperKostnadskalkyle!F$5)/100,
IF($F332=TiltakstyperKostnadskalkyle!$B$6,($J332*TiltakstyperKostnadskalkyle!F$6)/100,
IF($F332=TiltakstyperKostnadskalkyle!$B$7,($J332*TiltakstyperKostnadskalkyle!F$7)/100,
IF($F332=TiltakstyperKostnadskalkyle!$B$8,($J332*TiltakstyperKostnadskalkyle!F$8)/100,
IF($F332=TiltakstyperKostnadskalkyle!$B$9,($J332*TiltakstyperKostnadskalkyle!F$9)/100,
IF($F332=TiltakstyperKostnadskalkyle!$B$10,($J332*TiltakstyperKostnadskalkyle!F$10)/100,
IF($F332=TiltakstyperKostnadskalkyle!$B$11,($J332*TiltakstyperKostnadskalkyle!F$11)/100,
IF($F332=TiltakstyperKostnadskalkyle!$B$12,($J332*TiltakstyperKostnadskalkyle!F$12)/100,
IF($F332=TiltakstyperKostnadskalkyle!$B$13,($J332*TiltakstyperKostnadskalkyle!F$13)/100,
IF($F332=TiltakstyperKostnadskalkyle!$B$14,($J332*TiltakstyperKostnadskalkyle!F$14)/100,
IF($F332=TiltakstyperKostnadskalkyle!$B$15,($J332*TiltakstyperKostnadskalkyle!F$15)/100,
"0")))))))))))</f>
        <v>0</v>
      </c>
      <c r="N332" s="18" t="str">
        <f>IF($F332=TiltakstyperKostnadskalkyle!$B$5,($J332*TiltakstyperKostnadskalkyle!G$5)/100,
IF($F332=TiltakstyperKostnadskalkyle!$B$6,($J332*TiltakstyperKostnadskalkyle!G$6)/100,
IF($F332=TiltakstyperKostnadskalkyle!$B$7,($J332*TiltakstyperKostnadskalkyle!G$7)/100,
IF($F332=TiltakstyperKostnadskalkyle!$B$8,($J332*TiltakstyperKostnadskalkyle!G$8)/100,
IF($F332=TiltakstyperKostnadskalkyle!$B$9,($J332*TiltakstyperKostnadskalkyle!G$9)/100,
IF($F332=TiltakstyperKostnadskalkyle!$B$10,($J332*TiltakstyperKostnadskalkyle!G$10)/100,
IF($F332=TiltakstyperKostnadskalkyle!$B$11,($J332*TiltakstyperKostnadskalkyle!G$11)/100,
IF($F332=TiltakstyperKostnadskalkyle!$B$12,($J332*TiltakstyperKostnadskalkyle!G$12)/100,
IF($F332=TiltakstyperKostnadskalkyle!$B$13,($J332*TiltakstyperKostnadskalkyle!G$13)/100,
IF($F332=TiltakstyperKostnadskalkyle!$B$14,($J332*TiltakstyperKostnadskalkyle!G$14)/100,
IF($F332=TiltakstyperKostnadskalkyle!$B$15,($J332*TiltakstyperKostnadskalkyle!G$15)/100,
"0")))))))))))</f>
        <v>0</v>
      </c>
      <c r="O332" s="18" t="str">
        <f>IF($F332=TiltakstyperKostnadskalkyle!$B$5,($J332*TiltakstyperKostnadskalkyle!H$5)/100,
IF($F332=TiltakstyperKostnadskalkyle!$B$6,($J332*TiltakstyperKostnadskalkyle!H$6)/100,
IF($F332=TiltakstyperKostnadskalkyle!$B$7,($J332*TiltakstyperKostnadskalkyle!H$7)/100,
IF($F332=TiltakstyperKostnadskalkyle!$B$8,($J332*TiltakstyperKostnadskalkyle!H$8)/100,
IF($F332=TiltakstyperKostnadskalkyle!$B$9,($J332*TiltakstyperKostnadskalkyle!H$9)/100,
IF($F332=TiltakstyperKostnadskalkyle!$B$10,($J332*TiltakstyperKostnadskalkyle!H$10)/100,
IF($F332=TiltakstyperKostnadskalkyle!$B$11,($J332*TiltakstyperKostnadskalkyle!H$11)/100,
IF($F332=TiltakstyperKostnadskalkyle!$B$12,($J332*TiltakstyperKostnadskalkyle!H$12)/100,
IF($F332=TiltakstyperKostnadskalkyle!$B$13,($J332*TiltakstyperKostnadskalkyle!H$13)/100,
IF($F332=TiltakstyperKostnadskalkyle!$B$14,($J332*TiltakstyperKostnadskalkyle!H$14)/100,
IF($F332=TiltakstyperKostnadskalkyle!$B$15,($J332*TiltakstyperKostnadskalkyle!H$15)/100,
"0")))))))))))</f>
        <v>0</v>
      </c>
      <c r="P332" s="18" t="str">
        <f>IF($F332=TiltakstyperKostnadskalkyle!$B$5,($J332*TiltakstyperKostnadskalkyle!I$5)/100,
IF($F332=TiltakstyperKostnadskalkyle!$B$6,($J332*TiltakstyperKostnadskalkyle!I$6)/100,
IF($F332=TiltakstyperKostnadskalkyle!$B$7,($J332*TiltakstyperKostnadskalkyle!I$7)/100,
IF($F332=TiltakstyperKostnadskalkyle!$B$8,($J332*TiltakstyperKostnadskalkyle!I$8)/100,
IF($F332=TiltakstyperKostnadskalkyle!$B$9,($J332*TiltakstyperKostnadskalkyle!I$9)/100,
IF($F332=TiltakstyperKostnadskalkyle!$B$10,($J332*TiltakstyperKostnadskalkyle!I$10)/100,
IF($F332=TiltakstyperKostnadskalkyle!$B$11,($J332*TiltakstyperKostnadskalkyle!I$11)/100,
IF($F332=TiltakstyperKostnadskalkyle!$B$12,($J332*TiltakstyperKostnadskalkyle!I$12)/100,
IF($F332=TiltakstyperKostnadskalkyle!$B$13,($J332*TiltakstyperKostnadskalkyle!I$13)/100,
IF($F332=TiltakstyperKostnadskalkyle!$B$14,($J332*TiltakstyperKostnadskalkyle!I$14)/100,
IF($F332=TiltakstyperKostnadskalkyle!$B$15,($J332*TiltakstyperKostnadskalkyle!I$15)/100,
"0")))))))))))</f>
        <v>0</v>
      </c>
      <c r="Q332" s="18">
        <f t="shared" si="20"/>
        <v>0</v>
      </c>
      <c r="R332" s="18" t="str">
        <f>IF($F332=TiltakstyperKostnadskalkyle!$B$5,($J332*TiltakstyperKostnadskalkyle!K$5)/100,
IF($F332=TiltakstyperKostnadskalkyle!$B$6,($J332*TiltakstyperKostnadskalkyle!K$6)/100,
IF($F332=TiltakstyperKostnadskalkyle!$B$8,($J332*TiltakstyperKostnadskalkyle!K$8)/100,
IF($F332=TiltakstyperKostnadskalkyle!$B$9,($J332*TiltakstyperKostnadskalkyle!K$9)/100,
IF($F332=TiltakstyperKostnadskalkyle!$B$10,($J332*TiltakstyperKostnadskalkyle!K$10)/100,
IF($F332=TiltakstyperKostnadskalkyle!$B$11,($J332*TiltakstyperKostnadskalkyle!K$11)/100,
IF($F332=TiltakstyperKostnadskalkyle!$B$12,($J332*TiltakstyperKostnadskalkyle!K$12)/100,
IF($F332=TiltakstyperKostnadskalkyle!$B$13,($J332*TiltakstyperKostnadskalkyle!K$13)/100,
IF($F332=TiltakstyperKostnadskalkyle!$B$14,($J332*TiltakstyperKostnadskalkyle!K$14)/100,
"0")))))))))</f>
        <v>0</v>
      </c>
      <c r="S332" s="18">
        <f t="shared" si="21"/>
        <v>0</v>
      </c>
      <c r="T332" s="18" t="str">
        <f>IF($F332=TiltakstyperKostnadskalkyle!$B$5,($J332*TiltakstyperKostnadskalkyle!M$5)/100,
IF($F332=TiltakstyperKostnadskalkyle!$B$6,($J332*TiltakstyperKostnadskalkyle!M$6)/100,
IF($F332=TiltakstyperKostnadskalkyle!$B$7,($J332*TiltakstyperKostnadskalkyle!M$7)/100,
IF($F332=TiltakstyperKostnadskalkyle!$B$8,($J332*TiltakstyperKostnadskalkyle!M$8)/100,
IF($F332=TiltakstyperKostnadskalkyle!$B$9,($J332*TiltakstyperKostnadskalkyle!M$9)/100,
IF($F332=TiltakstyperKostnadskalkyle!$B$10,($J332*TiltakstyperKostnadskalkyle!M$10)/100,
IF($F332=TiltakstyperKostnadskalkyle!$B$11,($J332*TiltakstyperKostnadskalkyle!M$11)/100,
IF($F332=TiltakstyperKostnadskalkyle!$B$12,($J332*TiltakstyperKostnadskalkyle!M$12)/100,
IF($F332=TiltakstyperKostnadskalkyle!$B$13,($J332*TiltakstyperKostnadskalkyle!M$13)/100,
IF($F332=TiltakstyperKostnadskalkyle!$B$14,($J332*TiltakstyperKostnadskalkyle!M$14)/100,
IF($F332=TiltakstyperKostnadskalkyle!$B$15,($J332*TiltakstyperKostnadskalkyle!M$15)/100,
"0")))))))))))</f>
        <v>0</v>
      </c>
      <c r="U332" s="32"/>
      <c r="V332" s="32"/>
      <c r="W332" s="18" t="str">
        <f>IF($F332=TiltakstyperKostnadskalkyle!$B$5,($J332*TiltakstyperKostnadskalkyle!P$5)/100,
IF($F332=TiltakstyperKostnadskalkyle!$B$6,($J332*TiltakstyperKostnadskalkyle!P$6)/100,
IF($F332=TiltakstyperKostnadskalkyle!$B$7,($J332*TiltakstyperKostnadskalkyle!P$7)/100,
IF($F332=TiltakstyperKostnadskalkyle!$B$8,($J332*TiltakstyperKostnadskalkyle!P$8)/100,
IF($F332=TiltakstyperKostnadskalkyle!$B$9,($J332*TiltakstyperKostnadskalkyle!P$9)/100,
IF($F332=TiltakstyperKostnadskalkyle!$B$10,($J332*TiltakstyperKostnadskalkyle!P$10)/100,
IF($F332=TiltakstyperKostnadskalkyle!$B$11,($J332*TiltakstyperKostnadskalkyle!P$11)/100,
IF($F332=TiltakstyperKostnadskalkyle!$B$12,($J332*TiltakstyperKostnadskalkyle!P$12)/100,
IF($F332=TiltakstyperKostnadskalkyle!$B$13,($J332*TiltakstyperKostnadskalkyle!P$13)/100,
IF($F332=TiltakstyperKostnadskalkyle!$B$14,($J332*TiltakstyperKostnadskalkyle!P$14)/100,
IF($F332=TiltakstyperKostnadskalkyle!$B$15,($J332*TiltakstyperKostnadskalkyle!P$15)/100,
"0")))))))))))</f>
        <v>0</v>
      </c>
      <c r="Y332" s="151"/>
    </row>
    <row r="333" spans="2:25" ht="14.45" customHeight="1" x14ac:dyDescent="0.25">
      <c r="B333" s="20" t="s">
        <v>25</v>
      </c>
      <c r="C333" s="22"/>
      <c r="D333" s="22"/>
      <c r="E333" s="22"/>
      <c r="F333" s="39"/>
      <c r="G333" s="22"/>
      <c r="H333" s="23"/>
      <c r="I333" s="27"/>
      <c r="J333" s="18">
        <f>IF(F333=TiltakstyperKostnadskalkyle!$B$5,TiltakstyperKostnadskalkyle!$R$5*Handlingsplan!H339,
IF(F333=TiltakstyperKostnadskalkyle!$B$6,TiltakstyperKostnadskalkyle!$R$6*Handlingsplan!H339,
IF(F333=TiltakstyperKostnadskalkyle!$B$7,TiltakstyperKostnadskalkyle!$R$7*Handlingsplan!H339,
IF(F333=TiltakstyperKostnadskalkyle!$B$8,TiltakstyperKostnadskalkyle!$R$8*Handlingsplan!H339,
IF(F333=TiltakstyperKostnadskalkyle!$B$9,TiltakstyperKostnadskalkyle!$R$9*Handlingsplan!H339,
IF(F333=TiltakstyperKostnadskalkyle!$B$10,TiltakstyperKostnadskalkyle!$R$10*Handlingsplan!H339,
IF(F333=TiltakstyperKostnadskalkyle!$B$11,TiltakstyperKostnadskalkyle!$R$11*Handlingsplan!H339,
IF(F333=TiltakstyperKostnadskalkyle!$B$12,TiltakstyperKostnadskalkyle!$R$12*Handlingsplan!H339,
IF(F333=TiltakstyperKostnadskalkyle!$B$13,TiltakstyperKostnadskalkyle!$R$13*Handlingsplan!H339,
IF(F333=TiltakstyperKostnadskalkyle!$B$14,TiltakstyperKostnadskalkyle!$R$14*Handlingsplan!H339,
IF(F333=TiltakstyperKostnadskalkyle!$B$15,TiltakstyperKostnadskalkyle!$R$15*Handlingsplan!H339,
0)))))))))))</f>
        <v>0</v>
      </c>
      <c r="K333" s="18" t="str">
        <f>IF($F333=TiltakstyperKostnadskalkyle!$B$5,($J333*TiltakstyperKostnadskalkyle!D$5)/100,
IF($F333=TiltakstyperKostnadskalkyle!$B$6,($J333*TiltakstyperKostnadskalkyle!D$6)/100,
IF($F333=TiltakstyperKostnadskalkyle!$B$7,($J333*TiltakstyperKostnadskalkyle!D$7)/100,
IF($F333=TiltakstyperKostnadskalkyle!$B$8,($J333*TiltakstyperKostnadskalkyle!D$8)/100,
IF($F333=TiltakstyperKostnadskalkyle!$B$9,($J333*TiltakstyperKostnadskalkyle!D$9)/100,
IF($F333=TiltakstyperKostnadskalkyle!$B$10,($J333*TiltakstyperKostnadskalkyle!D$10)/100,
IF($F333=TiltakstyperKostnadskalkyle!$B$11,($J333*TiltakstyperKostnadskalkyle!D$11)/100,
IF($F333=TiltakstyperKostnadskalkyle!$B$12,($J333*TiltakstyperKostnadskalkyle!D$12)/100,
IF($F333=TiltakstyperKostnadskalkyle!$B$13,($J333*TiltakstyperKostnadskalkyle!D$13)/100,
IF($F333=TiltakstyperKostnadskalkyle!$B$14,($J333*TiltakstyperKostnadskalkyle!D$14)/100,
IF($F333=TiltakstyperKostnadskalkyle!$B$15,($J333*TiltakstyperKostnadskalkyle!D$15)/100,
"0")))))))))))</f>
        <v>0</v>
      </c>
      <c r="L333" s="18" t="str">
        <f>IF($F333=TiltakstyperKostnadskalkyle!$B$5,($J333*TiltakstyperKostnadskalkyle!E$5)/100,
IF($F333=TiltakstyperKostnadskalkyle!$B$6,($J333*TiltakstyperKostnadskalkyle!E$6)/100,
IF($F333=TiltakstyperKostnadskalkyle!$B$7,($J333*TiltakstyperKostnadskalkyle!E$7)/100,
IF($F333=TiltakstyperKostnadskalkyle!$B$8,($J333*TiltakstyperKostnadskalkyle!E$8)/100,
IF($F333=TiltakstyperKostnadskalkyle!$B$9,($J333*TiltakstyperKostnadskalkyle!E$9)/100,
IF($F333=TiltakstyperKostnadskalkyle!$B$10,($J333*TiltakstyperKostnadskalkyle!E$10)/100,
IF($F333=TiltakstyperKostnadskalkyle!$B$11,($J333*TiltakstyperKostnadskalkyle!E$11)/100,
IF($F333=TiltakstyperKostnadskalkyle!$B$12,($J333*TiltakstyperKostnadskalkyle!E$12)/100,
IF($F333=TiltakstyperKostnadskalkyle!$B$13,($J333*TiltakstyperKostnadskalkyle!E$13)/100,
IF($F333=TiltakstyperKostnadskalkyle!$B$14,($J333*TiltakstyperKostnadskalkyle!E$14)/100,
IF($F333=TiltakstyperKostnadskalkyle!$B$15,($J333*TiltakstyperKostnadskalkyle!E$15)/100,
"0")))))))))))</f>
        <v>0</v>
      </c>
      <c r="M333" s="18" t="str">
        <f>IF($F333=TiltakstyperKostnadskalkyle!$B$5,($J333*TiltakstyperKostnadskalkyle!F$5)/100,
IF($F333=TiltakstyperKostnadskalkyle!$B$6,($J333*TiltakstyperKostnadskalkyle!F$6)/100,
IF($F333=TiltakstyperKostnadskalkyle!$B$7,($J333*TiltakstyperKostnadskalkyle!F$7)/100,
IF($F333=TiltakstyperKostnadskalkyle!$B$8,($J333*TiltakstyperKostnadskalkyle!F$8)/100,
IF($F333=TiltakstyperKostnadskalkyle!$B$9,($J333*TiltakstyperKostnadskalkyle!F$9)/100,
IF($F333=TiltakstyperKostnadskalkyle!$B$10,($J333*TiltakstyperKostnadskalkyle!F$10)/100,
IF($F333=TiltakstyperKostnadskalkyle!$B$11,($J333*TiltakstyperKostnadskalkyle!F$11)/100,
IF($F333=TiltakstyperKostnadskalkyle!$B$12,($J333*TiltakstyperKostnadskalkyle!F$12)/100,
IF($F333=TiltakstyperKostnadskalkyle!$B$13,($J333*TiltakstyperKostnadskalkyle!F$13)/100,
IF($F333=TiltakstyperKostnadskalkyle!$B$14,($J333*TiltakstyperKostnadskalkyle!F$14)/100,
IF($F333=TiltakstyperKostnadskalkyle!$B$15,($J333*TiltakstyperKostnadskalkyle!F$15)/100,
"0")))))))))))</f>
        <v>0</v>
      </c>
      <c r="N333" s="18" t="str">
        <f>IF($F333=TiltakstyperKostnadskalkyle!$B$5,($J333*TiltakstyperKostnadskalkyle!G$5)/100,
IF($F333=TiltakstyperKostnadskalkyle!$B$6,($J333*TiltakstyperKostnadskalkyle!G$6)/100,
IF($F333=TiltakstyperKostnadskalkyle!$B$7,($J333*TiltakstyperKostnadskalkyle!G$7)/100,
IF($F333=TiltakstyperKostnadskalkyle!$B$8,($J333*TiltakstyperKostnadskalkyle!G$8)/100,
IF($F333=TiltakstyperKostnadskalkyle!$B$9,($J333*TiltakstyperKostnadskalkyle!G$9)/100,
IF($F333=TiltakstyperKostnadskalkyle!$B$10,($J333*TiltakstyperKostnadskalkyle!G$10)/100,
IF($F333=TiltakstyperKostnadskalkyle!$B$11,($J333*TiltakstyperKostnadskalkyle!G$11)/100,
IF($F333=TiltakstyperKostnadskalkyle!$B$12,($J333*TiltakstyperKostnadskalkyle!G$12)/100,
IF($F333=TiltakstyperKostnadskalkyle!$B$13,($J333*TiltakstyperKostnadskalkyle!G$13)/100,
IF($F333=TiltakstyperKostnadskalkyle!$B$14,($J333*TiltakstyperKostnadskalkyle!G$14)/100,
IF($F333=TiltakstyperKostnadskalkyle!$B$15,($J333*TiltakstyperKostnadskalkyle!G$15)/100,
"0")))))))))))</f>
        <v>0</v>
      </c>
      <c r="O333" s="18" t="str">
        <f>IF($F333=TiltakstyperKostnadskalkyle!$B$5,($J333*TiltakstyperKostnadskalkyle!H$5)/100,
IF($F333=TiltakstyperKostnadskalkyle!$B$6,($J333*TiltakstyperKostnadskalkyle!H$6)/100,
IF($F333=TiltakstyperKostnadskalkyle!$B$7,($J333*TiltakstyperKostnadskalkyle!H$7)/100,
IF($F333=TiltakstyperKostnadskalkyle!$B$8,($J333*TiltakstyperKostnadskalkyle!H$8)/100,
IF($F333=TiltakstyperKostnadskalkyle!$B$9,($J333*TiltakstyperKostnadskalkyle!H$9)/100,
IF($F333=TiltakstyperKostnadskalkyle!$B$10,($J333*TiltakstyperKostnadskalkyle!H$10)/100,
IF($F333=TiltakstyperKostnadskalkyle!$B$11,($J333*TiltakstyperKostnadskalkyle!H$11)/100,
IF($F333=TiltakstyperKostnadskalkyle!$B$12,($J333*TiltakstyperKostnadskalkyle!H$12)/100,
IF($F333=TiltakstyperKostnadskalkyle!$B$13,($J333*TiltakstyperKostnadskalkyle!H$13)/100,
IF($F333=TiltakstyperKostnadskalkyle!$B$14,($J333*TiltakstyperKostnadskalkyle!H$14)/100,
IF($F333=TiltakstyperKostnadskalkyle!$B$15,($J333*TiltakstyperKostnadskalkyle!H$15)/100,
"0")))))))))))</f>
        <v>0</v>
      </c>
      <c r="P333" s="18" t="str">
        <f>IF($F333=TiltakstyperKostnadskalkyle!$B$5,($J333*TiltakstyperKostnadskalkyle!I$5)/100,
IF($F333=TiltakstyperKostnadskalkyle!$B$6,($J333*TiltakstyperKostnadskalkyle!I$6)/100,
IF($F333=TiltakstyperKostnadskalkyle!$B$7,($J333*TiltakstyperKostnadskalkyle!I$7)/100,
IF($F333=TiltakstyperKostnadskalkyle!$B$8,($J333*TiltakstyperKostnadskalkyle!I$8)/100,
IF($F333=TiltakstyperKostnadskalkyle!$B$9,($J333*TiltakstyperKostnadskalkyle!I$9)/100,
IF($F333=TiltakstyperKostnadskalkyle!$B$10,($J333*TiltakstyperKostnadskalkyle!I$10)/100,
IF($F333=TiltakstyperKostnadskalkyle!$B$11,($J333*TiltakstyperKostnadskalkyle!I$11)/100,
IF($F333=TiltakstyperKostnadskalkyle!$B$12,($J333*TiltakstyperKostnadskalkyle!I$12)/100,
IF($F333=TiltakstyperKostnadskalkyle!$B$13,($J333*TiltakstyperKostnadskalkyle!I$13)/100,
IF($F333=TiltakstyperKostnadskalkyle!$B$14,($J333*TiltakstyperKostnadskalkyle!I$14)/100,
IF($F333=TiltakstyperKostnadskalkyle!$B$15,($J333*TiltakstyperKostnadskalkyle!I$15)/100,
"0")))))))))))</f>
        <v>0</v>
      </c>
      <c r="Q333" s="18">
        <f t="shared" si="20"/>
        <v>0</v>
      </c>
      <c r="R333" s="18" t="str">
        <f>IF($F333=TiltakstyperKostnadskalkyle!$B$5,($J333*TiltakstyperKostnadskalkyle!K$5)/100,
IF($F333=TiltakstyperKostnadskalkyle!$B$6,($J333*TiltakstyperKostnadskalkyle!K$6)/100,
IF($F333=TiltakstyperKostnadskalkyle!$B$8,($J333*TiltakstyperKostnadskalkyle!K$8)/100,
IF($F333=TiltakstyperKostnadskalkyle!$B$9,($J333*TiltakstyperKostnadskalkyle!K$9)/100,
IF($F333=TiltakstyperKostnadskalkyle!$B$10,($J333*TiltakstyperKostnadskalkyle!K$10)/100,
IF($F333=TiltakstyperKostnadskalkyle!$B$11,($J333*TiltakstyperKostnadskalkyle!K$11)/100,
IF($F333=TiltakstyperKostnadskalkyle!$B$12,($J333*TiltakstyperKostnadskalkyle!K$12)/100,
IF($F333=TiltakstyperKostnadskalkyle!$B$13,($J333*TiltakstyperKostnadskalkyle!K$13)/100,
IF($F333=TiltakstyperKostnadskalkyle!$B$14,($J333*TiltakstyperKostnadskalkyle!K$14)/100,
"0")))))))))</f>
        <v>0</v>
      </c>
      <c r="S333" s="18">
        <f t="shared" si="21"/>
        <v>0</v>
      </c>
      <c r="T333" s="18" t="str">
        <f>IF($F333=TiltakstyperKostnadskalkyle!$B$5,($J333*TiltakstyperKostnadskalkyle!M$5)/100,
IF($F333=TiltakstyperKostnadskalkyle!$B$6,($J333*TiltakstyperKostnadskalkyle!M$6)/100,
IF($F333=TiltakstyperKostnadskalkyle!$B$7,($J333*TiltakstyperKostnadskalkyle!M$7)/100,
IF($F333=TiltakstyperKostnadskalkyle!$B$8,($J333*TiltakstyperKostnadskalkyle!M$8)/100,
IF($F333=TiltakstyperKostnadskalkyle!$B$9,($J333*TiltakstyperKostnadskalkyle!M$9)/100,
IF($F333=TiltakstyperKostnadskalkyle!$B$10,($J333*TiltakstyperKostnadskalkyle!M$10)/100,
IF($F333=TiltakstyperKostnadskalkyle!$B$11,($J333*TiltakstyperKostnadskalkyle!M$11)/100,
IF($F333=TiltakstyperKostnadskalkyle!$B$12,($J333*TiltakstyperKostnadskalkyle!M$12)/100,
IF($F333=TiltakstyperKostnadskalkyle!$B$13,($J333*TiltakstyperKostnadskalkyle!M$13)/100,
IF($F333=TiltakstyperKostnadskalkyle!$B$14,($J333*TiltakstyperKostnadskalkyle!M$14)/100,
IF($F333=TiltakstyperKostnadskalkyle!$B$15,($J333*TiltakstyperKostnadskalkyle!M$15)/100,
"0")))))))))))</f>
        <v>0</v>
      </c>
      <c r="U333" s="32"/>
      <c r="V333" s="32"/>
      <c r="W333" s="18" t="str">
        <f>IF($F333=TiltakstyperKostnadskalkyle!$B$5,($J333*TiltakstyperKostnadskalkyle!P$5)/100,
IF($F333=TiltakstyperKostnadskalkyle!$B$6,($J333*TiltakstyperKostnadskalkyle!P$6)/100,
IF($F333=TiltakstyperKostnadskalkyle!$B$7,($J333*TiltakstyperKostnadskalkyle!P$7)/100,
IF($F333=TiltakstyperKostnadskalkyle!$B$8,($J333*TiltakstyperKostnadskalkyle!P$8)/100,
IF($F333=TiltakstyperKostnadskalkyle!$B$9,($J333*TiltakstyperKostnadskalkyle!P$9)/100,
IF($F333=TiltakstyperKostnadskalkyle!$B$10,($J333*TiltakstyperKostnadskalkyle!P$10)/100,
IF($F333=TiltakstyperKostnadskalkyle!$B$11,($J333*TiltakstyperKostnadskalkyle!P$11)/100,
IF($F333=TiltakstyperKostnadskalkyle!$B$12,($J333*TiltakstyperKostnadskalkyle!P$12)/100,
IF($F333=TiltakstyperKostnadskalkyle!$B$13,($J333*TiltakstyperKostnadskalkyle!P$13)/100,
IF($F333=TiltakstyperKostnadskalkyle!$B$14,($J333*TiltakstyperKostnadskalkyle!P$14)/100,
IF($F333=TiltakstyperKostnadskalkyle!$B$15,($J333*TiltakstyperKostnadskalkyle!P$15)/100,
"0")))))))))))</f>
        <v>0</v>
      </c>
      <c r="Y333" s="151"/>
    </row>
    <row r="334" spans="2:25" ht="14.45" customHeight="1" x14ac:dyDescent="0.25">
      <c r="B334" s="20" t="s">
        <v>25</v>
      </c>
      <c r="C334" s="22"/>
      <c r="D334" s="22"/>
      <c r="E334" s="22"/>
      <c r="F334" s="39"/>
      <c r="G334" s="22"/>
      <c r="H334" s="23"/>
      <c r="I334" s="27"/>
      <c r="J334" s="18">
        <f>IF(F334=TiltakstyperKostnadskalkyle!$B$5,TiltakstyperKostnadskalkyle!$R$5*Handlingsplan!H340,
IF(F334=TiltakstyperKostnadskalkyle!$B$6,TiltakstyperKostnadskalkyle!$R$6*Handlingsplan!H340,
IF(F334=TiltakstyperKostnadskalkyle!$B$7,TiltakstyperKostnadskalkyle!$R$7*Handlingsplan!H340,
IF(F334=TiltakstyperKostnadskalkyle!$B$8,TiltakstyperKostnadskalkyle!$R$8*Handlingsplan!H340,
IF(F334=TiltakstyperKostnadskalkyle!$B$9,TiltakstyperKostnadskalkyle!$R$9*Handlingsplan!H340,
IF(F334=TiltakstyperKostnadskalkyle!$B$10,TiltakstyperKostnadskalkyle!$R$10*Handlingsplan!H340,
IF(F334=TiltakstyperKostnadskalkyle!$B$11,TiltakstyperKostnadskalkyle!$R$11*Handlingsplan!H340,
IF(F334=TiltakstyperKostnadskalkyle!$B$12,TiltakstyperKostnadskalkyle!$R$12*Handlingsplan!H340,
IF(F334=TiltakstyperKostnadskalkyle!$B$13,TiltakstyperKostnadskalkyle!$R$13*Handlingsplan!H340,
IF(F334=TiltakstyperKostnadskalkyle!$B$14,TiltakstyperKostnadskalkyle!$R$14*Handlingsplan!H340,
IF(F334=TiltakstyperKostnadskalkyle!$B$15,TiltakstyperKostnadskalkyle!$R$15*Handlingsplan!H340,
0)))))))))))</f>
        <v>0</v>
      </c>
      <c r="K334" s="18" t="str">
        <f>IF($F334=TiltakstyperKostnadskalkyle!$B$5,($J334*TiltakstyperKostnadskalkyle!D$5)/100,
IF($F334=TiltakstyperKostnadskalkyle!$B$6,($J334*TiltakstyperKostnadskalkyle!D$6)/100,
IF($F334=TiltakstyperKostnadskalkyle!$B$7,($J334*TiltakstyperKostnadskalkyle!D$7)/100,
IF($F334=TiltakstyperKostnadskalkyle!$B$8,($J334*TiltakstyperKostnadskalkyle!D$8)/100,
IF($F334=TiltakstyperKostnadskalkyle!$B$9,($J334*TiltakstyperKostnadskalkyle!D$9)/100,
IF($F334=TiltakstyperKostnadskalkyle!$B$10,($J334*TiltakstyperKostnadskalkyle!D$10)/100,
IF($F334=TiltakstyperKostnadskalkyle!$B$11,($J334*TiltakstyperKostnadskalkyle!D$11)/100,
IF($F334=TiltakstyperKostnadskalkyle!$B$12,($J334*TiltakstyperKostnadskalkyle!D$12)/100,
IF($F334=TiltakstyperKostnadskalkyle!$B$13,($J334*TiltakstyperKostnadskalkyle!D$13)/100,
IF($F334=TiltakstyperKostnadskalkyle!$B$14,($J334*TiltakstyperKostnadskalkyle!D$14)/100,
IF($F334=TiltakstyperKostnadskalkyle!$B$15,($J334*TiltakstyperKostnadskalkyle!D$15)/100,
"0")))))))))))</f>
        <v>0</v>
      </c>
      <c r="L334" s="18" t="str">
        <f>IF($F334=TiltakstyperKostnadskalkyle!$B$5,($J334*TiltakstyperKostnadskalkyle!E$5)/100,
IF($F334=TiltakstyperKostnadskalkyle!$B$6,($J334*TiltakstyperKostnadskalkyle!E$6)/100,
IF($F334=TiltakstyperKostnadskalkyle!$B$7,($J334*TiltakstyperKostnadskalkyle!E$7)/100,
IF($F334=TiltakstyperKostnadskalkyle!$B$8,($J334*TiltakstyperKostnadskalkyle!E$8)/100,
IF($F334=TiltakstyperKostnadskalkyle!$B$9,($J334*TiltakstyperKostnadskalkyle!E$9)/100,
IF($F334=TiltakstyperKostnadskalkyle!$B$10,($J334*TiltakstyperKostnadskalkyle!E$10)/100,
IF($F334=TiltakstyperKostnadskalkyle!$B$11,($J334*TiltakstyperKostnadskalkyle!E$11)/100,
IF($F334=TiltakstyperKostnadskalkyle!$B$12,($J334*TiltakstyperKostnadskalkyle!E$12)/100,
IF($F334=TiltakstyperKostnadskalkyle!$B$13,($J334*TiltakstyperKostnadskalkyle!E$13)/100,
IF($F334=TiltakstyperKostnadskalkyle!$B$14,($J334*TiltakstyperKostnadskalkyle!E$14)/100,
IF($F334=TiltakstyperKostnadskalkyle!$B$15,($J334*TiltakstyperKostnadskalkyle!E$15)/100,
"0")))))))))))</f>
        <v>0</v>
      </c>
      <c r="M334" s="18" t="str">
        <f>IF($F334=TiltakstyperKostnadskalkyle!$B$5,($J334*TiltakstyperKostnadskalkyle!F$5)/100,
IF($F334=TiltakstyperKostnadskalkyle!$B$6,($J334*TiltakstyperKostnadskalkyle!F$6)/100,
IF($F334=TiltakstyperKostnadskalkyle!$B$7,($J334*TiltakstyperKostnadskalkyle!F$7)/100,
IF($F334=TiltakstyperKostnadskalkyle!$B$8,($J334*TiltakstyperKostnadskalkyle!F$8)/100,
IF($F334=TiltakstyperKostnadskalkyle!$B$9,($J334*TiltakstyperKostnadskalkyle!F$9)/100,
IF($F334=TiltakstyperKostnadskalkyle!$B$10,($J334*TiltakstyperKostnadskalkyle!F$10)/100,
IF($F334=TiltakstyperKostnadskalkyle!$B$11,($J334*TiltakstyperKostnadskalkyle!F$11)/100,
IF($F334=TiltakstyperKostnadskalkyle!$B$12,($J334*TiltakstyperKostnadskalkyle!F$12)/100,
IF($F334=TiltakstyperKostnadskalkyle!$B$13,($J334*TiltakstyperKostnadskalkyle!F$13)/100,
IF($F334=TiltakstyperKostnadskalkyle!$B$14,($J334*TiltakstyperKostnadskalkyle!F$14)/100,
IF($F334=TiltakstyperKostnadskalkyle!$B$15,($J334*TiltakstyperKostnadskalkyle!F$15)/100,
"0")))))))))))</f>
        <v>0</v>
      </c>
      <c r="N334" s="18" t="str">
        <f>IF($F334=TiltakstyperKostnadskalkyle!$B$5,($J334*TiltakstyperKostnadskalkyle!G$5)/100,
IF($F334=TiltakstyperKostnadskalkyle!$B$6,($J334*TiltakstyperKostnadskalkyle!G$6)/100,
IF($F334=TiltakstyperKostnadskalkyle!$B$7,($J334*TiltakstyperKostnadskalkyle!G$7)/100,
IF($F334=TiltakstyperKostnadskalkyle!$B$8,($J334*TiltakstyperKostnadskalkyle!G$8)/100,
IF($F334=TiltakstyperKostnadskalkyle!$B$9,($J334*TiltakstyperKostnadskalkyle!G$9)/100,
IF($F334=TiltakstyperKostnadskalkyle!$B$10,($J334*TiltakstyperKostnadskalkyle!G$10)/100,
IF($F334=TiltakstyperKostnadskalkyle!$B$11,($J334*TiltakstyperKostnadskalkyle!G$11)/100,
IF($F334=TiltakstyperKostnadskalkyle!$B$12,($J334*TiltakstyperKostnadskalkyle!G$12)/100,
IF($F334=TiltakstyperKostnadskalkyle!$B$13,($J334*TiltakstyperKostnadskalkyle!G$13)/100,
IF($F334=TiltakstyperKostnadskalkyle!$B$14,($J334*TiltakstyperKostnadskalkyle!G$14)/100,
IF($F334=TiltakstyperKostnadskalkyle!$B$15,($J334*TiltakstyperKostnadskalkyle!G$15)/100,
"0")))))))))))</f>
        <v>0</v>
      </c>
      <c r="O334" s="18" t="str">
        <f>IF($F334=TiltakstyperKostnadskalkyle!$B$5,($J334*TiltakstyperKostnadskalkyle!H$5)/100,
IF($F334=TiltakstyperKostnadskalkyle!$B$6,($J334*TiltakstyperKostnadskalkyle!H$6)/100,
IF($F334=TiltakstyperKostnadskalkyle!$B$7,($J334*TiltakstyperKostnadskalkyle!H$7)/100,
IF($F334=TiltakstyperKostnadskalkyle!$B$8,($J334*TiltakstyperKostnadskalkyle!H$8)/100,
IF($F334=TiltakstyperKostnadskalkyle!$B$9,($J334*TiltakstyperKostnadskalkyle!H$9)/100,
IF($F334=TiltakstyperKostnadskalkyle!$B$10,($J334*TiltakstyperKostnadskalkyle!H$10)/100,
IF($F334=TiltakstyperKostnadskalkyle!$B$11,($J334*TiltakstyperKostnadskalkyle!H$11)/100,
IF($F334=TiltakstyperKostnadskalkyle!$B$12,($J334*TiltakstyperKostnadskalkyle!H$12)/100,
IF($F334=TiltakstyperKostnadskalkyle!$B$13,($J334*TiltakstyperKostnadskalkyle!H$13)/100,
IF($F334=TiltakstyperKostnadskalkyle!$B$14,($J334*TiltakstyperKostnadskalkyle!H$14)/100,
IF($F334=TiltakstyperKostnadskalkyle!$B$15,($J334*TiltakstyperKostnadskalkyle!H$15)/100,
"0")))))))))))</f>
        <v>0</v>
      </c>
      <c r="P334" s="18" t="str">
        <f>IF($F334=TiltakstyperKostnadskalkyle!$B$5,($J334*TiltakstyperKostnadskalkyle!I$5)/100,
IF($F334=TiltakstyperKostnadskalkyle!$B$6,($J334*TiltakstyperKostnadskalkyle!I$6)/100,
IF($F334=TiltakstyperKostnadskalkyle!$B$7,($J334*TiltakstyperKostnadskalkyle!I$7)/100,
IF($F334=TiltakstyperKostnadskalkyle!$B$8,($J334*TiltakstyperKostnadskalkyle!I$8)/100,
IF($F334=TiltakstyperKostnadskalkyle!$B$9,($J334*TiltakstyperKostnadskalkyle!I$9)/100,
IF($F334=TiltakstyperKostnadskalkyle!$B$10,($J334*TiltakstyperKostnadskalkyle!I$10)/100,
IF($F334=TiltakstyperKostnadskalkyle!$B$11,($J334*TiltakstyperKostnadskalkyle!I$11)/100,
IF($F334=TiltakstyperKostnadskalkyle!$B$12,($J334*TiltakstyperKostnadskalkyle!I$12)/100,
IF($F334=TiltakstyperKostnadskalkyle!$B$13,($J334*TiltakstyperKostnadskalkyle!I$13)/100,
IF($F334=TiltakstyperKostnadskalkyle!$B$14,($J334*TiltakstyperKostnadskalkyle!I$14)/100,
IF($F334=TiltakstyperKostnadskalkyle!$B$15,($J334*TiltakstyperKostnadskalkyle!I$15)/100,
"0")))))))))))</f>
        <v>0</v>
      </c>
      <c r="Q334" s="18">
        <f t="shared" si="20"/>
        <v>0</v>
      </c>
      <c r="R334" s="18" t="str">
        <f>IF($F334=TiltakstyperKostnadskalkyle!$B$5,($J334*TiltakstyperKostnadskalkyle!K$5)/100,
IF($F334=TiltakstyperKostnadskalkyle!$B$6,($J334*TiltakstyperKostnadskalkyle!K$6)/100,
IF($F334=TiltakstyperKostnadskalkyle!$B$8,($J334*TiltakstyperKostnadskalkyle!K$8)/100,
IF($F334=TiltakstyperKostnadskalkyle!$B$9,($J334*TiltakstyperKostnadskalkyle!K$9)/100,
IF($F334=TiltakstyperKostnadskalkyle!$B$10,($J334*TiltakstyperKostnadskalkyle!K$10)/100,
IF($F334=TiltakstyperKostnadskalkyle!$B$11,($J334*TiltakstyperKostnadskalkyle!K$11)/100,
IF($F334=TiltakstyperKostnadskalkyle!$B$12,($J334*TiltakstyperKostnadskalkyle!K$12)/100,
IF($F334=TiltakstyperKostnadskalkyle!$B$13,($J334*TiltakstyperKostnadskalkyle!K$13)/100,
IF($F334=TiltakstyperKostnadskalkyle!$B$14,($J334*TiltakstyperKostnadskalkyle!K$14)/100,
"0")))))))))</f>
        <v>0</v>
      </c>
      <c r="S334" s="18">
        <f t="shared" si="21"/>
        <v>0</v>
      </c>
      <c r="T334" s="18" t="str">
        <f>IF($F334=TiltakstyperKostnadskalkyle!$B$5,($J334*TiltakstyperKostnadskalkyle!M$5)/100,
IF($F334=TiltakstyperKostnadskalkyle!$B$6,($J334*TiltakstyperKostnadskalkyle!M$6)/100,
IF($F334=TiltakstyperKostnadskalkyle!$B$7,($J334*TiltakstyperKostnadskalkyle!M$7)/100,
IF($F334=TiltakstyperKostnadskalkyle!$B$8,($J334*TiltakstyperKostnadskalkyle!M$8)/100,
IF($F334=TiltakstyperKostnadskalkyle!$B$9,($J334*TiltakstyperKostnadskalkyle!M$9)/100,
IF($F334=TiltakstyperKostnadskalkyle!$B$10,($J334*TiltakstyperKostnadskalkyle!M$10)/100,
IF($F334=TiltakstyperKostnadskalkyle!$B$11,($J334*TiltakstyperKostnadskalkyle!M$11)/100,
IF($F334=TiltakstyperKostnadskalkyle!$B$12,($J334*TiltakstyperKostnadskalkyle!M$12)/100,
IF($F334=TiltakstyperKostnadskalkyle!$B$13,($J334*TiltakstyperKostnadskalkyle!M$13)/100,
IF($F334=TiltakstyperKostnadskalkyle!$B$14,($J334*TiltakstyperKostnadskalkyle!M$14)/100,
IF($F334=TiltakstyperKostnadskalkyle!$B$15,($J334*TiltakstyperKostnadskalkyle!M$15)/100,
"0")))))))))))</f>
        <v>0</v>
      </c>
      <c r="U334" s="32"/>
      <c r="V334" s="32"/>
      <c r="W334" s="18" t="str">
        <f>IF($F334=TiltakstyperKostnadskalkyle!$B$5,($J334*TiltakstyperKostnadskalkyle!P$5)/100,
IF($F334=TiltakstyperKostnadskalkyle!$B$6,($J334*TiltakstyperKostnadskalkyle!P$6)/100,
IF($F334=TiltakstyperKostnadskalkyle!$B$7,($J334*TiltakstyperKostnadskalkyle!P$7)/100,
IF($F334=TiltakstyperKostnadskalkyle!$B$8,($J334*TiltakstyperKostnadskalkyle!P$8)/100,
IF($F334=TiltakstyperKostnadskalkyle!$B$9,($J334*TiltakstyperKostnadskalkyle!P$9)/100,
IF($F334=TiltakstyperKostnadskalkyle!$B$10,($J334*TiltakstyperKostnadskalkyle!P$10)/100,
IF($F334=TiltakstyperKostnadskalkyle!$B$11,($J334*TiltakstyperKostnadskalkyle!P$11)/100,
IF($F334=TiltakstyperKostnadskalkyle!$B$12,($J334*TiltakstyperKostnadskalkyle!P$12)/100,
IF($F334=TiltakstyperKostnadskalkyle!$B$13,($J334*TiltakstyperKostnadskalkyle!P$13)/100,
IF($F334=TiltakstyperKostnadskalkyle!$B$14,($J334*TiltakstyperKostnadskalkyle!P$14)/100,
IF($F334=TiltakstyperKostnadskalkyle!$B$15,($J334*TiltakstyperKostnadskalkyle!P$15)/100,
"0")))))))))))</f>
        <v>0</v>
      </c>
      <c r="Y334" s="151"/>
    </row>
    <row r="335" spans="2:25" ht="14.45" customHeight="1" x14ac:dyDescent="0.25">
      <c r="B335" s="20" t="s">
        <v>25</v>
      </c>
      <c r="C335" s="22"/>
      <c r="D335" s="22"/>
      <c r="E335" s="22"/>
      <c r="F335" s="39"/>
      <c r="G335" s="22"/>
      <c r="H335" s="23"/>
      <c r="I335" s="27"/>
      <c r="J335" s="18">
        <f>IF(F335=TiltakstyperKostnadskalkyle!$B$5,TiltakstyperKostnadskalkyle!$R$5*Handlingsplan!H341,
IF(F335=TiltakstyperKostnadskalkyle!$B$6,TiltakstyperKostnadskalkyle!$R$6*Handlingsplan!H341,
IF(F335=TiltakstyperKostnadskalkyle!$B$7,TiltakstyperKostnadskalkyle!$R$7*Handlingsplan!H341,
IF(F335=TiltakstyperKostnadskalkyle!$B$8,TiltakstyperKostnadskalkyle!$R$8*Handlingsplan!H341,
IF(F335=TiltakstyperKostnadskalkyle!$B$9,TiltakstyperKostnadskalkyle!$R$9*Handlingsplan!H341,
IF(F335=TiltakstyperKostnadskalkyle!$B$10,TiltakstyperKostnadskalkyle!$R$10*Handlingsplan!H341,
IF(F335=TiltakstyperKostnadskalkyle!$B$11,TiltakstyperKostnadskalkyle!$R$11*Handlingsplan!H341,
IF(F335=TiltakstyperKostnadskalkyle!$B$12,TiltakstyperKostnadskalkyle!$R$12*Handlingsplan!H341,
IF(F335=TiltakstyperKostnadskalkyle!$B$13,TiltakstyperKostnadskalkyle!$R$13*Handlingsplan!H341,
IF(F335=TiltakstyperKostnadskalkyle!$B$14,TiltakstyperKostnadskalkyle!$R$14*Handlingsplan!H341,
IF(F335=TiltakstyperKostnadskalkyle!$B$15,TiltakstyperKostnadskalkyle!$R$15*Handlingsplan!H341,
0)))))))))))</f>
        <v>0</v>
      </c>
      <c r="K335" s="18" t="str">
        <f>IF($F335=TiltakstyperKostnadskalkyle!$B$5,($J335*TiltakstyperKostnadskalkyle!D$5)/100,
IF($F335=TiltakstyperKostnadskalkyle!$B$6,($J335*TiltakstyperKostnadskalkyle!D$6)/100,
IF($F335=TiltakstyperKostnadskalkyle!$B$7,($J335*TiltakstyperKostnadskalkyle!D$7)/100,
IF($F335=TiltakstyperKostnadskalkyle!$B$8,($J335*TiltakstyperKostnadskalkyle!D$8)/100,
IF($F335=TiltakstyperKostnadskalkyle!$B$9,($J335*TiltakstyperKostnadskalkyle!D$9)/100,
IF($F335=TiltakstyperKostnadskalkyle!$B$10,($J335*TiltakstyperKostnadskalkyle!D$10)/100,
IF($F335=TiltakstyperKostnadskalkyle!$B$11,($J335*TiltakstyperKostnadskalkyle!D$11)/100,
IF($F335=TiltakstyperKostnadskalkyle!$B$12,($J335*TiltakstyperKostnadskalkyle!D$12)/100,
IF($F335=TiltakstyperKostnadskalkyle!$B$13,($J335*TiltakstyperKostnadskalkyle!D$13)/100,
IF($F335=TiltakstyperKostnadskalkyle!$B$14,($J335*TiltakstyperKostnadskalkyle!D$14)/100,
IF($F335=TiltakstyperKostnadskalkyle!$B$15,($J335*TiltakstyperKostnadskalkyle!D$15)/100,
"0")))))))))))</f>
        <v>0</v>
      </c>
      <c r="L335" s="18" t="str">
        <f>IF($F335=TiltakstyperKostnadskalkyle!$B$5,($J335*TiltakstyperKostnadskalkyle!E$5)/100,
IF($F335=TiltakstyperKostnadskalkyle!$B$6,($J335*TiltakstyperKostnadskalkyle!E$6)/100,
IF($F335=TiltakstyperKostnadskalkyle!$B$7,($J335*TiltakstyperKostnadskalkyle!E$7)/100,
IF($F335=TiltakstyperKostnadskalkyle!$B$8,($J335*TiltakstyperKostnadskalkyle!E$8)/100,
IF($F335=TiltakstyperKostnadskalkyle!$B$9,($J335*TiltakstyperKostnadskalkyle!E$9)/100,
IF($F335=TiltakstyperKostnadskalkyle!$B$10,($J335*TiltakstyperKostnadskalkyle!E$10)/100,
IF($F335=TiltakstyperKostnadskalkyle!$B$11,($J335*TiltakstyperKostnadskalkyle!E$11)/100,
IF($F335=TiltakstyperKostnadskalkyle!$B$12,($J335*TiltakstyperKostnadskalkyle!E$12)/100,
IF($F335=TiltakstyperKostnadskalkyle!$B$13,($J335*TiltakstyperKostnadskalkyle!E$13)/100,
IF($F335=TiltakstyperKostnadskalkyle!$B$14,($J335*TiltakstyperKostnadskalkyle!E$14)/100,
IF($F335=TiltakstyperKostnadskalkyle!$B$15,($J335*TiltakstyperKostnadskalkyle!E$15)/100,
"0")))))))))))</f>
        <v>0</v>
      </c>
      <c r="M335" s="18" t="str">
        <f>IF($F335=TiltakstyperKostnadskalkyle!$B$5,($J335*TiltakstyperKostnadskalkyle!F$5)/100,
IF($F335=TiltakstyperKostnadskalkyle!$B$6,($J335*TiltakstyperKostnadskalkyle!F$6)/100,
IF($F335=TiltakstyperKostnadskalkyle!$B$7,($J335*TiltakstyperKostnadskalkyle!F$7)/100,
IF($F335=TiltakstyperKostnadskalkyle!$B$8,($J335*TiltakstyperKostnadskalkyle!F$8)/100,
IF($F335=TiltakstyperKostnadskalkyle!$B$9,($J335*TiltakstyperKostnadskalkyle!F$9)/100,
IF($F335=TiltakstyperKostnadskalkyle!$B$10,($J335*TiltakstyperKostnadskalkyle!F$10)/100,
IF($F335=TiltakstyperKostnadskalkyle!$B$11,($J335*TiltakstyperKostnadskalkyle!F$11)/100,
IF($F335=TiltakstyperKostnadskalkyle!$B$12,($J335*TiltakstyperKostnadskalkyle!F$12)/100,
IF($F335=TiltakstyperKostnadskalkyle!$B$13,($J335*TiltakstyperKostnadskalkyle!F$13)/100,
IF($F335=TiltakstyperKostnadskalkyle!$B$14,($J335*TiltakstyperKostnadskalkyle!F$14)/100,
IF($F335=TiltakstyperKostnadskalkyle!$B$15,($J335*TiltakstyperKostnadskalkyle!F$15)/100,
"0")))))))))))</f>
        <v>0</v>
      </c>
      <c r="N335" s="18" t="str">
        <f>IF($F335=TiltakstyperKostnadskalkyle!$B$5,($J335*TiltakstyperKostnadskalkyle!G$5)/100,
IF($F335=TiltakstyperKostnadskalkyle!$B$6,($J335*TiltakstyperKostnadskalkyle!G$6)/100,
IF($F335=TiltakstyperKostnadskalkyle!$B$7,($J335*TiltakstyperKostnadskalkyle!G$7)/100,
IF($F335=TiltakstyperKostnadskalkyle!$B$8,($J335*TiltakstyperKostnadskalkyle!G$8)/100,
IF($F335=TiltakstyperKostnadskalkyle!$B$9,($J335*TiltakstyperKostnadskalkyle!G$9)/100,
IF($F335=TiltakstyperKostnadskalkyle!$B$10,($J335*TiltakstyperKostnadskalkyle!G$10)/100,
IF($F335=TiltakstyperKostnadskalkyle!$B$11,($J335*TiltakstyperKostnadskalkyle!G$11)/100,
IF($F335=TiltakstyperKostnadskalkyle!$B$12,($J335*TiltakstyperKostnadskalkyle!G$12)/100,
IF($F335=TiltakstyperKostnadskalkyle!$B$13,($J335*TiltakstyperKostnadskalkyle!G$13)/100,
IF($F335=TiltakstyperKostnadskalkyle!$B$14,($J335*TiltakstyperKostnadskalkyle!G$14)/100,
IF($F335=TiltakstyperKostnadskalkyle!$B$15,($J335*TiltakstyperKostnadskalkyle!G$15)/100,
"0")))))))))))</f>
        <v>0</v>
      </c>
      <c r="O335" s="18" t="str">
        <f>IF($F335=TiltakstyperKostnadskalkyle!$B$5,($J335*TiltakstyperKostnadskalkyle!H$5)/100,
IF($F335=TiltakstyperKostnadskalkyle!$B$6,($J335*TiltakstyperKostnadskalkyle!H$6)/100,
IF($F335=TiltakstyperKostnadskalkyle!$B$7,($J335*TiltakstyperKostnadskalkyle!H$7)/100,
IF($F335=TiltakstyperKostnadskalkyle!$B$8,($J335*TiltakstyperKostnadskalkyle!H$8)/100,
IF($F335=TiltakstyperKostnadskalkyle!$B$9,($J335*TiltakstyperKostnadskalkyle!H$9)/100,
IF($F335=TiltakstyperKostnadskalkyle!$B$10,($J335*TiltakstyperKostnadskalkyle!H$10)/100,
IF($F335=TiltakstyperKostnadskalkyle!$B$11,($J335*TiltakstyperKostnadskalkyle!H$11)/100,
IF($F335=TiltakstyperKostnadskalkyle!$B$12,($J335*TiltakstyperKostnadskalkyle!H$12)/100,
IF($F335=TiltakstyperKostnadskalkyle!$B$13,($J335*TiltakstyperKostnadskalkyle!H$13)/100,
IF($F335=TiltakstyperKostnadskalkyle!$B$14,($J335*TiltakstyperKostnadskalkyle!H$14)/100,
IF($F335=TiltakstyperKostnadskalkyle!$B$15,($J335*TiltakstyperKostnadskalkyle!H$15)/100,
"0")))))))))))</f>
        <v>0</v>
      </c>
      <c r="P335" s="18" t="str">
        <f>IF($F335=TiltakstyperKostnadskalkyle!$B$5,($J335*TiltakstyperKostnadskalkyle!I$5)/100,
IF($F335=TiltakstyperKostnadskalkyle!$B$6,($J335*TiltakstyperKostnadskalkyle!I$6)/100,
IF($F335=TiltakstyperKostnadskalkyle!$B$7,($J335*TiltakstyperKostnadskalkyle!I$7)/100,
IF($F335=TiltakstyperKostnadskalkyle!$B$8,($J335*TiltakstyperKostnadskalkyle!I$8)/100,
IF($F335=TiltakstyperKostnadskalkyle!$B$9,($J335*TiltakstyperKostnadskalkyle!I$9)/100,
IF($F335=TiltakstyperKostnadskalkyle!$B$10,($J335*TiltakstyperKostnadskalkyle!I$10)/100,
IF($F335=TiltakstyperKostnadskalkyle!$B$11,($J335*TiltakstyperKostnadskalkyle!I$11)/100,
IF($F335=TiltakstyperKostnadskalkyle!$B$12,($J335*TiltakstyperKostnadskalkyle!I$12)/100,
IF($F335=TiltakstyperKostnadskalkyle!$B$13,($J335*TiltakstyperKostnadskalkyle!I$13)/100,
IF($F335=TiltakstyperKostnadskalkyle!$B$14,($J335*TiltakstyperKostnadskalkyle!I$14)/100,
IF($F335=TiltakstyperKostnadskalkyle!$B$15,($J335*TiltakstyperKostnadskalkyle!I$15)/100,
"0")))))))))))</f>
        <v>0</v>
      </c>
      <c r="Q335" s="18">
        <f t="shared" si="20"/>
        <v>0</v>
      </c>
      <c r="R335" s="18" t="str">
        <f>IF($F335=TiltakstyperKostnadskalkyle!$B$5,($J335*TiltakstyperKostnadskalkyle!K$5)/100,
IF($F335=TiltakstyperKostnadskalkyle!$B$6,($J335*TiltakstyperKostnadskalkyle!K$6)/100,
IF($F335=TiltakstyperKostnadskalkyle!$B$8,($J335*TiltakstyperKostnadskalkyle!K$8)/100,
IF($F335=TiltakstyperKostnadskalkyle!$B$9,($J335*TiltakstyperKostnadskalkyle!K$9)/100,
IF($F335=TiltakstyperKostnadskalkyle!$B$10,($J335*TiltakstyperKostnadskalkyle!K$10)/100,
IF($F335=TiltakstyperKostnadskalkyle!$B$11,($J335*TiltakstyperKostnadskalkyle!K$11)/100,
IF($F335=TiltakstyperKostnadskalkyle!$B$12,($J335*TiltakstyperKostnadskalkyle!K$12)/100,
IF($F335=TiltakstyperKostnadskalkyle!$B$13,($J335*TiltakstyperKostnadskalkyle!K$13)/100,
IF($F335=TiltakstyperKostnadskalkyle!$B$14,($J335*TiltakstyperKostnadskalkyle!K$14)/100,
"0")))))))))</f>
        <v>0</v>
      </c>
      <c r="S335" s="18">
        <f t="shared" si="21"/>
        <v>0</v>
      </c>
      <c r="T335" s="18" t="str">
        <f>IF($F335=TiltakstyperKostnadskalkyle!$B$5,($J335*TiltakstyperKostnadskalkyle!M$5)/100,
IF($F335=TiltakstyperKostnadskalkyle!$B$6,($J335*TiltakstyperKostnadskalkyle!M$6)/100,
IF($F335=TiltakstyperKostnadskalkyle!$B$7,($J335*TiltakstyperKostnadskalkyle!M$7)/100,
IF($F335=TiltakstyperKostnadskalkyle!$B$8,($J335*TiltakstyperKostnadskalkyle!M$8)/100,
IF($F335=TiltakstyperKostnadskalkyle!$B$9,($J335*TiltakstyperKostnadskalkyle!M$9)/100,
IF($F335=TiltakstyperKostnadskalkyle!$B$10,($J335*TiltakstyperKostnadskalkyle!M$10)/100,
IF($F335=TiltakstyperKostnadskalkyle!$B$11,($J335*TiltakstyperKostnadskalkyle!M$11)/100,
IF($F335=TiltakstyperKostnadskalkyle!$B$12,($J335*TiltakstyperKostnadskalkyle!M$12)/100,
IF($F335=TiltakstyperKostnadskalkyle!$B$13,($J335*TiltakstyperKostnadskalkyle!M$13)/100,
IF($F335=TiltakstyperKostnadskalkyle!$B$14,($J335*TiltakstyperKostnadskalkyle!M$14)/100,
IF($F335=TiltakstyperKostnadskalkyle!$B$15,($J335*TiltakstyperKostnadskalkyle!M$15)/100,
"0")))))))))))</f>
        <v>0</v>
      </c>
      <c r="U335" s="32"/>
      <c r="V335" s="32"/>
      <c r="W335" s="18" t="str">
        <f>IF($F335=TiltakstyperKostnadskalkyle!$B$5,($J335*TiltakstyperKostnadskalkyle!P$5)/100,
IF($F335=TiltakstyperKostnadskalkyle!$B$6,($J335*TiltakstyperKostnadskalkyle!P$6)/100,
IF($F335=TiltakstyperKostnadskalkyle!$B$7,($J335*TiltakstyperKostnadskalkyle!P$7)/100,
IF($F335=TiltakstyperKostnadskalkyle!$B$8,($J335*TiltakstyperKostnadskalkyle!P$8)/100,
IF($F335=TiltakstyperKostnadskalkyle!$B$9,($J335*TiltakstyperKostnadskalkyle!P$9)/100,
IF($F335=TiltakstyperKostnadskalkyle!$B$10,($J335*TiltakstyperKostnadskalkyle!P$10)/100,
IF($F335=TiltakstyperKostnadskalkyle!$B$11,($J335*TiltakstyperKostnadskalkyle!P$11)/100,
IF($F335=TiltakstyperKostnadskalkyle!$B$12,($J335*TiltakstyperKostnadskalkyle!P$12)/100,
IF($F335=TiltakstyperKostnadskalkyle!$B$13,($J335*TiltakstyperKostnadskalkyle!P$13)/100,
IF($F335=TiltakstyperKostnadskalkyle!$B$14,($J335*TiltakstyperKostnadskalkyle!P$14)/100,
IF($F335=TiltakstyperKostnadskalkyle!$B$15,($J335*TiltakstyperKostnadskalkyle!P$15)/100,
"0")))))))))))</f>
        <v>0</v>
      </c>
      <c r="Y335" s="151"/>
    </row>
    <row r="336" spans="2:25" ht="14.45" customHeight="1" x14ac:dyDescent="0.25">
      <c r="B336" s="20" t="s">
        <v>25</v>
      </c>
      <c r="C336" s="22"/>
      <c r="D336" s="22"/>
      <c r="E336" s="22"/>
      <c r="F336" s="39"/>
      <c r="G336" s="22"/>
      <c r="H336" s="23"/>
      <c r="I336" s="27"/>
      <c r="J336" s="18">
        <f>IF(F336=TiltakstyperKostnadskalkyle!$B$5,TiltakstyperKostnadskalkyle!$R$5*Handlingsplan!H342,
IF(F336=TiltakstyperKostnadskalkyle!$B$6,TiltakstyperKostnadskalkyle!$R$6*Handlingsplan!H342,
IF(F336=TiltakstyperKostnadskalkyle!$B$7,TiltakstyperKostnadskalkyle!$R$7*Handlingsplan!H342,
IF(F336=TiltakstyperKostnadskalkyle!$B$8,TiltakstyperKostnadskalkyle!$R$8*Handlingsplan!H342,
IF(F336=TiltakstyperKostnadskalkyle!$B$9,TiltakstyperKostnadskalkyle!$R$9*Handlingsplan!H342,
IF(F336=TiltakstyperKostnadskalkyle!$B$10,TiltakstyperKostnadskalkyle!$R$10*Handlingsplan!H342,
IF(F336=TiltakstyperKostnadskalkyle!$B$11,TiltakstyperKostnadskalkyle!$R$11*Handlingsplan!H342,
IF(F336=TiltakstyperKostnadskalkyle!$B$12,TiltakstyperKostnadskalkyle!$R$12*Handlingsplan!H342,
IF(F336=TiltakstyperKostnadskalkyle!$B$13,TiltakstyperKostnadskalkyle!$R$13*Handlingsplan!H342,
IF(F336=TiltakstyperKostnadskalkyle!$B$14,TiltakstyperKostnadskalkyle!$R$14*Handlingsplan!H342,
IF(F336=TiltakstyperKostnadskalkyle!$B$15,TiltakstyperKostnadskalkyle!$R$15*Handlingsplan!H342,
0)))))))))))</f>
        <v>0</v>
      </c>
      <c r="K336" s="18" t="str">
        <f>IF($F336=TiltakstyperKostnadskalkyle!$B$5,($J336*TiltakstyperKostnadskalkyle!D$5)/100,
IF($F336=TiltakstyperKostnadskalkyle!$B$6,($J336*TiltakstyperKostnadskalkyle!D$6)/100,
IF($F336=TiltakstyperKostnadskalkyle!$B$7,($J336*TiltakstyperKostnadskalkyle!D$7)/100,
IF($F336=TiltakstyperKostnadskalkyle!$B$8,($J336*TiltakstyperKostnadskalkyle!D$8)/100,
IF($F336=TiltakstyperKostnadskalkyle!$B$9,($J336*TiltakstyperKostnadskalkyle!D$9)/100,
IF($F336=TiltakstyperKostnadskalkyle!$B$10,($J336*TiltakstyperKostnadskalkyle!D$10)/100,
IF($F336=TiltakstyperKostnadskalkyle!$B$11,($J336*TiltakstyperKostnadskalkyle!D$11)/100,
IF($F336=TiltakstyperKostnadskalkyle!$B$12,($J336*TiltakstyperKostnadskalkyle!D$12)/100,
IF($F336=TiltakstyperKostnadskalkyle!$B$13,($J336*TiltakstyperKostnadskalkyle!D$13)/100,
IF($F336=TiltakstyperKostnadskalkyle!$B$14,($J336*TiltakstyperKostnadskalkyle!D$14)/100,
IF($F336=TiltakstyperKostnadskalkyle!$B$15,($J336*TiltakstyperKostnadskalkyle!D$15)/100,
"0")))))))))))</f>
        <v>0</v>
      </c>
      <c r="L336" s="18" t="str">
        <f>IF($F336=TiltakstyperKostnadskalkyle!$B$5,($J336*TiltakstyperKostnadskalkyle!E$5)/100,
IF($F336=TiltakstyperKostnadskalkyle!$B$6,($J336*TiltakstyperKostnadskalkyle!E$6)/100,
IF($F336=TiltakstyperKostnadskalkyle!$B$7,($J336*TiltakstyperKostnadskalkyle!E$7)/100,
IF($F336=TiltakstyperKostnadskalkyle!$B$8,($J336*TiltakstyperKostnadskalkyle!E$8)/100,
IF($F336=TiltakstyperKostnadskalkyle!$B$9,($J336*TiltakstyperKostnadskalkyle!E$9)/100,
IF($F336=TiltakstyperKostnadskalkyle!$B$10,($J336*TiltakstyperKostnadskalkyle!E$10)/100,
IF($F336=TiltakstyperKostnadskalkyle!$B$11,($J336*TiltakstyperKostnadskalkyle!E$11)/100,
IF($F336=TiltakstyperKostnadskalkyle!$B$12,($J336*TiltakstyperKostnadskalkyle!E$12)/100,
IF($F336=TiltakstyperKostnadskalkyle!$B$13,($J336*TiltakstyperKostnadskalkyle!E$13)/100,
IF($F336=TiltakstyperKostnadskalkyle!$B$14,($J336*TiltakstyperKostnadskalkyle!E$14)/100,
IF($F336=TiltakstyperKostnadskalkyle!$B$15,($J336*TiltakstyperKostnadskalkyle!E$15)/100,
"0")))))))))))</f>
        <v>0</v>
      </c>
      <c r="M336" s="18" t="str">
        <f>IF($F336=TiltakstyperKostnadskalkyle!$B$5,($J336*TiltakstyperKostnadskalkyle!F$5)/100,
IF($F336=TiltakstyperKostnadskalkyle!$B$6,($J336*TiltakstyperKostnadskalkyle!F$6)/100,
IF($F336=TiltakstyperKostnadskalkyle!$B$7,($J336*TiltakstyperKostnadskalkyle!F$7)/100,
IF($F336=TiltakstyperKostnadskalkyle!$B$8,($J336*TiltakstyperKostnadskalkyle!F$8)/100,
IF($F336=TiltakstyperKostnadskalkyle!$B$9,($J336*TiltakstyperKostnadskalkyle!F$9)/100,
IF($F336=TiltakstyperKostnadskalkyle!$B$10,($J336*TiltakstyperKostnadskalkyle!F$10)/100,
IF($F336=TiltakstyperKostnadskalkyle!$B$11,($J336*TiltakstyperKostnadskalkyle!F$11)/100,
IF($F336=TiltakstyperKostnadskalkyle!$B$12,($J336*TiltakstyperKostnadskalkyle!F$12)/100,
IF($F336=TiltakstyperKostnadskalkyle!$B$13,($J336*TiltakstyperKostnadskalkyle!F$13)/100,
IF($F336=TiltakstyperKostnadskalkyle!$B$14,($J336*TiltakstyperKostnadskalkyle!F$14)/100,
IF($F336=TiltakstyperKostnadskalkyle!$B$15,($J336*TiltakstyperKostnadskalkyle!F$15)/100,
"0")))))))))))</f>
        <v>0</v>
      </c>
      <c r="N336" s="18" t="str">
        <f>IF($F336=TiltakstyperKostnadskalkyle!$B$5,($J336*TiltakstyperKostnadskalkyle!G$5)/100,
IF($F336=TiltakstyperKostnadskalkyle!$B$6,($J336*TiltakstyperKostnadskalkyle!G$6)/100,
IF($F336=TiltakstyperKostnadskalkyle!$B$7,($J336*TiltakstyperKostnadskalkyle!G$7)/100,
IF($F336=TiltakstyperKostnadskalkyle!$B$8,($J336*TiltakstyperKostnadskalkyle!G$8)/100,
IF($F336=TiltakstyperKostnadskalkyle!$B$9,($J336*TiltakstyperKostnadskalkyle!G$9)/100,
IF($F336=TiltakstyperKostnadskalkyle!$B$10,($J336*TiltakstyperKostnadskalkyle!G$10)/100,
IF($F336=TiltakstyperKostnadskalkyle!$B$11,($J336*TiltakstyperKostnadskalkyle!G$11)/100,
IF($F336=TiltakstyperKostnadskalkyle!$B$12,($J336*TiltakstyperKostnadskalkyle!G$12)/100,
IF($F336=TiltakstyperKostnadskalkyle!$B$13,($J336*TiltakstyperKostnadskalkyle!G$13)/100,
IF($F336=TiltakstyperKostnadskalkyle!$B$14,($J336*TiltakstyperKostnadskalkyle!G$14)/100,
IF($F336=TiltakstyperKostnadskalkyle!$B$15,($J336*TiltakstyperKostnadskalkyle!G$15)/100,
"0")))))))))))</f>
        <v>0</v>
      </c>
      <c r="O336" s="18" t="str">
        <f>IF($F336=TiltakstyperKostnadskalkyle!$B$5,($J336*TiltakstyperKostnadskalkyle!H$5)/100,
IF($F336=TiltakstyperKostnadskalkyle!$B$6,($J336*TiltakstyperKostnadskalkyle!H$6)/100,
IF($F336=TiltakstyperKostnadskalkyle!$B$7,($J336*TiltakstyperKostnadskalkyle!H$7)/100,
IF($F336=TiltakstyperKostnadskalkyle!$B$8,($J336*TiltakstyperKostnadskalkyle!H$8)/100,
IF($F336=TiltakstyperKostnadskalkyle!$B$9,($J336*TiltakstyperKostnadskalkyle!H$9)/100,
IF($F336=TiltakstyperKostnadskalkyle!$B$10,($J336*TiltakstyperKostnadskalkyle!H$10)/100,
IF($F336=TiltakstyperKostnadskalkyle!$B$11,($J336*TiltakstyperKostnadskalkyle!H$11)/100,
IF($F336=TiltakstyperKostnadskalkyle!$B$12,($J336*TiltakstyperKostnadskalkyle!H$12)/100,
IF($F336=TiltakstyperKostnadskalkyle!$B$13,($J336*TiltakstyperKostnadskalkyle!H$13)/100,
IF($F336=TiltakstyperKostnadskalkyle!$B$14,($J336*TiltakstyperKostnadskalkyle!H$14)/100,
IF($F336=TiltakstyperKostnadskalkyle!$B$15,($J336*TiltakstyperKostnadskalkyle!H$15)/100,
"0")))))))))))</f>
        <v>0</v>
      </c>
      <c r="P336" s="18" t="str">
        <f>IF($F336=TiltakstyperKostnadskalkyle!$B$5,($J336*TiltakstyperKostnadskalkyle!I$5)/100,
IF($F336=TiltakstyperKostnadskalkyle!$B$6,($J336*TiltakstyperKostnadskalkyle!I$6)/100,
IF($F336=TiltakstyperKostnadskalkyle!$B$7,($J336*TiltakstyperKostnadskalkyle!I$7)/100,
IF($F336=TiltakstyperKostnadskalkyle!$B$8,($J336*TiltakstyperKostnadskalkyle!I$8)/100,
IF($F336=TiltakstyperKostnadskalkyle!$B$9,($J336*TiltakstyperKostnadskalkyle!I$9)/100,
IF($F336=TiltakstyperKostnadskalkyle!$B$10,($J336*TiltakstyperKostnadskalkyle!I$10)/100,
IF($F336=TiltakstyperKostnadskalkyle!$B$11,($J336*TiltakstyperKostnadskalkyle!I$11)/100,
IF($F336=TiltakstyperKostnadskalkyle!$B$12,($J336*TiltakstyperKostnadskalkyle!I$12)/100,
IF($F336=TiltakstyperKostnadskalkyle!$B$13,($J336*TiltakstyperKostnadskalkyle!I$13)/100,
IF($F336=TiltakstyperKostnadskalkyle!$B$14,($J336*TiltakstyperKostnadskalkyle!I$14)/100,
IF($F336=TiltakstyperKostnadskalkyle!$B$15,($J336*TiltakstyperKostnadskalkyle!I$15)/100,
"0")))))))))))</f>
        <v>0</v>
      </c>
      <c r="Q336" s="18">
        <f t="shared" si="20"/>
        <v>0</v>
      </c>
      <c r="R336" s="18" t="str">
        <f>IF($F336=TiltakstyperKostnadskalkyle!$B$5,($J336*TiltakstyperKostnadskalkyle!K$5)/100,
IF($F336=TiltakstyperKostnadskalkyle!$B$6,($J336*TiltakstyperKostnadskalkyle!K$6)/100,
IF($F336=TiltakstyperKostnadskalkyle!$B$8,($J336*TiltakstyperKostnadskalkyle!K$8)/100,
IF($F336=TiltakstyperKostnadskalkyle!$B$9,($J336*TiltakstyperKostnadskalkyle!K$9)/100,
IF($F336=TiltakstyperKostnadskalkyle!$B$10,($J336*TiltakstyperKostnadskalkyle!K$10)/100,
IF($F336=TiltakstyperKostnadskalkyle!$B$11,($J336*TiltakstyperKostnadskalkyle!K$11)/100,
IF($F336=TiltakstyperKostnadskalkyle!$B$12,($J336*TiltakstyperKostnadskalkyle!K$12)/100,
IF($F336=TiltakstyperKostnadskalkyle!$B$13,($J336*TiltakstyperKostnadskalkyle!K$13)/100,
IF($F336=TiltakstyperKostnadskalkyle!$B$14,($J336*TiltakstyperKostnadskalkyle!K$14)/100,
"0")))))))))</f>
        <v>0</v>
      </c>
      <c r="S336" s="18">
        <f t="shared" si="21"/>
        <v>0</v>
      </c>
      <c r="T336" s="18" t="str">
        <f>IF($F336=TiltakstyperKostnadskalkyle!$B$5,($J336*TiltakstyperKostnadskalkyle!M$5)/100,
IF($F336=TiltakstyperKostnadskalkyle!$B$6,($J336*TiltakstyperKostnadskalkyle!M$6)/100,
IF($F336=TiltakstyperKostnadskalkyle!$B$7,($J336*TiltakstyperKostnadskalkyle!M$7)/100,
IF($F336=TiltakstyperKostnadskalkyle!$B$8,($J336*TiltakstyperKostnadskalkyle!M$8)/100,
IF($F336=TiltakstyperKostnadskalkyle!$B$9,($J336*TiltakstyperKostnadskalkyle!M$9)/100,
IF($F336=TiltakstyperKostnadskalkyle!$B$10,($J336*TiltakstyperKostnadskalkyle!M$10)/100,
IF($F336=TiltakstyperKostnadskalkyle!$B$11,($J336*TiltakstyperKostnadskalkyle!M$11)/100,
IF($F336=TiltakstyperKostnadskalkyle!$B$12,($J336*TiltakstyperKostnadskalkyle!M$12)/100,
IF($F336=TiltakstyperKostnadskalkyle!$B$13,($J336*TiltakstyperKostnadskalkyle!M$13)/100,
IF($F336=TiltakstyperKostnadskalkyle!$B$14,($J336*TiltakstyperKostnadskalkyle!M$14)/100,
IF($F336=TiltakstyperKostnadskalkyle!$B$15,($J336*TiltakstyperKostnadskalkyle!M$15)/100,
"0")))))))))))</f>
        <v>0</v>
      </c>
      <c r="U336" s="32"/>
      <c r="V336" s="32"/>
      <c r="W336" s="18" t="str">
        <f>IF($F336=TiltakstyperKostnadskalkyle!$B$5,($J336*TiltakstyperKostnadskalkyle!P$5)/100,
IF($F336=TiltakstyperKostnadskalkyle!$B$6,($J336*TiltakstyperKostnadskalkyle!P$6)/100,
IF($F336=TiltakstyperKostnadskalkyle!$B$7,($J336*TiltakstyperKostnadskalkyle!P$7)/100,
IF($F336=TiltakstyperKostnadskalkyle!$B$8,($J336*TiltakstyperKostnadskalkyle!P$8)/100,
IF($F336=TiltakstyperKostnadskalkyle!$B$9,($J336*TiltakstyperKostnadskalkyle!P$9)/100,
IF($F336=TiltakstyperKostnadskalkyle!$B$10,($J336*TiltakstyperKostnadskalkyle!P$10)/100,
IF($F336=TiltakstyperKostnadskalkyle!$B$11,($J336*TiltakstyperKostnadskalkyle!P$11)/100,
IF($F336=TiltakstyperKostnadskalkyle!$B$12,($J336*TiltakstyperKostnadskalkyle!P$12)/100,
IF($F336=TiltakstyperKostnadskalkyle!$B$13,($J336*TiltakstyperKostnadskalkyle!P$13)/100,
IF($F336=TiltakstyperKostnadskalkyle!$B$14,($J336*TiltakstyperKostnadskalkyle!P$14)/100,
IF($F336=TiltakstyperKostnadskalkyle!$B$15,($J336*TiltakstyperKostnadskalkyle!P$15)/100,
"0")))))))))))</f>
        <v>0</v>
      </c>
      <c r="Y336" s="151"/>
    </row>
    <row r="337" spans="2:25" ht="14.45" customHeight="1" x14ac:dyDescent="0.25">
      <c r="B337" s="20" t="s">
        <v>25</v>
      </c>
      <c r="C337" s="22"/>
      <c r="D337" s="22"/>
      <c r="E337" s="22"/>
      <c r="F337" s="39"/>
      <c r="G337" s="22"/>
      <c r="H337" s="23"/>
      <c r="I337" s="27"/>
      <c r="J337" s="18">
        <f>IF(F337=TiltakstyperKostnadskalkyle!$B$5,TiltakstyperKostnadskalkyle!$R$5*Handlingsplan!H343,
IF(F337=TiltakstyperKostnadskalkyle!$B$6,TiltakstyperKostnadskalkyle!$R$6*Handlingsplan!H343,
IF(F337=TiltakstyperKostnadskalkyle!$B$7,TiltakstyperKostnadskalkyle!$R$7*Handlingsplan!H343,
IF(F337=TiltakstyperKostnadskalkyle!$B$8,TiltakstyperKostnadskalkyle!$R$8*Handlingsplan!H343,
IF(F337=TiltakstyperKostnadskalkyle!$B$9,TiltakstyperKostnadskalkyle!$R$9*Handlingsplan!H343,
IF(F337=TiltakstyperKostnadskalkyle!$B$10,TiltakstyperKostnadskalkyle!$R$10*Handlingsplan!H343,
IF(F337=TiltakstyperKostnadskalkyle!$B$11,TiltakstyperKostnadskalkyle!$R$11*Handlingsplan!H343,
IF(F337=TiltakstyperKostnadskalkyle!$B$12,TiltakstyperKostnadskalkyle!$R$12*Handlingsplan!H343,
IF(F337=TiltakstyperKostnadskalkyle!$B$13,TiltakstyperKostnadskalkyle!$R$13*Handlingsplan!H343,
IF(F337=TiltakstyperKostnadskalkyle!$B$14,TiltakstyperKostnadskalkyle!$R$14*Handlingsplan!H343,
IF(F337=TiltakstyperKostnadskalkyle!$B$15,TiltakstyperKostnadskalkyle!$R$15*Handlingsplan!H343,
0)))))))))))</f>
        <v>0</v>
      </c>
      <c r="K337" s="18" t="str">
        <f>IF($F337=TiltakstyperKostnadskalkyle!$B$5,($J337*TiltakstyperKostnadskalkyle!D$5)/100,
IF($F337=TiltakstyperKostnadskalkyle!$B$6,($J337*TiltakstyperKostnadskalkyle!D$6)/100,
IF($F337=TiltakstyperKostnadskalkyle!$B$7,($J337*TiltakstyperKostnadskalkyle!D$7)/100,
IF($F337=TiltakstyperKostnadskalkyle!$B$8,($J337*TiltakstyperKostnadskalkyle!D$8)/100,
IF($F337=TiltakstyperKostnadskalkyle!$B$9,($J337*TiltakstyperKostnadskalkyle!D$9)/100,
IF($F337=TiltakstyperKostnadskalkyle!$B$10,($J337*TiltakstyperKostnadskalkyle!D$10)/100,
IF($F337=TiltakstyperKostnadskalkyle!$B$11,($J337*TiltakstyperKostnadskalkyle!D$11)/100,
IF($F337=TiltakstyperKostnadskalkyle!$B$12,($J337*TiltakstyperKostnadskalkyle!D$12)/100,
IF($F337=TiltakstyperKostnadskalkyle!$B$13,($J337*TiltakstyperKostnadskalkyle!D$13)/100,
IF($F337=TiltakstyperKostnadskalkyle!$B$14,($J337*TiltakstyperKostnadskalkyle!D$14)/100,
IF($F337=TiltakstyperKostnadskalkyle!$B$15,($J337*TiltakstyperKostnadskalkyle!D$15)/100,
"0")))))))))))</f>
        <v>0</v>
      </c>
      <c r="L337" s="18" t="str">
        <f>IF($F337=TiltakstyperKostnadskalkyle!$B$5,($J337*TiltakstyperKostnadskalkyle!E$5)/100,
IF($F337=TiltakstyperKostnadskalkyle!$B$6,($J337*TiltakstyperKostnadskalkyle!E$6)/100,
IF($F337=TiltakstyperKostnadskalkyle!$B$7,($J337*TiltakstyperKostnadskalkyle!E$7)/100,
IF($F337=TiltakstyperKostnadskalkyle!$B$8,($J337*TiltakstyperKostnadskalkyle!E$8)/100,
IF($F337=TiltakstyperKostnadskalkyle!$B$9,($J337*TiltakstyperKostnadskalkyle!E$9)/100,
IF($F337=TiltakstyperKostnadskalkyle!$B$10,($J337*TiltakstyperKostnadskalkyle!E$10)/100,
IF($F337=TiltakstyperKostnadskalkyle!$B$11,($J337*TiltakstyperKostnadskalkyle!E$11)/100,
IF($F337=TiltakstyperKostnadskalkyle!$B$12,($J337*TiltakstyperKostnadskalkyle!E$12)/100,
IF($F337=TiltakstyperKostnadskalkyle!$B$13,($J337*TiltakstyperKostnadskalkyle!E$13)/100,
IF($F337=TiltakstyperKostnadskalkyle!$B$14,($J337*TiltakstyperKostnadskalkyle!E$14)/100,
IF($F337=TiltakstyperKostnadskalkyle!$B$15,($J337*TiltakstyperKostnadskalkyle!E$15)/100,
"0")))))))))))</f>
        <v>0</v>
      </c>
      <c r="M337" s="18" t="str">
        <f>IF($F337=TiltakstyperKostnadskalkyle!$B$5,($J337*TiltakstyperKostnadskalkyle!F$5)/100,
IF($F337=TiltakstyperKostnadskalkyle!$B$6,($J337*TiltakstyperKostnadskalkyle!F$6)/100,
IF($F337=TiltakstyperKostnadskalkyle!$B$7,($J337*TiltakstyperKostnadskalkyle!F$7)/100,
IF($F337=TiltakstyperKostnadskalkyle!$B$8,($J337*TiltakstyperKostnadskalkyle!F$8)/100,
IF($F337=TiltakstyperKostnadskalkyle!$B$9,($J337*TiltakstyperKostnadskalkyle!F$9)/100,
IF($F337=TiltakstyperKostnadskalkyle!$B$10,($J337*TiltakstyperKostnadskalkyle!F$10)/100,
IF($F337=TiltakstyperKostnadskalkyle!$B$11,($J337*TiltakstyperKostnadskalkyle!F$11)/100,
IF($F337=TiltakstyperKostnadskalkyle!$B$12,($J337*TiltakstyperKostnadskalkyle!F$12)/100,
IF($F337=TiltakstyperKostnadskalkyle!$B$13,($J337*TiltakstyperKostnadskalkyle!F$13)/100,
IF($F337=TiltakstyperKostnadskalkyle!$B$14,($J337*TiltakstyperKostnadskalkyle!F$14)/100,
IF($F337=TiltakstyperKostnadskalkyle!$B$15,($J337*TiltakstyperKostnadskalkyle!F$15)/100,
"0")))))))))))</f>
        <v>0</v>
      </c>
      <c r="N337" s="18" t="str">
        <f>IF($F337=TiltakstyperKostnadskalkyle!$B$5,($J337*TiltakstyperKostnadskalkyle!G$5)/100,
IF($F337=TiltakstyperKostnadskalkyle!$B$6,($J337*TiltakstyperKostnadskalkyle!G$6)/100,
IF($F337=TiltakstyperKostnadskalkyle!$B$7,($J337*TiltakstyperKostnadskalkyle!G$7)/100,
IF($F337=TiltakstyperKostnadskalkyle!$B$8,($J337*TiltakstyperKostnadskalkyle!G$8)/100,
IF($F337=TiltakstyperKostnadskalkyle!$B$9,($J337*TiltakstyperKostnadskalkyle!G$9)/100,
IF($F337=TiltakstyperKostnadskalkyle!$B$10,($J337*TiltakstyperKostnadskalkyle!G$10)/100,
IF($F337=TiltakstyperKostnadskalkyle!$B$11,($J337*TiltakstyperKostnadskalkyle!G$11)/100,
IF($F337=TiltakstyperKostnadskalkyle!$B$12,($J337*TiltakstyperKostnadskalkyle!G$12)/100,
IF($F337=TiltakstyperKostnadskalkyle!$B$13,($J337*TiltakstyperKostnadskalkyle!G$13)/100,
IF($F337=TiltakstyperKostnadskalkyle!$B$14,($J337*TiltakstyperKostnadskalkyle!G$14)/100,
IF($F337=TiltakstyperKostnadskalkyle!$B$15,($J337*TiltakstyperKostnadskalkyle!G$15)/100,
"0")))))))))))</f>
        <v>0</v>
      </c>
      <c r="O337" s="18" t="str">
        <f>IF($F337=TiltakstyperKostnadskalkyle!$B$5,($J337*TiltakstyperKostnadskalkyle!H$5)/100,
IF($F337=TiltakstyperKostnadskalkyle!$B$6,($J337*TiltakstyperKostnadskalkyle!H$6)/100,
IF($F337=TiltakstyperKostnadskalkyle!$B$7,($J337*TiltakstyperKostnadskalkyle!H$7)/100,
IF($F337=TiltakstyperKostnadskalkyle!$B$8,($J337*TiltakstyperKostnadskalkyle!H$8)/100,
IF($F337=TiltakstyperKostnadskalkyle!$B$9,($J337*TiltakstyperKostnadskalkyle!H$9)/100,
IF($F337=TiltakstyperKostnadskalkyle!$B$10,($J337*TiltakstyperKostnadskalkyle!H$10)/100,
IF($F337=TiltakstyperKostnadskalkyle!$B$11,($J337*TiltakstyperKostnadskalkyle!H$11)/100,
IF($F337=TiltakstyperKostnadskalkyle!$B$12,($J337*TiltakstyperKostnadskalkyle!H$12)/100,
IF($F337=TiltakstyperKostnadskalkyle!$B$13,($J337*TiltakstyperKostnadskalkyle!H$13)/100,
IF($F337=TiltakstyperKostnadskalkyle!$B$14,($J337*TiltakstyperKostnadskalkyle!H$14)/100,
IF($F337=TiltakstyperKostnadskalkyle!$B$15,($J337*TiltakstyperKostnadskalkyle!H$15)/100,
"0")))))))))))</f>
        <v>0</v>
      </c>
      <c r="P337" s="18" t="str">
        <f>IF($F337=TiltakstyperKostnadskalkyle!$B$5,($J337*TiltakstyperKostnadskalkyle!I$5)/100,
IF($F337=TiltakstyperKostnadskalkyle!$B$6,($J337*TiltakstyperKostnadskalkyle!I$6)/100,
IF($F337=TiltakstyperKostnadskalkyle!$B$7,($J337*TiltakstyperKostnadskalkyle!I$7)/100,
IF($F337=TiltakstyperKostnadskalkyle!$B$8,($J337*TiltakstyperKostnadskalkyle!I$8)/100,
IF($F337=TiltakstyperKostnadskalkyle!$B$9,($J337*TiltakstyperKostnadskalkyle!I$9)/100,
IF($F337=TiltakstyperKostnadskalkyle!$B$10,($J337*TiltakstyperKostnadskalkyle!I$10)/100,
IF($F337=TiltakstyperKostnadskalkyle!$B$11,($J337*TiltakstyperKostnadskalkyle!I$11)/100,
IF($F337=TiltakstyperKostnadskalkyle!$B$12,($J337*TiltakstyperKostnadskalkyle!I$12)/100,
IF($F337=TiltakstyperKostnadskalkyle!$B$13,($J337*TiltakstyperKostnadskalkyle!I$13)/100,
IF($F337=TiltakstyperKostnadskalkyle!$B$14,($J337*TiltakstyperKostnadskalkyle!I$14)/100,
IF($F337=TiltakstyperKostnadskalkyle!$B$15,($J337*TiltakstyperKostnadskalkyle!I$15)/100,
"0")))))))))))</f>
        <v>0</v>
      </c>
      <c r="Q337" s="18">
        <f t="shared" si="20"/>
        <v>0</v>
      </c>
      <c r="R337" s="18" t="str">
        <f>IF($F337=TiltakstyperKostnadskalkyle!$B$5,($J337*TiltakstyperKostnadskalkyle!K$5)/100,
IF($F337=TiltakstyperKostnadskalkyle!$B$6,($J337*TiltakstyperKostnadskalkyle!K$6)/100,
IF($F337=TiltakstyperKostnadskalkyle!$B$8,($J337*TiltakstyperKostnadskalkyle!K$8)/100,
IF($F337=TiltakstyperKostnadskalkyle!$B$9,($J337*TiltakstyperKostnadskalkyle!K$9)/100,
IF($F337=TiltakstyperKostnadskalkyle!$B$10,($J337*TiltakstyperKostnadskalkyle!K$10)/100,
IF($F337=TiltakstyperKostnadskalkyle!$B$11,($J337*TiltakstyperKostnadskalkyle!K$11)/100,
IF($F337=TiltakstyperKostnadskalkyle!$B$12,($J337*TiltakstyperKostnadskalkyle!K$12)/100,
IF($F337=TiltakstyperKostnadskalkyle!$B$13,($J337*TiltakstyperKostnadskalkyle!K$13)/100,
IF($F337=TiltakstyperKostnadskalkyle!$B$14,($J337*TiltakstyperKostnadskalkyle!K$14)/100,
"0")))))))))</f>
        <v>0</v>
      </c>
      <c r="S337" s="18">
        <f t="shared" si="21"/>
        <v>0</v>
      </c>
      <c r="T337" s="18" t="str">
        <f>IF($F337=TiltakstyperKostnadskalkyle!$B$5,($J337*TiltakstyperKostnadskalkyle!M$5)/100,
IF($F337=TiltakstyperKostnadskalkyle!$B$6,($J337*TiltakstyperKostnadskalkyle!M$6)/100,
IF($F337=TiltakstyperKostnadskalkyle!$B$7,($J337*TiltakstyperKostnadskalkyle!M$7)/100,
IF($F337=TiltakstyperKostnadskalkyle!$B$8,($J337*TiltakstyperKostnadskalkyle!M$8)/100,
IF($F337=TiltakstyperKostnadskalkyle!$B$9,($J337*TiltakstyperKostnadskalkyle!M$9)/100,
IF($F337=TiltakstyperKostnadskalkyle!$B$10,($J337*TiltakstyperKostnadskalkyle!M$10)/100,
IF($F337=TiltakstyperKostnadskalkyle!$B$11,($J337*TiltakstyperKostnadskalkyle!M$11)/100,
IF($F337=TiltakstyperKostnadskalkyle!$B$12,($J337*TiltakstyperKostnadskalkyle!M$12)/100,
IF($F337=TiltakstyperKostnadskalkyle!$B$13,($J337*TiltakstyperKostnadskalkyle!M$13)/100,
IF($F337=TiltakstyperKostnadskalkyle!$B$14,($J337*TiltakstyperKostnadskalkyle!M$14)/100,
IF($F337=TiltakstyperKostnadskalkyle!$B$15,($J337*TiltakstyperKostnadskalkyle!M$15)/100,
"0")))))))))))</f>
        <v>0</v>
      </c>
      <c r="U337" s="32"/>
      <c r="V337" s="32"/>
      <c r="W337" s="18" t="str">
        <f>IF($F337=TiltakstyperKostnadskalkyle!$B$5,($J337*TiltakstyperKostnadskalkyle!P$5)/100,
IF($F337=TiltakstyperKostnadskalkyle!$B$6,($J337*TiltakstyperKostnadskalkyle!P$6)/100,
IF($F337=TiltakstyperKostnadskalkyle!$B$7,($J337*TiltakstyperKostnadskalkyle!P$7)/100,
IF($F337=TiltakstyperKostnadskalkyle!$B$8,($J337*TiltakstyperKostnadskalkyle!P$8)/100,
IF($F337=TiltakstyperKostnadskalkyle!$B$9,($J337*TiltakstyperKostnadskalkyle!P$9)/100,
IF($F337=TiltakstyperKostnadskalkyle!$B$10,($J337*TiltakstyperKostnadskalkyle!P$10)/100,
IF($F337=TiltakstyperKostnadskalkyle!$B$11,($J337*TiltakstyperKostnadskalkyle!P$11)/100,
IF($F337=TiltakstyperKostnadskalkyle!$B$12,($J337*TiltakstyperKostnadskalkyle!P$12)/100,
IF($F337=TiltakstyperKostnadskalkyle!$B$13,($J337*TiltakstyperKostnadskalkyle!P$13)/100,
IF($F337=TiltakstyperKostnadskalkyle!$B$14,($J337*TiltakstyperKostnadskalkyle!P$14)/100,
IF($F337=TiltakstyperKostnadskalkyle!$B$15,($J337*TiltakstyperKostnadskalkyle!P$15)/100,
"0")))))))))))</f>
        <v>0</v>
      </c>
      <c r="Y337" s="151"/>
    </row>
    <row r="338" spans="2:25" ht="14.45" customHeight="1" x14ac:dyDescent="0.25">
      <c r="B338" s="20" t="s">
        <v>25</v>
      </c>
      <c r="C338" s="22"/>
      <c r="D338" s="22"/>
      <c r="E338" s="22"/>
      <c r="F338" s="39"/>
      <c r="G338" s="22"/>
      <c r="H338" s="23"/>
      <c r="I338" s="27"/>
      <c r="J338" s="18">
        <f>IF(F338=TiltakstyperKostnadskalkyle!$B$5,TiltakstyperKostnadskalkyle!$R$5*Handlingsplan!H344,
IF(F338=TiltakstyperKostnadskalkyle!$B$6,TiltakstyperKostnadskalkyle!$R$6*Handlingsplan!H344,
IF(F338=TiltakstyperKostnadskalkyle!$B$7,TiltakstyperKostnadskalkyle!$R$7*Handlingsplan!H344,
IF(F338=TiltakstyperKostnadskalkyle!$B$8,TiltakstyperKostnadskalkyle!$R$8*Handlingsplan!H344,
IF(F338=TiltakstyperKostnadskalkyle!$B$9,TiltakstyperKostnadskalkyle!$R$9*Handlingsplan!H344,
IF(F338=TiltakstyperKostnadskalkyle!$B$10,TiltakstyperKostnadskalkyle!$R$10*Handlingsplan!H344,
IF(F338=TiltakstyperKostnadskalkyle!$B$11,TiltakstyperKostnadskalkyle!$R$11*Handlingsplan!H344,
IF(F338=TiltakstyperKostnadskalkyle!$B$12,TiltakstyperKostnadskalkyle!$R$12*Handlingsplan!H344,
IF(F338=TiltakstyperKostnadskalkyle!$B$13,TiltakstyperKostnadskalkyle!$R$13*Handlingsplan!H344,
IF(F338=TiltakstyperKostnadskalkyle!$B$14,TiltakstyperKostnadskalkyle!$R$14*Handlingsplan!H344,
IF(F338=TiltakstyperKostnadskalkyle!$B$15,TiltakstyperKostnadskalkyle!$R$15*Handlingsplan!H344,
0)))))))))))</f>
        <v>0</v>
      </c>
      <c r="K338" s="18" t="str">
        <f>IF($F338=TiltakstyperKostnadskalkyle!$B$5,($J338*TiltakstyperKostnadskalkyle!D$5)/100,
IF($F338=TiltakstyperKostnadskalkyle!$B$6,($J338*TiltakstyperKostnadskalkyle!D$6)/100,
IF($F338=TiltakstyperKostnadskalkyle!$B$7,($J338*TiltakstyperKostnadskalkyle!D$7)/100,
IF($F338=TiltakstyperKostnadskalkyle!$B$8,($J338*TiltakstyperKostnadskalkyle!D$8)/100,
IF($F338=TiltakstyperKostnadskalkyle!$B$9,($J338*TiltakstyperKostnadskalkyle!D$9)/100,
IF($F338=TiltakstyperKostnadskalkyle!$B$10,($J338*TiltakstyperKostnadskalkyle!D$10)/100,
IF($F338=TiltakstyperKostnadskalkyle!$B$11,($J338*TiltakstyperKostnadskalkyle!D$11)/100,
IF($F338=TiltakstyperKostnadskalkyle!$B$12,($J338*TiltakstyperKostnadskalkyle!D$12)/100,
IF($F338=TiltakstyperKostnadskalkyle!$B$13,($J338*TiltakstyperKostnadskalkyle!D$13)/100,
IF($F338=TiltakstyperKostnadskalkyle!$B$14,($J338*TiltakstyperKostnadskalkyle!D$14)/100,
IF($F338=TiltakstyperKostnadskalkyle!$B$15,($J338*TiltakstyperKostnadskalkyle!D$15)/100,
"0")))))))))))</f>
        <v>0</v>
      </c>
      <c r="L338" s="18" t="str">
        <f>IF($F338=TiltakstyperKostnadskalkyle!$B$5,($J338*TiltakstyperKostnadskalkyle!E$5)/100,
IF($F338=TiltakstyperKostnadskalkyle!$B$6,($J338*TiltakstyperKostnadskalkyle!E$6)/100,
IF($F338=TiltakstyperKostnadskalkyle!$B$7,($J338*TiltakstyperKostnadskalkyle!E$7)/100,
IF($F338=TiltakstyperKostnadskalkyle!$B$8,($J338*TiltakstyperKostnadskalkyle!E$8)/100,
IF($F338=TiltakstyperKostnadskalkyle!$B$9,($J338*TiltakstyperKostnadskalkyle!E$9)/100,
IF($F338=TiltakstyperKostnadskalkyle!$B$10,($J338*TiltakstyperKostnadskalkyle!E$10)/100,
IF($F338=TiltakstyperKostnadskalkyle!$B$11,($J338*TiltakstyperKostnadskalkyle!E$11)/100,
IF($F338=TiltakstyperKostnadskalkyle!$B$12,($J338*TiltakstyperKostnadskalkyle!E$12)/100,
IF($F338=TiltakstyperKostnadskalkyle!$B$13,($J338*TiltakstyperKostnadskalkyle!E$13)/100,
IF($F338=TiltakstyperKostnadskalkyle!$B$14,($J338*TiltakstyperKostnadskalkyle!E$14)/100,
IF($F338=TiltakstyperKostnadskalkyle!$B$15,($J338*TiltakstyperKostnadskalkyle!E$15)/100,
"0")))))))))))</f>
        <v>0</v>
      </c>
      <c r="M338" s="18" t="str">
        <f>IF($F338=TiltakstyperKostnadskalkyle!$B$5,($J338*TiltakstyperKostnadskalkyle!F$5)/100,
IF($F338=TiltakstyperKostnadskalkyle!$B$6,($J338*TiltakstyperKostnadskalkyle!F$6)/100,
IF($F338=TiltakstyperKostnadskalkyle!$B$7,($J338*TiltakstyperKostnadskalkyle!F$7)/100,
IF($F338=TiltakstyperKostnadskalkyle!$B$8,($J338*TiltakstyperKostnadskalkyle!F$8)/100,
IF($F338=TiltakstyperKostnadskalkyle!$B$9,($J338*TiltakstyperKostnadskalkyle!F$9)/100,
IF($F338=TiltakstyperKostnadskalkyle!$B$10,($J338*TiltakstyperKostnadskalkyle!F$10)/100,
IF($F338=TiltakstyperKostnadskalkyle!$B$11,($J338*TiltakstyperKostnadskalkyle!F$11)/100,
IF($F338=TiltakstyperKostnadskalkyle!$B$12,($J338*TiltakstyperKostnadskalkyle!F$12)/100,
IF($F338=TiltakstyperKostnadskalkyle!$B$13,($J338*TiltakstyperKostnadskalkyle!F$13)/100,
IF($F338=TiltakstyperKostnadskalkyle!$B$14,($J338*TiltakstyperKostnadskalkyle!F$14)/100,
IF($F338=TiltakstyperKostnadskalkyle!$B$15,($J338*TiltakstyperKostnadskalkyle!F$15)/100,
"0")))))))))))</f>
        <v>0</v>
      </c>
      <c r="N338" s="18" t="str">
        <f>IF($F338=TiltakstyperKostnadskalkyle!$B$5,($J338*TiltakstyperKostnadskalkyle!G$5)/100,
IF($F338=TiltakstyperKostnadskalkyle!$B$6,($J338*TiltakstyperKostnadskalkyle!G$6)/100,
IF($F338=TiltakstyperKostnadskalkyle!$B$7,($J338*TiltakstyperKostnadskalkyle!G$7)/100,
IF($F338=TiltakstyperKostnadskalkyle!$B$8,($J338*TiltakstyperKostnadskalkyle!G$8)/100,
IF($F338=TiltakstyperKostnadskalkyle!$B$9,($J338*TiltakstyperKostnadskalkyle!G$9)/100,
IF($F338=TiltakstyperKostnadskalkyle!$B$10,($J338*TiltakstyperKostnadskalkyle!G$10)/100,
IF($F338=TiltakstyperKostnadskalkyle!$B$11,($J338*TiltakstyperKostnadskalkyle!G$11)/100,
IF($F338=TiltakstyperKostnadskalkyle!$B$12,($J338*TiltakstyperKostnadskalkyle!G$12)/100,
IF($F338=TiltakstyperKostnadskalkyle!$B$13,($J338*TiltakstyperKostnadskalkyle!G$13)/100,
IF($F338=TiltakstyperKostnadskalkyle!$B$14,($J338*TiltakstyperKostnadskalkyle!G$14)/100,
IF($F338=TiltakstyperKostnadskalkyle!$B$15,($J338*TiltakstyperKostnadskalkyle!G$15)/100,
"0")))))))))))</f>
        <v>0</v>
      </c>
      <c r="O338" s="18" t="str">
        <f>IF($F338=TiltakstyperKostnadskalkyle!$B$5,($J338*TiltakstyperKostnadskalkyle!H$5)/100,
IF($F338=TiltakstyperKostnadskalkyle!$B$6,($J338*TiltakstyperKostnadskalkyle!H$6)/100,
IF($F338=TiltakstyperKostnadskalkyle!$B$7,($J338*TiltakstyperKostnadskalkyle!H$7)/100,
IF($F338=TiltakstyperKostnadskalkyle!$B$8,($J338*TiltakstyperKostnadskalkyle!H$8)/100,
IF($F338=TiltakstyperKostnadskalkyle!$B$9,($J338*TiltakstyperKostnadskalkyle!H$9)/100,
IF($F338=TiltakstyperKostnadskalkyle!$B$10,($J338*TiltakstyperKostnadskalkyle!H$10)/100,
IF($F338=TiltakstyperKostnadskalkyle!$B$11,($J338*TiltakstyperKostnadskalkyle!H$11)/100,
IF($F338=TiltakstyperKostnadskalkyle!$B$12,($J338*TiltakstyperKostnadskalkyle!H$12)/100,
IF($F338=TiltakstyperKostnadskalkyle!$B$13,($J338*TiltakstyperKostnadskalkyle!H$13)/100,
IF($F338=TiltakstyperKostnadskalkyle!$B$14,($J338*TiltakstyperKostnadskalkyle!H$14)/100,
IF($F338=TiltakstyperKostnadskalkyle!$B$15,($J338*TiltakstyperKostnadskalkyle!H$15)/100,
"0")))))))))))</f>
        <v>0</v>
      </c>
      <c r="P338" s="18" t="str">
        <f>IF($F338=TiltakstyperKostnadskalkyle!$B$5,($J338*TiltakstyperKostnadskalkyle!I$5)/100,
IF($F338=TiltakstyperKostnadskalkyle!$B$6,($J338*TiltakstyperKostnadskalkyle!I$6)/100,
IF($F338=TiltakstyperKostnadskalkyle!$B$7,($J338*TiltakstyperKostnadskalkyle!I$7)/100,
IF($F338=TiltakstyperKostnadskalkyle!$B$8,($J338*TiltakstyperKostnadskalkyle!I$8)/100,
IF($F338=TiltakstyperKostnadskalkyle!$B$9,($J338*TiltakstyperKostnadskalkyle!I$9)/100,
IF($F338=TiltakstyperKostnadskalkyle!$B$10,($J338*TiltakstyperKostnadskalkyle!I$10)/100,
IF($F338=TiltakstyperKostnadskalkyle!$B$11,($J338*TiltakstyperKostnadskalkyle!I$11)/100,
IF($F338=TiltakstyperKostnadskalkyle!$B$12,($J338*TiltakstyperKostnadskalkyle!I$12)/100,
IF($F338=TiltakstyperKostnadskalkyle!$B$13,($J338*TiltakstyperKostnadskalkyle!I$13)/100,
IF($F338=TiltakstyperKostnadskalkyle!$B$14,($J338*TiltakstyperKostnadskalkyle!I$14)/100,
IF($F338=TiltakstyperKostnadskalkyle!$B$15,($J338*TiltakstyperKostnadskalkyle!I$15)/100,
"0")))))))))))</f>
        <v>0</v>
      </c>
      <c r="Q338" s="18">
        <f t="shared" si="20"/>
        <v>0</v>
      </c>
      <c r="R338" s="18" t="str">
        <f>IF($F338=TiltakstyperKostnadskalkyle!$B$5,($J338*TiltakstyperKostnadskalkyle!K$5)/100,
IF($F338=TiltakstyperKostnadskalkyle!$B$6,($J338*TiltakstyperKostnadskalkyle!K$6)/100,
IF($F338=TiltakstyperKostnadskalkyle!$B$8,($J338*TiltakstyperKostnadskalkyle!K$8)/100,
IF($F338=TiltakstyperKostnadskalkyle!$B$9,($J338*TiltakstyperKostnadskalkyle!K$9)/100,
IF($F338=TiltakstyperKostnadskalkyle!$B$10,($J338*TiltakstyperKostnadskalkyle!K$10)/100,
IF($F338=TiltakstyperKostnadskalkyle!$B$11,($J338*TiltakstyperKostnadskalkyle!K$11)/100,
IF($F338=TiltakstyperKostnadskalkyle!$B$12,($J338*TiltakstyperKostnadskalkyle!K$12)/100,
IF($F338=TiltakstyperKostnadskalkyle!$B$13,($J338*TiltakstyperKostnadskalkyle!K$13)/100,
IF($F338=TiltakstyperKostnadskalkyle!$B$14,($J338*TiltakstyperKostnadskalkyle!K$14)/100,
"0")))))))))</f>
        <v>0</v>
      </c>
      <c r="S338" s="18">
        <f t="shared" si="21"/>
        <v>0</v>
      </c>
      <c r="T338" s="18" t="str">
        <f>IF($F338=TiltakstyperKostnadskalkyle!$B$5,($J338*TiltakstyperKostnadskalkyle!M$5)/100,
IF($F338=TiltakstyperKostnadskalkyle!$B$6,($J338*TiltakstyperKostnadskalkyle!M$6)/100,
IF($F338=TiltakstyperKostnadskalkyle!$B$7,($J338*TiltakstyperKostnadskalkyle!M$7)/100,
IF($F338=TiltakstyperKostnadskalkyle!$B$8,($J338*TiltakstyperKostnadskalkyle!M$8)/100,
IF($F338=TiltakstyperKostnadskalkyle!$B$9,($J338*TiltakstyperKostnadskalkyle!M$9)/100,
IF($F338=TiltakstyperKostnadskalkyle!$B$10,($J338*TiltakstyperKostnadskalkyle!M$10)/100,
IF($F338=TiltakstyperKostnadskalkyle!$B$11,($J338*TiltakstyperKostnadskalkyle!M$11)/100,
IF($F338=TiltakstyperKostnadskalkyle!$B$12,($J338*TiltakstyperKostnadskalkyle!M$12)/100,
IF($F338=TiltakstyperKostnadskalkyle!$B$13,($J338*TiltakstyperKostnadskalkyle!M$13)/100,
IF($F338=TiltakstyperKostnadskalkyle!$B$14,($J338*TiltakstyperKostnadskalkyle!M$14)/100,
IF($F338=TiltakstyperKostnadskalkyle!$B$15,($J338*TiltakstyperKostnadskalkyle!M$15)/100,
"0")))))))))))</f>
        <v>0</v>
      </c>
      <c r="U338" s="32"/>
      <c r="V338" s="32"/>
      <c r="W338" s="18" t="str">
        <f>IF($F338=TiltakstyperKostnadskalkyle!$B$5,($J338*TiltakstyperKostnadskalkyle!P$5)/100,
IF($F338=TiltakstyperKostnadskalkyle!$B$6,($J338*TiltakstyperKostnadskalkyle!P$6)/100,
IF($F338=TiltakstyperKostnadskalkyle!$B$7,($J338*TiltakstyperKostnadskalkyle!P$7)/100,
IF($F338=TiltakstyperKostnadskalkyle!$B$8,($J338*TiltakstyperKostnadskalkyle!P$8)/100,
IF($F338=TiltakstyperKostnadskalkyle!$B$9,($J338*TiltakstyperKostnadskalkyle!P$9)/100,
IF($F338=TiltakstyperKostnadskalkyle!$B$10,($J338*TiltakstyperKostnadskalkyle!P$10)/100,
IF($F338=TiltakstyperKostnadskalkyle!$B$11,($J338*TiltakstyperKostnadskalkyle!P$11)/100,
IF($F338=TiltakstyperKostnadskalkyle!$B$12,($J338*TiltakstyperKostnadskalkyle!P$12)/100,
IF($F338=TiltakstyperKostnadskalkyle!$B$13,($J338*TiltakstyperKostnadskalkyle!P$13)/100,
IF($F338=TiltakstyperKostnadskalkyle!$B$14,($J338*TiltakstyperKostnadskalkyle!P$14)/100,
IF($F338=TiltakstyperKostnadskalkyle!$B$15,($J338*TiltakstyperKostnadskalkyle!P$15)/100,
"0")))))))))))</f>
        <v>0</v>
      </c>
      <c r="Y338" s="151"/>
    </row>
    <row r="339" spans="2:25" ht="14.45" customHeight="1" x14ac:dyDescent="0.25">
      <c r="B339" s="20" t="s">
        <v>25</v>
      </c>
      <c r="C339" s="22"/>
      <c r="D339" s="22"/>
      <c r="E339" s="22"/>
      <c r="F339" s="39"/>
      <c r="G339" s="22"/>
      <c r="H339" s="23"/>
      <c r="I339" s="27"/>
      <c r="J339" s="18">
        <f>IF(F339=TiltakstyperKostnadskalkyle!$B$5,TiltakstyperKostnadskalkyle!$R$5*Handlingsplan!H345,
IF(F339=TiltakstyperKostnadskalkyle!$B$6,TiltakstyperKostnadskalkyle!$R$6*Handlingsplan!H345,
IF(F339=TiltakstyperKostnadskalkyle!$B$7,TiltakstyperKostnadskalkyle!$R$7*Handlingsplan!H345,
IF(F339=TiltakstyperKostnadskalkyle!$B$8,TiltakstyperKostnadskalkyle!$R$8*Handlingsplan!H345,
IF(F339=TiltakstyperKostnadskalkyle!$B$9,TiltakstyperKostnadskalkyle!$R$9*Handlingsplan!H345,
IF(F339=TiltakstyperKostnadskalkyle!$B$10,TiltakstyperKostnadskalkyle!$R$10*Handlingsplan!H345,
IF(F339=TiltakstyperKostnadskalkyle!$B$11,TiltakstyperKostnadskalkyle!$R$11*Handlingsplan!H345,
IF(F339=TiltakstyperKostnadskalkyle!$B$12,TiltakstyperKostnadskalkyle!$R$12*Handlingsplan!H345,
IF(F339=TiltakstyperKostnadskalkyle!$B$13,TiltakstyperKostnadskalkyle!$R$13*Handlingsplan!H345,
IF(F339=TiltakstyperKostnadskalkyle!$B$14,TiltakstyperKostnadskalkyle!$R$14*Handlingsplan!H345,
IF(F339=TiltakstyperKostnadskalkyle!$B$15,TiltakstyperKostnadskalkyle!$R$15*Handlingsplan!H345,
0)))))))))))</f>
        <v>0</v>
      </c>
      <c r="K339" s="18" t="str">
        <f>IF($F339=TiltakstyperKostnadskalkyle!$B$5,($J339*TiltakstyperKostnadskalkyle!D$5)/100,
IF($F339=TiltakstyperKostnadskalkyle!$B$6,($J339*TiltakstyperKostnadskalkyle!D$6)/100,
IF($F339=TiltakstyperKostnadskalkyle!$B$7,($J339*TiltakstyperKostnadskalkyle!D$7)/100,
IF($F339=TiltakstyperKostnadskalkyle!$B$8,($J339*TiltakstyperKostnadskalkyle!D$8)/100,
IF($F339=TiltakstyperKostnadskalkyle!$B$9,($J339*TiltakstyperKostnadskalkyle!D$9)/100,
IF($F339=TiltakstyperKostnadskalkyle!$B$10,($J339*TiltakstyperKostnadskalkyle!D$10)/100,
IF($F339=TiltakstyperKostnadskalkyle!$B$11,($J339*TiltakstyperKostnadskalkyle!D$11)/100,
IF($F339=TiltakstyperKostnadskalkyle!$B$12,($J339*TiltakstyperKostnadskalkyle!D$12)/100,
IF($F339=TiltakstyperKostnadskalkyle!$B$13,($J339*TiltakstyperKostnadskalkyle!D$13)/100,
IF($F339=TiltakstyperKostnadskalkyle!$B$14,($J339*TiltakstyperKostnadskalkyle!D$14)/100,
IF($F339=TiltakstyperKostnadskalkyle!$B$15,($J339*TiltakstyperKostnadskalkyle!D$15)/100,
"0")))))))))))</f>
        <v>0</v>
      </c>
      <c r="L339" s="18" t="str">
        <f>IF($F339=TiltakstyperKostnadskalkyle!$B$5,($J339*TiltakstyperKostnadskalkyle!E$5)/100,
IF($F339=TiltakstyperKostnadskalkyle!$B$6,($J339*TiltakstyperKostnadskalkyle!E$6)/100,
IF($F339=TiltakstyperKostnadskalkyle!$B$7,($J339*TiltakstyperKostnadskalkyle!E$7)/100,
IF($F339=TiltakstyperKostnadskalkyle!$B$8,($J339*TiltakstyperKostnadskalkyle!E$8)/100,
IF($F339=TiltakstyperKostnadskalkyle!$B$9,($J339*TiltakstyperKostnadskalkyle!E$9)/100,
IF($F339=TiltakstyperKostnadskalkyle!$B$10,($J339*TiltakstyperKostnadskalkyle!E$10)/100,
IF($F339=TiltakstyperKostnadskalkyle!$B$11,($J339*TiltakstyperKostnadskalkyle!E$11)/100,
IF($F339=TiltakstyperKostnadskalkyle!$B$12,($J339*TiltakstyperKostnadskalkyle!E$12)/100,
IF($F339=TiltakstyperKostnadskalkyle!$B$13,($J339*TiltakstyperKostnadskalkyle!E$13)/100,
IF($F339=TiltakstyperKostnadskalkyle!$B$14,($J339*TiltakstyperKostnadskalkyle!E$14)/100,
IF($F339=TiltakstyperKostnadskalkyle!$B$15,($J339*TiltakstyperKostnadskalkyle!E$15)/100,
"0")))))))))))</f>
        <v>0</v>
      </c>
      <c r="M339" s="18" t="str">
        <f>IF($F339=TiltakstyperKostnadskalkyle!$B$5,($J339*TiltakstyperKostnadskalkyle!F$5)/100,
IF($F339=TiltakstyperKostnadskalkyle!$B$6,($J339*TiltakstyperKostnadskalkyle!F$6)/100,
IF($F339=TiltakstyperKostnadskalkyle!$B$7,($J339*TiltakstyperKostnadskalkyle!F$7)/100,
IF($F339=TiltakstyperKostnadskalkyle!$B$8,($J339*TiltakstyperKostnadskalkyle!F$8)/100,
IF($F339=TiltakstyperKostnadskalkyle!$B$9,($J339*TiltakstyperKostnadskalkyle!F$9)/100,
IF($F339=TiltakstyperKostnadskalkyle!$B$10,($J339*TiltakstyperKostnadskalkyle!F$10)/100,
IF($F339=TiltakstyperKostnadskalkyle!$B$11,($J339*TiltakstyperKostnadskalkyle!F$11)/100,
IF($F339=TiltakstyperKostnadskalkyle!$B$12,($J339*TiltakstyperKostnadskalkyle!F$12)/100,
IF($F339=TiltakstyperKostnadskalkyle!$B$13,($J339*TiltakstyperKostnadskalkyle!F$13)/100,
IF($F339=TiltakstyperKostnadskalkyle!$B$14,($J339*TiltakstyperKostnadskalkyle!F$14)/100,
IF($F339=TiltakstyperKostnadskalkyle!$B$15,($J339*TiltakstyperKostnadskalkyle!F$15)/100,
"0")))))))))))</f>
        <v>0</v>
      </c>
      <c r="N339" s="18" t="str">
        <f>IF($F339=TiltakstyperKostnadskalkyle!$B$5,($J339*TiltakstyperKostnadskalkyle!G$5)/100,
IF($F339=TiltakstyperKostnadskalkyle!$B$6,($J339*TiltakstyperKostnadskalkyle!G$6)/100,
IF($F339=TiltakstyperKostnadskalkyle!$B$7,($J339*TiltakstyperKostnadskalkyle!G$7)/100,
IF($F339=TiltakstyperKostnadskalkyle!$B$8,($J339*TiltakstyperKostnadskalkyle!G$8)/100,
IF($F339=TiltakstyperKostnadskalkyle!$B$9,($J339*TiltakstyperKostnadskalkyle!G$9)/100,
IF($F339=TiltakstyperKostnadskalkyle!$B$10,($J339*TiltakstyperKostnadskalkyle!G$10)/100,
IF($F339=TiltakstyperKostnadskalkyle!$B$11,($J339*TiltakstyperKostnadskalkyle!G$11)/100,
IF($F339=TiltakstyperKostnadskalkyle!$B$12,($J339*TiltakstyperKostnadskalkyle!G$12)/100,
IF($F339=TiltakstyperKostnadskalkyle!$B$13,($J339*TiltakstyperKostnadskalkyle!G$13)/100,
IF($F339=TiltakstyperKostnadskalkyle!$B$14,($J339*TiltakstyperKostnadskalkyle!G$14)/100,
IF($F339=TiltakstyperKostnadskalkyle!$B$15,($J339*TiltakstyperKostnadskalkyle!G$15)/100,
"0")))))))))))</f>
        <v>0</v>
      </c>
      <c r="O339" s="18" t="str">
        <f>IF($F339=TiltakstyperKostnadskalkyle!$B$5,($J339*TiltakstyperKostnadskalkyle!H$5)/100,
IF($F339=TiltakstyperKostnadskalkyle!$B$6,($J339*TiltakstyperKostnadskalkyle!H$6)/100,
IF($F339=TiltakstyperKostnadskalkyle!$B$7,($J339*TiltakstyperKostnadskalkyle!H$7)/100,
IF($F339=TiltakstyperKostnadskalkyle!$B$8,($J339*TiltakstyperKostnadskalkyle!H$8)/100,
IF($F339=TiltakstyperKostnadskalkyle!$B$9,($J339*TiltakstyperKostnadskalkyle!H$9)/100,
IF($F339=TiltakstyperKostnadskalkyle!$B$10,($J339*TiltakstyperKostnadskalkyle!H$10)/100,
IF($F339=TiltakstyperKostnadskalkyle!$B$11,($J339*TiltakstyperKostnadskalkyle!H$11)/100,
IF($F339=TiltakstyperKostnadskalkyle!$B$12,($J339*TiltakstyperKostnadskalkyle!H$12)/100,
IF($F339=TiltakstyperKostnadskalkyle!$B$13,($J339*TiltakstyperKostnadskalkyle!H$13)/100,
IF($F339=TiltakstyperKostnadskalkyle!$B$14,($J339*TiltakstyperKostnadskalkyle!H$14)/100,
IF($F339=TiltakstyperKostnadskalkyle!$B$15,($J339*TiltakstyperKostnadskalkyle!H$15)/100,
"0")))))))))))</f>
        <v>0</v>
      </c>
      <c r="P339" s="18" t="str">
        <f>IF($F339=TiltakstyperKostnadskalkyle!$B$5,($J339*TiltakstyperKostnadskalkyle!I$5)/100,
IF($F339=TiltakstyperKostnadskalkyle!$B$6,($J339*TiltakstyperKostnadskalkyle!I$6)/100,
IF($F339=TiltakstyperKostnadskalkyle!$B$7,($J339*TiltakstyperKostnadskalkyle!I$7)/100,
IF($F339=TiltakstyperKostnadskalkyle!$B$8,($J339*TiltakstyperKostnadskalkyle!I$8)/100,
IF($F339=TiltakstyperKostnadskalkyle!$B$9,($J339*TiltakstyperKostnadskalkyle!I$9)/100,
IF($F339=TiltakstyperKostnadskalkyle!$B$10,($J339*TiltakstyperKostnadskalkyle!I$10)/100,
IF($F339=TiltakstyperKostnadskalkyle!$B$11,($J339*TiltakstyperKostnadskalkyle!I$11)/100,
IF($F339=TiltakstyperKostnadskalkyle!$B$12,($J339*TiltakstyperKostnadskalkyle!I$12)/100,
IF($F339=TiltakstyperKostnadskalkyle!$B$13,($J339*TiltakstyperKostnadskalkyle!I$13)/100,
IF($F339=TiltakstyperKostnadskalkyle!$B$14,($J339*TiltakstyperKostnadskalkyle!I$14)/100,
IF($F339=TiltakstyperKostnadskalkyle!$B$15,($J339*TiltakstyperKostnadskalkyle!I$15)/100,
"0")))))))))))</f>
        <v>0</v>
      </c>
      <c r="Q339" s="18">
        <f t="shared" si="20"/>
        <v>0</v>
      </c>
      <c r="R339" s="18" t="str">
        <f>IF($F339=TiltakstyperKostnadskalkyle!$B$5,($J339*TiltakstyperKostnadskalkyle!K$5)/100,
IF($F339=TiltakstyperKostnadskalkyle!$B$6,($J339*TiltakstyperKostnadskalkyle!K$6)/100,
IF($F339=TiltakstyperKostnadskalkyle!$B$8,($J339*TiltakstyperKostnadskalkyle!K$8)/100,
IF($F339=TiltakstyperKostnadskalkyle!$B$9,($J339*TiltakstyperKostnadskalkyle!K$9)/100,
IF($F339=TiltakstyperKostnadskalkyle!$B$10,($J339*TiltakstyperKostnadskalkyle!K$10)/100,
IF($F339=TiltakstyperKostnadskalkyle!$B$11,($J339*TiltakstyperKostnadskalkyle!K$11)/100,
IF($F339=TiltakstyperKostnadskalkyle!$B$12,($J339*TiltakstyperKostnadskalkyle!K$12)/100,
IF($F339=TiltakstyperKostnadskalkyle!$B$13,($J339*TiltakstyperKostnadskalkyle!K$13)/100,
IF($F339=TiltakstyperKostnadskalkyle!$B$14,($J339*TiltakstyperKostnadskalkyle!K$14)/100,
"0")))))))))</f>
        <v>0</v>
      </c>
      <c r="S339" s="18">
        <f t="shared" si="21"/>
        <v>0</v>
      </c>
      <c r="T339" s="18" t="str">
        <f>IF($F339=TiltakstyperKostnadskalkyle!$B$5,($J339*TiltakstyperKostnadskalkyle!M$5)/100,
IF($F339=TiltakstyperKostnadskalkyle!$B$6,($J339*TiltakstyperKostnadskalkyle!M$6)/100,
IF($F339=TiltakstyperKostnadskalkyle!$B$7,($J339*TiltakstyperKostnadskalkyle!M$7)/100,
IF($F339=TiltakstyperKostnadskalkyle!$B$8,($J339*TiltakstyperKostnadskalkyle!M$8)/100,
IF($F339=TiltakstyperKostnadskalkyle!$B$9,($J339*TiltakstyperKostnadskalkyle!M$9)/100,
IF($F339=TiltakstyperKostnadskalkyle!$B$10,($J339*TiltakstyperKostnadskalkyle!M$10)/100,
IF($F339=TiltakstyperKostnadskalkyle!$B$11,($J339*TiltakstyperKostnadskalkyle!M$11)/100,
IF($F339=TiltakstyperKostnadskalkyle!$B$12,($J339*TiltakstyperKostnadskalkyle!M$12)/100,
IF($F339=TiltakstyperKostnadskalkyle!$B$13,($J339*TiltakstyperKostnadskalkyle!M$13)/100,
IF($F339=TiltakstyperKostnadskalkyle!$B$14,($J339*TiltakstyperKostnadskalkyle!M$14)/100,
IF($F339=TiltakstyperKostnadskalkyle!$B$15,($J339*TiltakstyperKostnadskalkyle!M$15)/100,
"0")))))))))))</f>
        <v>0</v>
      </c>
      <c r="U339" s="32"/>
      <c r="V339" s="32"/>
      <c r="W339" s="18" t="str">
        <f>IF($F339=TiltakstyperKostnadskalkyle!$B$5,($J339*TiltakstyperKostnadskalkyle!P$5)/100,
IF($F339=TiltakstyperKostnadskalkyle!$B$6,($J339*TiltakstyperKostnadskalkyle!P$6)/100,
IF($F339=TiltakstyperKostnadskalkyle!$B$7,($J339*TiltakstyperKostnadskalkyle!P$7)/100,
IF($F339=TiltakstyperKostnadskalkyle!$B$8,($J339*TiltakstyperKostnadskalkyle!P$8)/100,
IF($F339=TiltakstyperKostnadskalkyle!$B$9,($J339*TiltakstyperKostnadskalkyle!P$9)/100,
IF($F339=TiltakstyperKostnadskalkyle!$B$10,($J339*TiltakstyperKostnadskalkyle!P$10)/100,
IF($F339=TiltakstyperKostnadskalkyle!$B$11,($J339*TiltakstyperKostnadskalkyle!P$11)/100,
IF($F339=TiltakstyperKostnadskalkyle!$B$12,($J339*TiltakstyperKostnadskalkyle!P$12)/100,
IF($F339=TiltakstyperKostnadskalkyle!$B$13,($J339*TiltakstyperKostnadskalkyle!P$13)/100,
IF($F339=TiltakstyperKostnadskalkyle!$B$14,($J339*TiltakstyperKostnadskalkyle!P$14)/100,
IF($F339=TiltakstyperKostnadskalkyle!$B$15,($J339*TiltakstyperKostnadskalkyle!P$15)/100,
"0")))))))))))</f>
        <v>0</v>
      </c>
      <c r="Y339" s="151"/>
    </row>
    <row r="340" spans="2:25" ht="14.45" customHeight="1" x14ac:dyDescent="0.25">
      <c r="B340" s="20" t="s">
        <v>25</v>
      </c>
      <c r="C340" s="22"/>
      <c r="D340" s="22"/>
      <c r="E340" s="22"/>
      <c r="F340" s="39"/>
      <c r="G340" s="22"/>
      <c r="H340" s="23"/>
      <c r="I340" s="27"/>
      <c r="J340" s="18">
        <f>IF(F340=TiltakstyperKostnadskalkyle!$B$5,TiltakstyperKostnadskalkyle!$R$5*Handlingsplan!H346,
IF(F340=TiltakstyperKostnadskalkyle!$B$6,TiltakstyperKostnadskalkyle!$R$6*Handlingsplan!H346,
IF(F340=TiltakstyperKostnadskalkyle!$B$7,TiltakstyperKostnadskalkyle!$R$7*Handlingsplan!H346,
IF(F340=TiltakstyperKostnadskalkyle!$B$8,TiltakstyperKostnadskalkyle!$R$8*Handlingsplan!H346,
IF(F340=TiltakstyperKostnadskalkyle!$B$9,TiltakstyperKostnadskalkyle!$R$9*Handlingsplan!H346,
IF(F340=TiltakstyperKostnadskalkyle!$B$10,TiltakstyperKostnadskalkyle!$R$10*Handlingsplan!H346,
IF(F340=TiltakstyperKostnadskalkyle!$B$11,TiltakstyperKostnadskalkyle!$R$11*Handlingsplan!H346,
IF(F340=TiltakstyperKostnadskalkyle!$B$12,TiltakstyperKostnadskalkyle!$R$12*Handlingsplan!H346,
IF(F340=TiltakstyperKostnadskalkyle!$B$13,TiltakstyperKostnadskalkyle!$R$13*Handlingsplan!H346,
IF(F340=TiltakstyperKostnadskalkyle!$B$14,TiltakstyperKostnadskalkyle!$R$14*Handlingsplan!H346,
IF(F340=TiltakstyperKostnadskalkyle!$B$15,TiltakstyperKostnadskalkyle!$R$15*Handlingsplan!H346,
0)))))))))))</f>
        <v>0</v>
      </c>
      <c r="K340" s="18" t="str">
        <f>IF($F340=TiltakstyperKostnadskalkyle!$B$5,($J340*TiltakstyperKostnadskalkyle!D$5)/100,
IF($F340=TiltakstyperKostnadskalkyle!$B$6,($J340*TiltakstyperKostnadskalkyle!D$6)/100,
IF($F340=TiltakstyperKostnadskalkyle!$B$7,($J340*TiltakstyperKostnadskalkyle!D$7)/100,
IF($F340=TiltakstyperKostnadskalkyle!$B$8,($J340*TiltakstyperKostnadskalkyle!D$8)/100,
IF($F340=TiltakstyperKostnadskalkyle!$B$9,($J340*TiltakstyperKostnadskalkyle!D$9)/100,
IF($F340=TiltakstyperKostnadskalkyle!$B$10,($J340*TiltakstyperKostnadskalkyle!D$10)/100,
IF($F340=TiltakstyperKostnadskalkyle!$B$11,($J340*TiltakstyperKostnadskalkyle!D$11)/100,
IF($F340=TiltakstyperKostnadskalkyle!$B$12,($J340*TiltakstyperKostnadskalkyle!D$12)/100,
IF($F340=TiltakstyperKostnadskalkyle!$B$13,($J340*TiltakstyperKostnadskalkyle!D$13)/100,
IF($F340=TiltakstyperKostnadskalkyle!$B$14,($J340*TiltakstyperKostnadskalkyle!D$14)/100,
IF($F340=TiltakstyperKostnadskalkyle!$B$15,($J340*TiltakstyperKostnadskalkyle!D$15)/100,
"0")))))))))))</f>
        <v>0</v>
      </c>
      <c r="L340" s="18" t="str">
        <f>IF($F340=TiltakstyperKostnadskalkyle!$B$5,($J340*TiltakstyperKostnadskalkyle!E$5)/100,
IF($F340=TiltakstyperKostnadskalkyle!$B$6,($J340*TiltakstyperKostnadskalkyle!E$6)/100,
IF($F340=TiltakstyperKostnadskalkyle!$B$7,($J340*TiltakstyperKostnadskalkyle!E$7)/100,
IF($F340=TiltakstyperKostnadskalkyle!$B$8,($J340*TiltakstyperKostnadskalkyle!E$8)/100,
IF($F340=TiltakstyperKostnadskalkyle!$B$9,($J340*TiltakstyperKostnadskalkyle!E$9)/100,
IF($F340=TiltakstyperKostnadskalkyle!$B$10,($J340*TiltakstyperKostnadskalkyle!E$10)/100,
IF($F340=TiltakstyperKostnadskalkyle!$B$11,($J340*TiltakstyperKostnadskalkyle!E$11)/100,
IF($F340=TiltakstyperKostnadskalkyle!$B$12,($J340*TiltakstyperKostnadskalkyle!E$12)/100,
IF($F340=TiltakstyperKostnadskalkyle!$B$13,($J340*TiltakstyperKostnadskalkyle!E$13)/100,
IF($F340=TiltakstyperKostnadskalkyle!$B$14,($J340*TiltakstyperKostnadskalkyle!E$14)/100,
IF($F340=TiltakstyperKostnadskalkyle!$B$15,($J340*TiltakstyperKostnadskalkyle!E$15)/100,
"0")))))))))))</f>
        <v>0</v>
      </c>
      <c r="M340" s="18" t="str">
        <f>IF($F340=TiltakstyperKostnadskalkyle!$B$5,($J340*TiltakstyperKostnadskalkyle!F$5)/100,
IF($F340=TiltakstyperKostnadskalkyle!$B$6,($J340*TiltakstyperKostnadskalkyle!F$6)/100,
IF($F340=TiltakstyperKostnadskalkyle!$B$7,($J340*TiltakstyperKostnadskalkyle!F$7)/100,
IF($F340=TiltakstyperKostnadskalkyle!$B$8,($J340*TiltakstyperKostnadskalkyle!F$8)/100,
IF($F340=TiltakstyperKostnadskalkyle!$B$9,($J340*TiltakstyperKostnadskalkyle!F$9)/100,
IF($F340=TiltakstyperKostnadskalkyle!$B$10,($J340*TiltakstyperKostnadskalkyle!F$10)/100,
IF($F340=TiltakstyperKostnadskalkyle!$B$11,($J340*TiltakstyperKostnadskalkyle!F$11)/100,
IF($F340=TiltakstyperKostnadskalkyle!$B$12,($J340*TiltakstyperKostnadskalkyle!F$12)/100,
IF($F340=TiltakstyperKostnadskalkyle!$B$13,($J340*TiltakstyperKostnadskalkyle!F$13)/100,
IF($F340=TiltakstyperKostnadskalkyle!$B$14,($J340*TiltakstyperKostnadskalkyle!F$14)/100,
IF($F340=TiltakstyperKostnadskalkyle!$B$15,($J340*TiltakstyperKostnadskalkyle!F$15)/100,
"0")))))))))))</f>
        <v>0</v>
      </c>
      <c r="N340" s="18" t="str">
        <f>IF($F340=TiltakstyperKostnadskalkyle!$B$5,($J340*TiltakstyperKostnadskalkyle!G$5)/100,
IF($F340=TiltakstyperKostnadskalkyle!$B$6,($J340*TiltakstyperKostnadskalkyle!G$6)/100,
IF($F340=TiltakstyperKostnadskalkyle!$B$7,($J340*TiltakstyperKostnadskalkyle!G$7)/100,
IF($F340=TiltakstyperKostnadskalkyle!$B$8,($J340*TiltakstyperKostnadskalkyle!G$8)/100,
IF($F340=TiltakstyperKostnadskalkyle!$B$9,($J340*TiltakstyperKostnadskalkyle!G$9)/100,
IF($F340=TiltakstyperKostnadskalkyle!$B$10,($J340*TiltakstyperKostnadskalkyle!G$10)/100,
IF($F340=TiltakstyperKostnadskalkyle!$B$11,($J340*TiltakstyperKostnadskalkyle!G$11)/100,
IF($F340=TiltakstyperKostnadskalkyle!$B$12,($J340*TiltakstyperKostnadskalkyle!G$12)/100,
IF($F340=TiltakstyperKostnadskalkyle!$B$13,($J340*TiltakstyperKostnadskalkyle!G$13)/100,
IF($F340=TiltakstyperKostnadskalkyle!$B$14,($J340*TiltakstyperKostnadskalkyle!G$14)/100,
IF($F340=TiltakstyperKostnadskalkyle!$B$15,($J340*TiltakstyperKostnadskalkyle!G$15)/100,
"0")))))))))))</f>
        <v>0</v>
      </c>
      <c r="O340" s="18" t="str">
        <f>IF($F340=TiltakstyperKostnadskalkyle!$B$5,($J340*TiltakstyperKostnadskalkyle!H$5)/100,
IF($F340=TiltakstyperKostnadskalkyle!$B$6,($J340*TiltakstyperKostnadskalkyle!H$6)/100,
IF($F340=TiltakstyperKostnadskalkyle!$B$7,($J340*TiltakstyperKostnadskalkyle!H$7)/100,
IF($F340=TiltakstyperKostnadskalkyle!$B$8,($J340*TiltakstyperKostnadskalkyle!H$8)/100,
IF($F340=TiltakstyperKostnadskalkyle!$B$9,($J340*TiltakstyperKostnadskalkyle!H$9)/100,
IF($F340=TiltakstyperKostnadskalkyle!$B$10,($J340*TiltakstyperKostnadskalkyle!H$10)/100,
IF($F340=TiltakstyperKostnadskalkyle!$B$11,($J340*TiltakstyperKostnadskalkyle!H$11)/100,
IF($F340=TiltakstyperKostnadskalkyle!$B$12,($J340*TiltakstyperKostnadskalkyle!H$12)/100,
IF($F340=TiltakstyperKostnadskalkyle!$B$13,($J340*TiltakstyperKostnadskalkyle!H$13)/100,
IF($F340=TiltakstyperKostnadskalkyle!$B$14,($J340*TiltakstyperKostnadskalkyle!H$14)/100,
IF($F340=TiltakstyperKostnadskalkyle!$B$15,($J340*TiltakstyperKostnadskalkyle!H$15)/100,
"0")))))))))))</f>
        <v>0</v>
      </c>
      <c r="P340" s="18" t="str">
        <f>IF($F340=TiltakstyperKostnadskalkyle!$B$5,($J340*TiltakstyperKostnadskalkyle!I$5)/100,
IF($F340=TiltakstyperKostnadskalkyle!$B$6,($J340*TiltakstyperKostnadskalkyle!I$6)/100,
IF($F340=TiltakstyperKostnadskalkyle!$B$7,($J340*TiltakstyperKostnadskalkyle!I$7)/100,
IF($F340=TiltakstyperKostnadskalkyle!$B$8,($J340*TiltakstyperKostnadskalkyle!I$8)/100,
IF($F340=TiltakstyperKostnadskalkyle!$B$9,($J340*TiltakstyperKostnadskalkyle!I$9)/100,
IF($F340=TiltakstyperKostnadskalkyle!$B$10,($J340*TiltakstyperKostnadskalkyle!I$10)/100,
IF($F340=TiltakstyperKostnadskalkyle!$B$11,($J340*TiltakstyperKostnadskalkyle!I$11)/100,
IF($F340=TiltakstyperKostnadskalkyle!$B$12,($J340*TiltakstyperKostnadskalkyle!I$12)/100,
IF($F340=TiltakstyperKostnadskalkyle!$B$13,($J340*TiltakstyperKostnadskalkyle!I$13)/100,
IF($F340=TiltakstyperKostnadskalkyle!$B$14,($J340*TiltakstyperKostnadskalkyle!I$14)/100,
IF($F340=TiltakstyperKostnadskalkyle!$B$15,($J340*TiltakstyperKostnadskalkyle!I$15)/100,
"0")))))))))))</f>
        <v>0</v>
      </c>
      <c r="Q340" s="18">
        <f t="shared" si="20"/>
        <v>0</v>
      </c>
      <c r="R340" s="18" t="str">
        <f>IF($F340=TiltakstyperKostnadskalkyle!$B$5,($J340*TiltakstyperKostnadskalkyle!K$5)/100,
IF($F340=TiltakstyperKostnadskalkyle!$B$6,($J340*TiltakstyperKostnadskalkyle!K$6)/100,
IF($F340=TiltakstyperKostnadskalkyle!$B$8,($J340*TiltakstyperKostnadskalkyle!K$8)/100,
IF($F340=TiltakstyperKostnadskalkyle!$B$9,($J340*TiltakstyperKostnadskalkyle!K$9)/100,
IF($F340=TiltakstyperKostnadskalkyle!$B$10,($J340*TiltakstyperKostnadskalkyle!K$10)/100,
IF($F340=TiltakstyperKostnadskalkyle!$B$11,($J340*TiltakstyperKostnadskalkyle!K$11)/100,
IF($F340=TiltakstyperKostnadskalkyle!$B$12,($J340*TiltakstyperKostnadskalkyle!K$12)/100,
IF($F340=TiltakstyperKostnadskalkyle!$B$13,($J340*TiltakstyperKostnadskalkyle!K$13)/100,
IF($F340=TiltakstyperKostnadskalkyle!$B$14,($J340*TiltakstyperKostnadskalkyle!K$14)/100,
"0")))))))))</f>
        <v>0</v>
      </c>
      <c r="S340" s="18">
        <f t="shared" si="21"/>
        <v>0</v>
      </c>
      <c r="T340" s="18" t="str">
        <f>IF($F340=TiltakstyperKostnadskalkyle!$B$5,($J340*TiltakstyperKostnadskalkyle!M$5)/100,
IF($F340=TiltakstyperKostnadskalkyle!$B$6,($J340*TiltakstyperKostnadskalkyle!M$6)/100,
IF($F340=TiltakstyperKostnadskalkyle!$B$7,($J340*TiltakstyperKostnadskalkyle!M$7)/100,
IF($F340=TiltakstyperKostnadskalkyle!$B$8,($J340*TiltakstyperKostnadskalkyle!M$8)/100,
IF($F340=TiltakstyperKostnadskalkyle!$B$9,($J340*TiltakstyperKostnadskalkyle!M$9)/100,
IF($F340=TiltakstyperKostnadskalkyle!$B$10,($J340*TiltakstyperKostnadskalkyle!M$10)/100,
IF($F340=TiltakstyperKostnadskalkyle!$B$11,($J340*TiltakstyperKostnadskalkyle!M$11)/100,
IF($F340=TiltakstyperKostnadskalkyle!$B$12,($J340*TiltakstyperKostnadskalkyle!M$12)/100,
IF($F340=TiltakstyperKostnadskalkyle!$B$13,($J340*TiltakstyperKostnadskalkyle!M$13)/100,
IF($F340=TiltakstyperKostnadskalkyle!$B$14,($J340*TiltakstyperKostnadskalkyle!M$14)/100,
IF($F340=TiltakstyperKostnadskalkyle!$B$15,($J340*TiltakstyperKostnadskalkyle!M$15)/100,
"0")))))))))))</f>
        <v>0</v>
      </c>
      <c r="U340" s="32"/>
      <c r="V340" s="32"/>
      <c r="W340" s="18" t="str">
        <f>IF($F340=TiltakstyperKostnadskalkyle!$B$5,($J340*TiltakstyperKostnadskalkyle!P$5)/100,
IF($F340=TiltakstyperKostnadskalkyle!$B$6,($J340*TiltakstyperKostnadskalkyle!P$6)/100,
IF($F340=TiltakstyperKostnadskalkyle!$B$7,($J340*TiltakstyperKostnadskalkyle!P$7)/100,
IF($F340=TiltakstyperKostnadskalkyle!$B$8,($J340*TiltakstyperKostnadskalkyle!P$8)/100,
IF($F340=TiltakstyperKostnadskalkyle!$B$9,($J340*TiltakstyperKostnadskalkyle!P$9)/100,
IF($F340=TiltakstyperKostnadskalkyle!$B$10,($J340*TiltakstyperKostnadskalkyle!P$10)/100,
IF($F340=TiltakstyperKostnadskalkyle!$B$11,($J340*TiltakstyperKostnadskalkyle!P$11)/100,
IF($F340=TiltakstyperKostnadskalkyle!$B$12,($J340*TiltakstyperKostnadskalkyle!P$12)/100,
IF($F340=TiltakstyperKostnadskalkyle!$B$13,($J340*TiltakstyperKostnadskalkyle!P$13)/100,
IF($F340=TiltakstyperKostnadskalkyle!$B$14,($J340*TiltakstyperKostnadskalkyle!P$14)/100,
IF($F340=TiltakstyperKostnadskalkyle!$B$15,($J340*TiltakstyperKostnadskalkyle!P$15)/100,
"0")))))))))))</f>
        <v>0</v>
      </c>
      <c r="Y340" s="151"/>
    </row>
    <row r="341" spans="2:25" ht="14.45" customHeight="1" x14ac:dyDescent="0.25">
      <c r="B341" s="20" t="s">
        <v>25</v>
      </c>
      <c r="C341" s="22"/>
      <c r="D341" s="22"/>
      <c r="E341" s="22"/>
      <c r="F341" s="39"/>
      <c r="G341" s="22"/>
      <c r="H341" s="23"/>
      <c r="I341" s="27"/>
      <c r="J341" s="18">
        <f>IF(F341=TiltakstyperKostnadskalkyle!$B$5,TiltakstyperKostnadskalkyle!$R$5*Handlingsplan!H347,
IF(F341=TiltakstyperKostnadskalkyle!$B$6,TiltakstyperKostnadskalkyle!$R$6*Handlingsplan!H347,
IF(F341=TiltakstyperKostnadskalkyle!$B$7,TiltakstyperKostnadskalkyle!$R$7*Handlingsplan!H347,
IF(F341=TiltakstyperKostnadskalkyle!$B$8,TiltakstyperKostnadskalkyle!$R$8*Handlingsplan!H347,
IF(F341=TiltakstyperKostnadskalkyle!$B$9,TiltakstyperKostnadskalkyle!$R$9*Handlingsplan!H347,
IF(F341=TiltakstyperKostnadskalkyle!$B$10,TiltakstyperKostnadskalkyle!$R$10*Handlingsplan!H347,
IF(F341=TiltakstyperKostnadskalkyle!$B$11,TiltakstyperKostnadskalkyle!$R$11*Handlingsplan!H347,
IF(F341=TiltakstyperKostnadskalkyle!$B$12,TiltakstyperKostnadskalkyle!$R$12*Handlingsplan!H347,
IF(F341=TiltakstyperKostnadskalkyle!$B$13,TiltakstyperKostnadskalkyle!$R$13*Handlingsplan!H347,
IF(F341=TiltakstyperKostnadskalkyle!$B$14,TiltakstyperKostnadskalkyle!$R$14*Handlingsplan!H347,
IF(F341=TiltakstyperKostnadskalkyle!$B$15,TiltakstyperKostnadskalkyle!$R$15*Handlingsplan!H347,
0)))))))))))</f>
        <v>0</v>
      </c>
      <c r="K341" s="18" t="str">
        <f>IF($F341=TiltakstyperKostnadskalkyle!$B$5,($J341*TiltakstyperKostnadskalkyle!D$5)/100,
IF($F341=TiltakstyperKostnadskalkyle!$B$6,($J341*TiltakstyperKostnadskalkyle!D$6)/100,
IF($F341=TiltakstyperKostnadskalkyle!$B$7,($J341*TiltakstyperKostnadskalkyle!D$7)/100,
IF($F341=TiltakstyperKostnadskalkyle!$B$8,($J341*TiltakstyperKostnadskalkyle!D$8)/100,
IF($F341=TiltakstyperKostnadskalkyle!$B$9,($J341*TiltakstyperKostnadskalkyle!D$9)/100,
IF($F341=TiltakstyperKostnadskalkyle!$B$10,($J341*TiltakstyperKostnadskalkyle!D$10)/100,
IF($F341=TiltakstyperKostnadskalkyle!$B$11,($J341*TiltakstyperKostnadskalkyle!D$11)/100,
IF($F341=TiltakstyperKostnadskalkyle!$B$12,($J341*TiltakstyperKostnadskalkyle!D$12)/100,
IF($F341=TiltakstyperKostnadskalkyle!$B$13,($J341*TiltakstyperKostnadskalkyle!D$13)/100,
IF($F341=TiltakstyperKostnadskalkyle!$B$14,($J341*TiltakstyperKostnadskalkyle!D$14)/100,
IF($F341=TiltakstyperKostnadskalkyle!$B$15,($J341*TiltakstyperKostnadskalkyle!D$15)/100,
"0")))))))))))</f>
        <v>0</v>
      </c>
      <c r="L341" s="18" t="str">
        <f>IF($F341=TiltakstyperKostnadskalkyle!$B$5,($J341*TiltakstyperKostnadskalkyle!E$5)/100,
IF($F341=TiltakstyperKostnadskalkyle!$B$6,($J341*TiltakstyperKostnadskalkyle!E$6)/100,
IF($F341=TiltakstyperKostnadskalkyle!$B$7,($J341*TiltakstyperKostnadskalkyle!E$7)/100,
IF($F341=TiltakstyperKostnadskalkyle!$B$8,($J341*TiltakstyperKostnadskalkyle!E$8)/100,
IF($F341=TiltakstyperKostnadskalkyle!$B$9,($J341*TiltakstyperKostnadskalkyle!E$9)/100,
IF($F341=TiltakstyperKostnadskalkyle!$B$10,($J341*TiltakstyperKostnadskalkyle!E$10)/100,
IF($F341=TiltakstyperKostnadskalkyle!$B$11,($J341*TiltakstyperKostnadskalkyle!E$11)/100,
IF($F341=TiltakstyperKostnadskalkyle!$B$12,($J341*TiltakstyperKostnadskalkyle!E$12)/100,
IF($F341=TiltakstyperKostnadskalkyle!$B$13,($J341*TiltakstyperKostnadskalkyle!E$13)/100,
IF($F341=TiltakstyperKostnadskalkyle!$B$14,($J341*TiltakstyperKostnadskalkyle!E$14)/100,
IF($F341=TiltakstyperKostnadskalkyle!$B$15,($J341*TiltakstyperKostnadskalkyle!E$15)/100,
"0")))))))))))</f>
        <v>0</v>
      </c>
      <c r="M341" s="18" t="str">
        <f>IF($F341=TiltakstyperKostnadskalkyle!$B$5,($J341*TiltakstyperKostnadskalkyle!F$5)/100,
IF($F341=TiltakstyperKostnadskalkyle!$B$6,($J341*TiltakstyperKostnadskalkyle!F$6)/100,
IF($F341=TiltakstyperKostnadskalkyle!$B$7,($J341*TiltakstyperKostnadskalkyle!F$7)/100,
IF($F341=TiltakstyperKostnadskalkyle!$B$8,($J341*TiltakstyperKostnadskalkyle!F$8)/100,
IF($F341=TiltakstyperKostnadskalkyle!$B$9,($J341*TiltakstyperKostnadskalkyle!F$9)/100,
IF($F341=TiltakstyperKostnadskalkyle!$B$10,($J341*TiltakstyperKostnadskalkyle!F$10)/100,
IF($F341=TiltakstyperKostnadskalkyle!$B$11,($J341*TiltakstyperKostnadskalkyle!F$11)/100,
IF($F341=TiltakstyperKostnadskalkyle!$B$12,($J341*TiltakstyperKostnadskalkyle!F$12)/100,
IF($F341=TiltakstyperKostnadskalkyle!$B$13,($J341*TiltakstyperKostnadskalkyle!F$13)/100,
IF($F341=TiltakstyperKostnadskalkyle!$B$14,($J341*TiltakstyperKostnadskalkyle!F$14)/100,
IF($F341=TiltakstyperKostnadskalkyle!$B$15,($J341*TiltakstyperKostnadskalkyle!F$15)/100,
"0")))))))))))</f>
        <v>0</v>
      </c>
      <c r="N341" s="18" t="str">
        <f>IF($F341=TiltakstyperKostnadskalkyle!$B$5,($J341*TiltakstyperKostnadskalkyle!G$5)/100,
IF($F341=TiltakstyperKostnadskalkyle!$B$6,($J341*TiltakstyperKostnadskalkyle!G$6)/100,
IF($F341=TiltakstyperKostnadskalkyle!$B$7,($J341*TiltakstyperKostnadskalkyle!G$7)/100,
IF($F341=TiltakstyperKostnadskalkyle!$B$8,($J341*TiltakstyperKostnadskalkyle!G$8)/100,
IF($F341=TiltakstyperKostnadskalkyle!$B$9,($J341*TiltakstyperKostnadskalkyle!G$9)/100,
IF($F341=TiltakstyperKostnadskalkyle!$B$10,($J341*TiltakstyperKostnadskalkyle!G$10)/100,
IF($F341=TiltakstyperKostnadskalkyle!$B$11,($J341*TiltakstyperKostnadskalkyle!G$11)/100,
IF($F341=TiltakstyperKostnadskalkyle!$B$12,($J341*TiltakstyperKostnadskalkyle!G$12)/100,
IF($F341=TiltakstyperKostnadskalkyle!$B$13,($J341*TiltakstyperKostnadskalkyle!G$13)/100,
IF($F341=TiltakstyperKostnadskalkyle!$B$14,($J341*TiltakstyperKostnadskalkyle!G$14)/100,
IF($F341=TiltakstyperKostnadskalkyle!$B$15,($J341*TiltakstyperKostnadskalkyle!G$15)/100,
"0")))))))))))</f>
        <v>0</v>
      </c>
      <c r="O341" s="18" t="str">
        <f>IF($F341=TiltakstyperKostnadskalkyle!$B$5,($J341*TiltakstyperKostnadskalkyle!H$5)/100,
IF($F341=TiltakstyperKostnadskalkyle!$B$6,($J341*TiltakstyperKostnadskalkyle!H$6)/100,
IF($F341=TiltakstyperKostnadskalkyle!$B$7,($J341*TiltakstyperKostnadskalkyle!H$7)/100,
IF($F341=TiltakstyperKostnadskalkyle!$B$8,($J341*TiltakstyperKostnadskalkyle!H$8)/100,
IF($F341=TiltakstyperKostnadskalkyle!$B$9,($J341*TiltakstyperKostnadskalkyle!H$9)/100,
IF($F341=TiltakstyperKostnadskalkyle!$B$10,($J341*TiltakstyperKostnadskalkyle!H$10)/100,
IF($F341=TiltakstyperKostnadskalkyle!$B$11,($J341*TiltakstyperKostnadskalkyle!H$11)/100,
IF($F341=TiltakstyperKostnadskalkyle!$B$12,($J341*TiltakstyperKostnadskalkyle!H$12)/100,
IF($F341=TiltakstyperKostnadskalkyle!$B$13,($J341*TiltakstyperKostnadskalkyle!H$13)/100,
IF($F341=TiltakstyperKostnadskalkyle!$B$14,($J341*TiltakstyperKostnadskalkyle!H$14)/100,
IF($F341=TiltakstyperKostnadskalkyle!$B$15,($J341*TiltakstyperKostnadskalkyle!H$15)/100,
"0")))))))))))</f>
        <v>0</v>
      </c>
      <c r="P341" s="18" t="str">
        <f>IF($F341=TiltakstyperKostnadskalkyle!$B$5,($J341*TiltakstyperKostnadskalkyle!I$5)/100,
IF($F341=TiltakstyperKostnadskalkyle!$B$6,($J341*TiltakstyperKostnadskalkyle!I$6)/100,
IF($F341=TiltakstyperKostnadskalkyle!$B$7,($J341*TiltakstyperKostnadskalkyle!I$7)/100,
IF($F341=TiltakstyperKostnadskalkyle!$B$8,($J341*TiltakstyperKostnadskalkyle!I$8)/100,
IF($F341=TiltakstyperKostnadskalkyle!$B$9,($J341*TiltakstyperKostnadskalkyle!I$9)/100,
IF($F341=TiltakstyperKostnadskalkyle!$B$10,($J341*TiltakstyperKostnadskalkyle!I$10)/100,
IF($F341=TiltakstyperKostnadskalkyle!$B$11,($J341*TiltakstyperKostnadskalkyle!I$11)/100,
IF($F341=TiltakstyperKostnadskalkyle!$B$12,($J341*TiltakstyperKostnadskalkyle!I$12)/100,
IF($F341=TiltakstyperKostnadskalkyle!$B$13,($J341*TiltakstyperKostnadskalkyle!I$13)/100,
IF($F341=TiltakstyperKostnadskalkyle!$B$14,($J341*TiltakstyperKostnadskalkyle!I$14)/100,
IF($F341=TiltakstyperKostnadskalkyle!$B$15,($J341*TiltakstyperKostnadskalkyle!I$15)/100,
"0")))))))))))</f>
        <v>0</v>
      </c>
      <c r="Q341" s="18">
        <f t="shared" si="20"/>
        <v>0</v>
      </c>
      <c r="R341" s="18" t="str">
        <f>IF($F341=TiltakstyperKostnadskalkyle!$B$5,($J341*TiltakstyperKostnadskalkyle!K$5)/100,
IF($F341=TiltakstyperKostnadskalkyle!$B$6,($J341*TiltakstyperKostnadskalkyle!K$6)/100,
IF($F341=TiltakstyperKostnadskalkyle!$B$8,($J341*TiltakstyperKostnadskalkyle!K$8)/100,
IF($F341=TiltakstyperKostnadskalkyle!$B$9,($J341*TiltakstyperKostnadskalkyle!K$9)/100,
IF($F341=TiltakstyperKostnadskalkyle!$B$10,($J341*TiltakstyperKostnadskalkyle!K$10)/100,
IF($F341=TiltakstyperKostnadskalkyle!$B$11,($J341*TiltakstyperKostnadskalkyle!K$11)/100,
IF($F341=TiltakstyperKostnadskalkyle!$B$12,($J341*TiltakstyperKostnadskalkyle!K$12)/100,
IF($F341=TiltakstyperKostnadskalkyle!$B$13,($J341*TiltakstyperKostnadskalkyle!K$13)/100,
IF($F341=TiltakstyperKostnadskalkyle!$B$14,($J341*TiltakstyperKostnadskalkyle!K$14)/100,
"0")))))))))</f>
        <v>0</v>
      </c>
      <c r="S341" s="18">
        <f t="shared" si="21"/>
        <v>0</v>
      </c>
      <c r="T341" s="18" t="str">
        <f>IF($F341=TiltakstyperKostnadskalkyle!$B$5,($J341*TiltakstyperKostnadskalkyle!M$5)/100,
IF($F341=TiltakstyperKostnadskalkyle!$B$6,($J341*TiltakstyperKostnadskalkyle!M$6)/100,
IF($F341=TiltakstyperKostnadskalkyle!$B$7,($J341*TiltakstyperKostnadskalkyle!M$7)/100,
IF($F341=TiltakstyperKostnadskalkyle!$B$8,($J341*TiltakstyperKostnadskalkyle!M$8)/100,
IF($F341=TiltakstyperKostnadskalkyle!$B$9,($J341*TiltakstyperKostnadskalkyle!M$9)/100,
IF($F341=TiltakstyperKostnadskalkyle!$B$10,($J341*TiltakstyperKostnadskalkyle!M$10)/100,
IF($F341=TiltakstyperKostnadskalkyle!$B$11,($J341*TiltakstyperKostnadskalkyle!M$11)/100,
IF($F341=TiltakstyperKostnadskalkyle!$B$12,($J341*TiltakstyperKostnadskalkyle!M$12)/100,
IF($F341=TiltakstyperKostnadskalkyle!$B$13,($J341*TiltakstyperKostnadskalkyle!M$13)/100,
IF($F341=TiltakstyperKostnadskalkyle!$B$14,($J341*TiltakstyperKostnadskalkyle!M$14)/100,
IF($F341=TiltakstyperKostnadskalkyle!$B$15,($J341*TiltakstyperKostnadskalkyle!M$15)/100,
"0")))))))))))</f>
        <v>0</v>
      </c>
      <c r="U341" s="32"/>
      <c r="V341" s="32"/>
      <c r="W341" s="18" t="str">
        <f>IF($F341=TiltakstyperKostnadskalkyle!$B$5,($J341*TiltakstyperKostnadskalkyle!P$5)/100,
IF($F341=TiltakstyperKostnadskalkyle!$B$6,($J341*TiltakstyperKostnadskalkyle!P$6)/100,
IF($F341=TiltakstyperKostnadskalkyle!$B$7,($J341*TiltakstyperKostnadskalkyle!P$7)/100,
IF($F341=TiltakstyperKostnadskalkyle!$B$8,($J341*TiltakstyperKostnadskalkyle!P$8)/100,
IF($F341=TiltakstyperKostnadskalkyle!$B$9,($J341*TiltakstyperKostnadskalkyle!P$9)/100,
IF($F341=TiltakstyperKostnadskalkyle!$B$10,($J341*TiltakstyperKostnadskalkyle!P$10)/100,
IF($F341=TiltakstyperKostnadskalkyle!$B$11,($J341*TiltakstyperKostnadskalkyle!P$11)/100,
IF($F341=TiltakstyperKostnadskalkyle!$B$12,($J341*TiltakstyperKostnadskalkyle!P$12)/100,
IF($F341=TiltakstyperKostnadskalkyle!$B$13,($J341*TiltakstyperKostnadskalkyle!P$13)/100,
IF($F341=TiltakstyperKostnadskalkyle!$B$14,($J341*TiltakstyperKostnadskalkyle!P$14)/100,
IF($F341=TiltakstyperKostnadskalkyle!$B$15,($J341*TiltakstyperKostnadskalkyle!P$15)/100,
"0")))))))))))</f>
        <v>0</v>
      </c>
      <c r="Y341" s="151"/>
    </row>
    <row r="342" spans="2:25" ht="14.45" customHeight="1" x14ac:dyDescent="0.25">
      <c r="B342" s="20" t="s">
        <v>25</v>
      </c>
      <c r="C342" s="135"/>
      <c r="D342" s="135"/>
      <c r="E342" s="135"/>
      <c r="F342" s="139"/>
      <c r="G342" s="135"/>
      <c r="H342" s="135"/>
      <c r="I342" s="144"/>
      <c r="J342" s="144"/>
      <c r="K342" s="144"/>
      <c r="L342" s="144"/>
      <c r="M342" s="144"/>
      <c r="N342" s="144"/>
      <c r="O342" s="144"/>
      <c r="P342" s="144"/>
      <c r="Q342" s="144"/>
      <c r="R342" s="144"/>
      <c r="S342" s="144"/>
      <c r="T342" s="144"/>
      <c r="U342" s="147"/>
      <c r="V342" s="147"/>
      <c r="W342" s="144"/>
      <c r="Y342" s="151"/>
    </row>
    <row r="343" spans="2:25" ht="14.45" customHeight="1" x14ac:dyDescent="0.25">
      <c r="B343" s="20" t="s">
        <v>25</v>
      </c>
      <c r="C343" s="135"/>
      <c r="D343" s="135"/>
      <c r="E343" s="135"/>
      <c r="F343" s="139"/>
      <c r="G343" s="135"/>
      <c r="H343" s="135"/>
      <c r="I343" s="144"/>
      <c r="J343" s="144"/>
      <c r="K343" s="144"/>
      <c r="L343" s="144"/>
      <c r="M343" s="144"/>
      <c r="N343" s="144"/>
      <c r="O343" s="144"/>
      <c r="P343" s="144"/>
      <c r="Q343" s="144"/>
      <c r="R343" s="144"/>
      <c r="S343" s="144"/>
      <c r="T343" s="144"/>
      <c r="U343" s="147"/>
      <c r="V343" s="147"/>
      <c r="W343" s="144"/>
      <c r="Y343" s="151"/>
    </row>
    <row r="344" spans="2:25" ht="14.45" customHeight="1" x14ac:dyDescent="0.25">
      <c r="B344" s="20" t="s">
        <v>25</v>
      </c>
      <c r="C344" s="135"/>
      <c r="D344" s="135"/>
      <c r="E344" s="135"/>
      <c r="F344" s="139"/>
      <c r="G344" s="135"/>
      <c r="H344" s="135"/>
      <c r="I344" s="144"/>
      <c r="J344" s="144"/>
      <c r="K344" s="144"/>
      <c r="L344" s="144"/>
      <c r="M344" s="144"/>
      <c r="N344" s="144"/>
      <c r="O344" s="144"/>
      <c r="P344" s="144"/>
      <c r="Q344" s="144"/>
      <c r="R344" s="144"/>
      <c r="S344" s="144"/>
      <c r="T344" s="144"/>
      <c r="U344" s="147"/>
      <c r="V344" s="147"/>
      <c r="W344" s="144"/>
      <c r="Y344" s="151"/>
    </row>
    <row r="345" spans="2:25" ht="14.45" customHeight="1" x14ac:dyDescent="0.25">
      <c r="B345" s="20" t="s">
        <v>25</v>
      </c>
      <c r="C345" s="135"/>
      <c r="D345" s="135"/>
      <c r="E345" s="135"/>
      <c r="F345" s="139"/>
      <c r="G345" s="135"/>
      <c r="H345" s="135"/>
      <c r="I345" s="144"/>
      <c r="J345" s="144"/>
      <c r="K345" s="144"/>
      <c r="L345" s="144"/>
      <c r="M345" s="144"/>
      <c r="N345" s="144"/>
      <c r="O345" s="144"/>
      <c r="P345" s="144"/>
      <c r="Q345" s="144"/>
      <c r="R345" s="144"/>
      <c r="S345" s="144"/>
      <c r="T345" s="144"/>
      <c r="U345" s="147"/>
      <c r="V345" s="147"/>
      <c r="W345" s="144"/>
      <c r="Y345" s="151"/>
    </row>
    <row r="346" spans="2:25" ht="14.45" customHeight="1" x14ac:dyDescent="0.25">
      <c r="B346" s="20" t="s">
        <v>25</v>
      </c>
      <c r="C346" s="135"/>
      <c r="D346" s="135"/>
      <c r="E346" s="135"/>
      <c r="F346" s="139"/>
      <c r="G346" s="135"/>
      <c r="H346" s="135"/>
      <c r="I346" s="144"/>
      <c r="J346" s="144"/>
      <c r="K346" s="144"/>
      <c r="L346" s="144"/>
      <c r="M346" s="144"/>
      <c r="N346" s="144"/>
      <c r="O346" s="144"/>
      <c r="P346" s="144"/>
      <c r="Q346" s="144"/>
      <c r="R346" s="144"/>
      <c r="S346" s="144"/>
      <c r="T346" s="144"/>
      <c r="U346" s="147"/>
      <c r="V346" s="147"/>
      <c r="W346" s="144"/>
      <c r="Y346" s="151"/>
    </row>
    <row r="347" spans="2:25" ht="14.45" customHeight="1" x14ac:dyDescent="0.25">
      <c r="B347" s="20" t="s">
        <v>25</v>
      </c>
      <c r="C347" s="135"/>
      <c r="D347" s="135"/>
      <c r="E347" s="135"/>
      <c r="F347" s="139"/>
      <c r="G347" s="135"/>
      <c r="H347" s="135"/>
      <c r="I347" s="144"/>
      <c r="J347" s="144"/>
      <c r="K347" s="144"/>
      <c r="L347" s="144"/>
      <c r="M347" s="144"/>
      <c r="N347" s="144"/>
      <c r="O347" s="144"/>
      <c r="P347" s="144"/>
      <c r="Q347" s="144"/>
      <c r="R347" s="144"/>
      <c r="S347" s="144"/>
      <c r="T347" s="144"/>
      <c r="U347" s="147"/>
      <c r="V347" s="147"/>
      <c r="W347" s="144"/>
      <c r="Y347" s="151"/>
    </row>
    <row r="348" spans="2:25" ht="14.45" customHeight="1" x14ac:dyDescent="0.25">
      <c r="B348" s="20" t="s">
        <v>25</v>
      </c>
      <c r="C348" s="135"/>
      <c r="D348" s="135"/>
      <c r="E348" s="135"/>
      <c r="F348" s="139"/>
      <c r="G348" s="135"/>
      <c r="H348" s="135"/>
      <c r="I348" s="144"/>
      <c r="J348" s="144"/>
      <c r="K348" s="144"/>
      <c r="L348" s="144"/>
      <c r="M348" s="144"/>
      <c r="N348" s="144"/>
      <c r="O348" s="144"/>
      <c r="P348" s="144"/>
      <c r="Q348" s="144"/>
      <c r="R348" s="144"/>
      <c r="S348" s="144"/>
      <c r="T348" s="144"/>
      <c r="U348" s="147"/>
      <c r="V348" s="147"/>
      <c r="W348" s="149"/>
      <c r="Y348" s="151"/>
    </row>
    <row r="349" spans="2:25" ht="14.45" customHeight="1" x14ac:dyDescent="0.25">
      <c r="B349" s="20" t="s">
        <v>25</v>
      </c>
      <c r="C349" s="135"/>
      <c r="D349" s="135"/>
      <c r="E349" s="135"/>
      <c r="F349" s="139"/>
      <c r="G349" s="135"/>
      <c r="H349" s="135"/>
      <c r="I349" s="144"/>
      <c r="J349" s="144"/>
      <c r="K349" s="144"/>
      <c r="L349" s="144"/>
      <c r="M349" s="144"/>
      <c r="N349" s="144"/>
      <c r="O349" s="144"/>
      <c r="P349" s="144"/>
      <c r="Q349" s="144"/>
      <c r="R349" s="144"/>
      <c r="S349" s="144"/>
      <c r="T349" s="144"/>
      <c r="U349" s="147"/>
      <c r="V349" s="147"/>
      <c r="W349" s="149"/>
      <c r="Y349" s="151"/>
    </row>
    <row r="350" spans="2:25" ht="14.45" customHeight="1" x14ac:dyDescent="0.25">
      <c r="B350" s="20" t="s">
        <v>25</v>
      </c>
      <c r="C350" s="135"/>
      <c r="D350" s="135"/>
      <c r="E350" s="135"/>
      <c r="F350" s="139"/>
      <c r="G350" s="135"/>
      <c r="H350" s="135"/>
      <c r="I350" s="144"/>
      <c r="J350" s="144"/>
      <c r="K350" s="144"/>
      <c r="L350" s="144"/>
      <c r="M350" s="144"/>
      <c r="N350" s="144"/>
      <c r="O350" s="144"/>
      <c r="P350" s="144"/>
      <c r="Q350" s="144"/>
      <c r="R350" s="144"/>
      <c r="S350" s="144"/>
      <c r="T350" s="144"/>
      <c r="U350" s="147"/>
      <c r="V350" s="147"/>
      <c r="W350" s="149"/>
      <c r="Y350" s="151"/>
    </row>
    <row r="351" spans="2:25" ht="14.45" customHeight="1" x14ac:dyDescent="0.25">
      <c r="B351" s="20" t="s">
        <v>25</v>
      </c>
      <c r="C351" s="135"/>
      <c r="D351" s="135"/>
      <c r="E351" s="135"/>
      <c r="F351" s="139"/>
      <c r="G351" s="135"/>
      <c r="H351" s="135"/>
      <c r="I351" s="144"/>
      <c r="J351" s="144"/>
      <c r="K351" s="144"/>
      <c r="L351" s="144"/>
      <c r="M351" s="144"/>
      <c r="N351" s="144"/>
      <c r="O351" s="144"/>
      <c r="P351" s="144"/>
      <c r="Q351" s="144"/>
      <c r="R351" s="144"/>
      <c r="S351" s="144"/>
      <c r="T351" s="144"/>
      <c r="U351" s="147"/>
      <c r="V351" s="147"/>
      <c r="W351" s="149"/>
      <c r="Y351" s="151"/>
    </row>
    <row r="352" spans="2:25" ht="14.45" customHeight="1" x14ac:dyDescent="0.25">
      <c r="B352" s="20" t="s">
        <v>25</v>
      </c>
      <c r="C352" s="135"/>
      <c r="D352" s="135"/>
      <c r="E352" s="135"/>
      <c r="F352" s="139"/>
      <c r="G352" s="135"/>
      <c r="H352" s="135"/>
      <c r="I352" s="144"/>
      <c r="J352" s="144"/>
      <c r="K352" s="144"/>
      <c r="L352" s="144"/>
      <c r="M352" s="144"/>
      <c r="N352" s="144"/>
      <c r="O352" s="144"/>
      <c r="P352" s="144"/>
      <c r="Q352" s="144"/>
      <c r="R352" s="144"/>
      <c r="S352" s="144"/>
      <c r="T352" s="144"/>
      <c r="U352" s="147"/>
      <c r="V352" s="147"/>
      <c r="W352" s="149"/>
      <c r="Y352" s="151"/>
    </row>
    <row r="353" spans="2:25" ht="14.45" customHeight="1" x14ac:dyDescent="0.25">
      <c r="B353" s="20" t="s">
        <v>25</v>
      </c>
      <c r="C353" s="135"/>
      <c r="D353" s="135"/>
      <c r="E353" s="135"/>
      <c r="F353" s="139"/>
      <c r="G353" s="135"/>
      <c r="H353" s="135"/>
      <c r="I353" s="144"/>
      <c r="J353" s="144"/>
      <c r="K353" s="144"/>
      <c r="L353" s="144"/>
      <c r="M353" s="144"/>
      <c r="N353" s="144"/>
      <c r="O353" s="144"/>
      <c r="P353" s="144"/>
      <c r="Q353" s="144"/>
      <c r="R353" s="144"/>
      <c r="S353" s="144"/>
      <c r="T353" s="144"/>
      <c r="U353" s="147"/>
      <c r="V353" s="147"/>
      <c r="W353" s="149"/>
      <c r="Y353" s="151"/>
    </row>
    <row r="354" spans="2:25" ht="14.45" customHeight="1" x14ac:dyDescent="0.25">
      <c r="B354" s="20" t="s">
        <v>25</v>
      </c>
      <c r="C354" s="135"/>
      <c r="D354" s="135"/>
      <c r="E354" s="135"/>
      <c r="F354" s="139"/>
      <c r="G354" s="135"/>
      <c r="H354" s="135"/>
      <c r="I354" s="135"/>
      <c r="J354" s="144"/>
      <c r="K354" s="144"/>
      <c r="L354" s="144"/>
      <c r="M354" s="144"/>
      <c r="N354" s="144"/>
      <c r="O354" s="144"/>
      <c r="P354" s="144"/>
      <c r="Q354" s="144"/>
      <c r="R354" s="144"/>
      <c r="S354" s="144"/>
      <c r="T354" s="144"/>
      <c r="U354" s="147"/>
      <c r="V354" s="147"/>
      <c r="W354" s="149"/>
      <c r="Y354" s="151"/>
    </row>
    <row r="355" spans="2:25" ht="14.45" customHeight="1" x14ac:dyDescent="0.25">
      <c r="B355" s="20" t="s">
        <v>25</v>
      </c>
      <c r="C355" s="135"/>
      <c r="D355" s="135"/>
      <c r="E355" s="135"/>
      <c r="F355" s="139"/>
      <c r="G355" s="135"/>
      <c r="H355" s="135"/>
      <c r="I355" s="135"/>
      <c r="J355" s="144"/>
      <c r="K355" s="144"/>
      <c r="L355" s="144"/>
      <c r="M355" s="144"/>
      <c r="N355" s="144"/>
      <c r="O355" s="144"/>
      <c r="P355" s="144"/>
      <c r="Q355" s="144"/>
      <c r="R355" s="144"/>
      <c r="S355" s="144"/>
      <c r="T355" s="144"/>
      <c r="U355" s="147"/>
      <c r="V355" s="147"/>
      <c r="W355" s="149"/>
      <c r="Y355" s="151"/>
    </row>
    <row r="356" spans="2:25" ht="14.45" customHeight="1" x14ac:dyDescent="0.25">
      <c r="B356" s="20" t="s">
        <v>25</v>
      </c>
      <c r="C356" s="135"/>
      <c r="D356" s="135"/>
      <c r="E356" s="135"/>
      <c r="F356" s="139"/>
      <c r="G356" s="135"/>
      <c r="H356" s="135"/>
      <c r="I356" s="135"/>
      <c r="J356" s="144"/>
      <c r="K356" s="144"/>
      <c r="L356" s="144"/>
      <c r="M356" s="144"/>
      <c r="N356" s="144"/>
      <c r="O356" s="144"/>
      <c r="P356" s="144"/>
      <c r="Q356" s="144"/>
      <c r="R356" s="144"/>
      <c r="S356" s="144"/>
      <c r="T356" s="144"/>
      <c r="U356" s="147"/>
      <c r="V356" s="147"/>
      <c r="W356" s="149"/>
      <c r="Y356" s="151"/>
    </row>
    <row r="357" spans="2:25" ht="14.45" customHeight="1" x14ac:dyDescent="0.25">
      <c r="B357" s="20" t="s">
        <v>25</v>
      </c>
      <c r="C357" s="135"/>
      <c r="D357" s="135"/>
      <c r="E357" s="135"/>
      <c r="F357" s="139"/>
      <c r="G357" s="135"/>
      <c r="H357" s="135"/>
      <c r="I357" s="135"/>
      <c r="J357" s="144"/>
      <c r="K357" s="144"/>
      <c r="L357" s="144"/>
      <c r="M357" s="144"/>
      <c r="N357" s="144"/>
      <c r="O357" s="144"/>
      <c r="P357" s="144"/>
      <c r="Q357" s="144"/>
      <c r="R357" s="144"/>
      <c r="S357" s="144"/>
      <c r="T357" s="144"/>
      <c r="U357" s="147"/>
      <c r="V357" s="147"/>
      <c r="W357" s="149"/>
      <c r="Y357" s="151"/>
    </row>
    <row r="358" spans="2:25" ht="14.45" customHeight="1" x14ac:dyDescent="0.25">
      <c r="B358" s="20" t="s">
        <v>25</v>
      </c>
      <c r="C358" s="135"/>
      <c r="D358" s="135"/>
      <c r="E358" s="135"/>
      <c r="F358" s="139"/>
      <c r="G358" s="135"/>
      <c r="H358" s="135"/>
      <c r="I358" s="135"/>
      <c r="J358" s="144"/>
      <c r="K358" s="144"/>
      <c r="L358" s="144"/>
      <c r="M358" s="144"/>
      <c r="N358" s="144"/>
      <c r="O358" s="144"/>
      <c r="P358" s="144"/>
      <c r="Q358" s="144"/>
      <c r="R358" s="144"/>
      <c r="S358" s="144"/>
      <c r="T358" s="144"/>
      <c r="U358" s="147"/>
      <c r="V358" s="147"/>
      <c r="W358" s="149"/>
      <c r="Y358" s="151"/>
    </row>
    <row r="359" spans="2:25" ht="14.45" customHeight="1" x14ac:dyDescent="0.25">
      <c r="B359" s="20" t="s">
        <v>25</v>
      </c>
      <c r="C359" s="135"/>
      <c r="D359" s="135"/>
      <c r="E359" s="135"/>
      <c r="F359" s="139"/>
      <c r="G359" s="135"/>
      <c r="H359" s="135"/>
      <c r="I359" s="135"/>
      <c r="J359" s="144"/>
      <c r="K359" s="144"/>
      <c r="L359" s="144"/>
      <c r="M359" s="144"/>
      <c r="N359" s="144"/>
      <c r="O359" s="144"/>
      <c r="P359" s="144"/>
      <c r="Q359" s="144"/>
      <c r="R359" s="144"/>
      <c r="S359" s="144"/>
      <c r="T359" s="144"/>
      <c r="U359" s="147"/>
      <c r="V359" s="147"/>
      <c r="W359" s="149"/>
      <c r="Y359" s="151"/>
    </row>
    <row r="360" spans="2:25" ht="14.45" customHeight="1" x14ac:dyDescent="0.25">
      <c r="B360" s="20" t="s">
        <v>25</v>
      </c>
      <c r="C360" s="135"/>
      <c r="D360" s="135"/>
      <c r="E360" s="135"/>
      <c r="F360" s="139"/>
      <c r="G360" s="135"/>
      <c r="H360" s="135"/>
      <c r="I360" s="135"/>
      <c r="J360" s="144"/>
      <c r="K360" s="144"/>
      <c r="L360" s="144"/>
      <c r="M360" s="144"/>
      <c r="N360" s="144"/>
      <c r="O360" s="144"/>
      <c r="P360" s="144"/>
      <c r="Q360" s="144"/>
      <c r="R360" s="144"/>
      <c r="S360" s="144"/>
      <c r="T360" s="144"/>
      <c r="U360" s="147"/>
      <c r="V360" s="147"/>
      <c r="W360" s="149"/>
      <c r="Y360" s="151"/>
    </row>
    <row r="361" spans="2:25" ht="15" customHeight="1" thickBot="1" x14ac:dyDescent="0.3">
      <c r="B361" s="20" t="s">
        <v>25</v>
      </c>
      <c r="C361" s="137"/>
      <c r="D361" s="137"/>
      <c r="E361" s="137"/>
      <c r="F361" s="141"/>
      <c r="G361" s="137"/>
      <c r="H361" s="137"/>
      <c r="I361" s="137"/>
      <c r="J361" s="137"/>
      <c r="K361" s="137"/>
      <c r="L361" s="137"/>
      <c r="M361" s="137"/>
      <c r="N361" s="137"/>
      <c r="O361" s="137"/>
      <c r="P361" s="137"/>
      <c r="Q361" s="146"/>
      <c r="R361" s="146"/>
      <c r="S361" s="146"/>
      <c r="T361" s="146"/>
      <c r="U361" s="148"/>
      <c r="V361" s="148"/>
      <c r="W361" s="150"/>
      <c r="Y361" s="151"/>
    </row>
    <row r="362" spans="2:25" x14ac:dyDescent="0.25">
      <c r="B362" s="20" t="s">
        <v>25</v>
      </c>
      <c r="Y362" s="151"/>
    </row>
    <row r="363" spans="2:25" x14ac:dyDescent="0.25">
      <c r="B363" s="20" t="s">
        <v>25</v>
      </c>
      <c r="Y363" s="151"/>
    </row>
    <row r="364" spans="2:25" x14ac:dyDescent="0.25">
      <c r="B364" s="20" t="s">
        <v>25</v>
      </c>
      <c r="Y364" s="151"/>
    </row>
    <row r="365" spans="2:25" x14ac:dyDescent="0.25">
      <c r="B365" s="20" t="s">
        <v>25</v>
      </c>
      <c r="Y365" s="151"/>
    </row>
    <row r="366" spans="2:25" x14ac:dyDescent="0.25">
      <c r="B366" s="20" t="s">
        <v>25</v>
      </c>
      <c r="Y366" s="151"/>
    </row>
    <row r="367" spans="2:25" x14ac:dyDescent="0.25">
      <c r="B367" s="20" t="s">
        <v>25</v>
      </c>
      <c r="Y367" s="151"/>
    </row>
    <row r="368" spans="2:25" x14ac:dyDescent="0.25">
      <c r="B368" s="20" t="s">
        <v>25</v>
      </c>
      <c r="Y368" s="151"/>
    </row>
    <row r="369" spans="2:25" x14ac:dyDescent="0.25">
      <c r="B369" s="20" t="s">
        <v>25</v>
      </c>
      <c r="Y369" s="151"/>
    </row>
    <row r="370" spans="2:25" x14ac:dyDescent="0.25">
      <c r="B370" s="20" t="s">
        <v>25</v>
      </c>
      <c r="Y370" s="151"/>
    </row>
    <row r="371" spans="2:25" x14ac:dyDescent="0.25">
      <c r="B371" s="20" t="s">
        <v>25</v>
      </c>
      <c r="Y371" s="151"/>
    </row>
    <row r="372" spans="2:25" x14ac:dyDescent="0.25">
      <c r="B372" s="20" t="s">
        <v>25</v>
      </c>
      <c r="Y372" s="151"/>
    </row>
    <row r="373" spans="2:25" x14ac:dyDescent="0.25">
      <c r="B373" s="20" t="s">
        <v>25</v>
      </c>
      <c r="Y373" s="151"/>
    </row>
    <row r="374" spans="2:25" x14ac:dyDescent="0.25">
      <c r="B374" s="20" t="s">
        <v>25</v>
      </c>
      <c r="Y374" s="151"/>
    </row>
    <row r="375" spans="2:25" x14ac:dyDescent="0.25">
      <c r="B375" s="20" t="s">
        <v>25</v>
      </c>
      <c r="Y375" s="151"/>
    </row>
    <row r="376" spans="2:25" x14ac:dyDescent="0.25">
      <c r="B376" s="20" t="s">
        <v>25</v>
      </c>
      <c r="Y376" s="151"/>
    </row>
    <row r="377" spans="2:25" x14ac:dyDescent="0.25">
      <c r="B377" s="20" t="s">
        <v>25</v>
      </c>
      <c r="Y377" s="151"/>
    </row>
    <row r="378" spans="2:25" x14ac:dyDescent="0.25">
      <c r="B378" s="20" t="s">
        <v>25</v>
      </c>
      <c r="Y378" s="151"/>
    </row>
    <row r="379" spans="2:25" x14ac:dyDescent="0.25">
      <c r="B379" s="20" t="s">
        <v>25</v>
      </c>
      <c r="Y379" s="151"/>
    </row>
    <row r="380" spans="2:25" x14ac:dyDescent="0.25">
      <c r="B380" s="20" t="s">
        <v>25</v>
      </c>
      <c r="Y380" s="151"/>
    </row>
    <row r="381" spans="2:25" x14ac:dyDescent="0.25">
      <c r="B381" s="20" t="s">
        <v>25</v>
      </c>
      <c r="Y381" s="151"/>
    </row>
    <row r="382" spans="2:25" x14ac:dyDescent="0.25">
      <c r="B382" s="20" t="s">
        <v>25</v>
      </c>
      <c r="Y382" s="151"/>
    </row>
    <row r="383" spans="2:25" x14ac:dyDescent="0.25">
      <c r="B383" s="20" t="s">
        <v>25</v>
      </c>
      <c r="Y383" s="151"/>
    </row>
    <row r="384" spans="2:25" x14ac:dyDescent="0.25">
      <c r="B384" s="20" t="s">
        <v>25</v>
      </c>
      <c r="Y384" s="151"/>
    </row>
    <row r="385" spans="2:25" x14ac:dyDescent="0.25">
      <c r="B385" s="20" t="s">
        <v>25</v>
      </c>
      <c r="Y385" s="151"/>
    </row>
    <row r="386" spans="2:25" x14ac:dyDescent="0.25">
      <c r="B386" s="20" t="s">
        <v>25</v>
      </c>
      <c r="Y386" s="151"/>
    </row>
    <row r="387" spans="2:25" x14ac:dyDescent="0.25">
      <c r="B387" s="20" t="s">
        <v>25</v>
      </c>
      <c r="Y387" s="151"/>
    </row>
    <row r="388" spans="2:25" x14ac:dyDescent="0.25">
      <c r="B388" s="20" t="s">
        <v>25</v>
      </c>
      <c r="Y388" s="151"/>
    </row>
    <row r="389" spans="2:25" x14ac:dyDescent="0.25">
      <c r="B389" s="20" t="s">
        <v>25</v>
      </c>
      <c r="Y389" s="151"/>
    </row>
    <row r="390" spans="2:25" x14ac:dyDescent="0.25">
      <c r="B390" s="20"/>
      <c r="C390" s="136"/>
      <c r="D390" s="136"/>
      <c r="E390" s="136"/>
      <c r="F390" s="140"/>
      <c r="G390" s="136"/>
      <c r="H390" s="138"/>
      <c r="I390" s="145"/>
      <c r="J390" s="123"/>
      <c r="K390" s="123"/>
      <c r="L390" s="123"/>
      <c r="M390" s="123"/>
      <c r="N390" s="123"/>
      <c r="O390" s="123"/>
      <c r="P390" s="123"/>
      <c r="Q390" s="123"/>
      <c r="R390" s="123"/>
      <c r="S390" s="123"/>
      <c r="T390" s="123"/>
      <c r="U390" s="123"/>
      <c r="V390" s="123"/>
      <c r="W390" s="123"/>
      <c r="Y390" s="151"/>
    </row>
    <row r="391" spans="2:25" x14ac:dyDescent="0.25">
      <c r="B391" s="20"/>
      <c r="C391" s="136"/>
      <c r="D391" s="136"/>
      <c r="E391" s="136"/>
      <c r="F391" s="140"/>
      <c r="G391" s="136"/>
      <c r="H391" s="138"/>
      <c r="I391" s="145"/>
      <c r="J391" s="123"/>
      <c r="K391" s="123"/>
      <c r="L391" s="123"/>
      <c r="M391" s="123"/>
      <c r="N391" s="123"/>
      <c r="O391" s="123"/>
      <c r="P391" s="123"/>
      <c r="Q391" s="123"/>
      <c r="R391" s="123"/>
      <c r="S391" s="123"/>
      <c r="T391" s="123"/>
      <c r="U391" s="123"/>
      <c r="V391" s="123"/>
      <c r="W391" s="123"/>
      <c r="Y391" s="151"/>
    </row>
    <row r="392" spans="2:25" x14ac:dyDescent="0.25">
      <c r="B392" s="20"/>
      <c r="C392" s="136"/>
      <c r="D392" s="136"/>
      <c r="E392" s="136"/>
      <c r="F392" s="140"/>
      <c r="G392" s="136"/>
      <c r="H392" s="138"/>
      <c r="I392" s="145"/>
      <c r="J392" s="123"/>
      <c r="K392" s="123"/>
      <c r="L392" s="123"/>
      <c r="M392" s="123"/>
      <c r="N392" s="123"/>
      <c r="O392" s="123"/>
      <c r="P392" s="123"/>
      <c r="Q392" s="123"/>
      <c r="R392" s="123"/>
      <c r="S392" s="123"/>
      <c r="T392" s="123"/>
      <c r="U392" s="123"/>
      <c r="V392" s="123"/>
      <c r="W392" s="123"/>
      <c r="Y392" s="151"/>
    </row>
    <row r="393" spans="2:25" x14ac:dyDescent="0.25">
      <c r="B393" s="20"/>
      <c r="C393" s="136"/>
      <c r="D393" s="136"/>
      <c r="E393" s="136"/>
      <c r="F393" s="140"/>
      <c r="G393" s="136"/>
      <c r="H393" s="138"/>
      <c r="I393" s="145"/>
      <c r="J393" s="123"/>
      <c r="K393" s="123"/>
      <c r="L393" s="123"/>
      <c r="M393" s="123"/>
      <c r="N393" s="123"/>
      <c r="O393" s="123"/>
      <c r="P393" s="123"/>
      <c r="Q393" s="123"/>
      <c r="R393" s="123"/>
      <c r="S393" s="123"/>
      <c r="T393" s="123"/>
      <c r="U393" s="123"/>
      <c r="V393" s="123"/>
      <c r="W393" s="123"/>
      <c r="Y393" s="151"/>
    </row>
    <row r="394" spans="2:25" x14ac:dyDescent="0.25">
      <c r="B394" s="20"/>
      <c r="C394" s="136"/>
      <c r="D394" s="136"/>
      <c r="E394" s="136"/>
      <c r="F394" s="140"/>
      <c r="G394" s="136"/>
      <c r="H394" s="142"/>
      <c r="I394" s="145"/>
      <c r="J394" s="123"/>
      <c r="K394" s="123"/>
      <c r="L394" s="123"/>
      <c r="M394" s="123"/>
      <c r="N394" s="123"/>
      <c r="O394" s="123"/>
      <c r="P394" s="123"/>
      <c r="Q394" s="123"/>
      <c r="R394" s="123"/>
      <c r="S394" s="123"/>
      <c r="T394" s="123"/>
      <c r="U394" s="123"/>
      <c r="V394" s="123"/>
      <c r="W394" s="123"/>
      <c r="Y394" s="151"/>
    </row>
    <row r="395" spans="2:25" x14ac:dyDescent="0.25">
      <c r="B395" s="20"/>
      <c r="C395" s="136"/>
      <c r="D395" s="136"/>
      <c r="E395" s="136"/>
      <c r="F395" s="140"/>
      <c r="G395" s="136"/>
      <c r="H395" s="142"/>
      <c r="I395" s="145"/>
      <c r="J395" s="123"/>
      <c r="K395" s="123"/>
      <c r="L395" s="123"/>
      <c r="M395" s="123"/>
      <c r="N395" s="123"/>
      <c r="O395" s="123"/>
      <c r="P395" s="123"/>
      <c r="Q395" s="123"/>
      <c r="R395" s="123"/>
      <c r="S395" s="123"/>
      <c r="T395" s="123"/>
      <c r="U395" s="123"/>
      <c r="V395" s="123"/>
      <c r="W395" s="123"/>
      <c r="Y395" s="151"/>
    </row>
    <row r="396" spans="2:25" x14ac:dyDescent="0.25">
      <c r="B396" s="20"/>
      <c r="C396" s="136"/>
      <c r="D396" s="136"/>
      <c r="E396" s="136"/>
      <c r="F396" s="140"/>
      <c r="G396" s="136"/>
      <c r="H396" s="138"/>
      <c r="I396" s="145"/>
      <c r="J396" s="123"/>
      <c r="K396" s="123"/>
      <c r="L396" s="123"/>
      <c r="M396" s="123"/>
      <c r="N396" s="123"/>
      <c r="O396" s="123"/>
      <c r="P396" s="123"/>
      <c r="Q396" s="123" t="str">
        <f>IF($F396=TiltakstyperKostnadskalkyle!$B$5,($J396*TiltakstyperKostnadskalkyle!J$5)/100,
IF($F396=TiltakstyperKostnadskalkyle!$B$6,($J396*TiltakstyperKostnadskalkyle!J$6)/100,
IF($F396=TiltakstyperKostnadskalkyle!$B$7,($J396*TiltakstyperKostnadskalkyle!J$7)/100,
IF($F396=TiltakstyperKostnadskalkyle!$B$8,($J396*TiltakstyperKostnadskalkyle!J$8)/100,
IF($F396=TiltakstyperKostnadskalkyle!$B$9,($J396*TiltakstyperKostnadskalkyle!J$9)/100,
IF($F396=TiltakstyperKostnadskalkyle!$B$10,($J396*TiltakstyperKostnadskalkyle!J$10)/100,
IF($F396=TiltakstyperKostnadskalkyle!$B$11,($J396*TiltakstyperKostnadskalkyle!J$11)/100,
IF($F396=TiltakstyperKostnadskalkyle!$B$12,($J396*TiltakstyperKostnadskalkyle!J$12)/100,
IF($F396=TiltakstyperKostnadskalkyle!$B$13,($J396*TiltakstyperKostnadskalkyle!J$13)/100,
IF($F396=TiltakstyperKostnadskalkyle!$B$14,($J396*TiltakstyperKostnadskalkyle!J$14)/100,
IF($F396=TiltakstyperKostnadskalkyle!$B$15,($J396*TiltakstyperKostnadskalkyle!J$15)/100,
"0")))))))))))</f>
        <v>0</v>
      </c>
      <c r="R396" s="123"/>
      <c r="S396" s="123"/>
      <c r="T396" s="123"/>
      <c r="U396" s="123"/>
      <c r="V396" s="123"/>
      <c r="W396" s="123"/>
      <c r="Y396" s="151"/>
    </row>
    <row r="397" spans="2:25" x14ac:dyDescent="0.25">
      <c r="B397" s="20"/>
      <c r="C397" s="136"/>
      <c r="D397" s="136"/>
      <c r="E397" s="136"/>
      <c r="F397" s="140"/>
      <c r="G397" s="136"/>
      <c r="H397" s="138"/>
      <c r="I397" s="145"/>
      <c r="J397" s="123"/>
      <c r="K397" s="123"/>
      <c r="L397" s="123"/>
      <c r="M397" s="123"/>
      <c r="N397" s="123"/>
      <c r="O397" s="123"/>
      <c r="P397" s="123"/>
      <c r="Q397" s="123" t="str">
        <f>IF($F397=TiltakstyperKostnadskalkyle!$B$5,($J397*TiltakstyperKostnadskalkyle!J$5)/100,
IF($F397=TiltakstyperKostnadskalkyle!$B$6,($J397*TiltakstyperKostnadskalkyle!J$6)/100,
IF($F397=TiltakstyperKostnadskalkyle!$B$7,($J397*TiltakstyperKostnadskalkyle!J$7)/100,
IF($F397=TiltakstyperKostnadskalkyle!$B$8,($J397*TiltakstyperKostnadskalkyle!J$8)/100,
IF($F397=TiltakstyperKostnadskalkyle!$B$9,($J397*TiltakstyperKostnadskalkyle!J$9)/100,
IF($F397=TiltakstyperKostnadskalkyle!$B$10,($J397*TiltakstyperKostnadskalkyle!J$10)/100,
IF($F397=TiltakstyperKostnadskalkyle!$B$11,($J397*TiltakstyperKostnadskalkyle!J$11)/100,
IF($F397=TiltakstyperKostnadskalkyle!$B$12,($J397*TiltakstyperKostnadskalkyle!J$12)/100,
IF($F397=TiltakstyperKostnadskalkyle!$B$13,($J397*TiltakstyperKostnadskalkyle!J$13)/100,
IF($F397=TiltakstyperKostnadskalkyle!$B$14,($J397*TiltakstyperKostnadskalkyle!J$14)/100,
IF($F397=TiltakstyperKostnadskalkyle!$B$15,($J397*TiltakstyperKostnadskalkyle!J$15)/100,
"0")))))))))))</f>
        <v>0</v>
      </c>
      <c r="R397" s="123"/>
      <c r="S397" s="123"/>
      <c r="T397" s="123"/>
      <c r="U397" s="123"/>
      <c r="V397" s="123"/>
      <c r="W397" s="123"/>
    </row>
    <row r="398" spans="2:25" x14ac:dyDescent="0.25">
      <c r="B398" s="20"/>
      <c r="C398" s="136"/>
      <c r="D398" s="136"/>
      <c r="E398" s="136"/>
      <c r="F398" s="140"/>
      <c r="G398" s="136"/>
      <c r="H398" s="136"/>
      <c r="I398" s="145"/>
      <c r="J398" s="123"/>
      <c r="K398" s="123"/>
      <c r="L398" s="123"/>
      <c r="M398" s="123"/>
      <c r="N398" s="123"/>
      <c r="O398" s="123"/>
      <c r="P398" s="123"/>
      <c r="Q398" s="123"/>
      <c r="R398" s="123"/>
      <c r="S398" s="123"/>
      <c r="T398" s="123"/>
      <c r="U398" s="123"/>
      <c r="V398" s="123"/>
      <c r="W398" s="123"/>
    </row>
    <row r="399" spans="2:25" x14ac:dyDescent="0.25">
      <c r="B399" s="20"/>
      <c r="C399" s="136"/>
      <c r="D399" s="136"/>
      <c r="E399" s="136"/>
      <c r="F399" s="140"/>
      <c r="G399" s="136"/>
      <c r="H399" s="138"/>
      <c r="I399" s="145"/>
      <c r="J399" s="123"/>
      <c r="K399" s="123"/>
      <c r="L399" s="123"/>
      <c r="M399" s="123"/>
      <c r="N399" s="123"/>
      <c r="O399" s="123"/>
      <c r="P399" s="123"/>
      <c r="Q399" s="123" t="str">
        <f>IF($F399=TiltakstyperKostnadskalkyle!$B$5,($J399*TiltakstyperKostnadskalkyle!J$5)/100,
IF($F399=TiltakstyperKostnadskalkyle!$B$6,($J399*TiltakstyperKostnadskalkyle!J$6)/100,
IF($F399=TiltakstyperKostnadskalkyle!$B$7,($J399*TiltakstyperKostnadskalkyle!J$7)/100,
IF($F399=TiltakstyperKostnadskalkyle!$B$8,($J399*TiltakstyperKostnadskalkyle!J$8)/100,
IF($F399=TiltakstyperKostnadskalkyle!$B$9,($J399*TiltakstyperKostnadskalkyle!J$9)/100,
IF($F399=TiltakstyperKostnadskalkyle!$B$10,($J399*TiltakstyperKostnadskalkyle!J$10)/100,
IF($F399=TiltakstyperKostnadskalkyle!$B$11,($J399*TiltakstyperKostnadskalkyle!J$11)/100,
IF($F399=TiltakstyperKostnadskalkyle!$B$12,($J399*TiltakstyperKostnadskalkyle!J$12)/100,
IF($F399=TiltakstyperKostnadskalkyle!$B$13,($J399*TiltakstyperKostnadskalkyle!J$13)/100,
IF($F399=TiltakstyperKostnadskalkyle!$B$14,($J399*TiltakstyperKostnadskalkyle!J$14)/100,
IF($F399=TiltakstyperKostnadskalkyle!$B$15,($J399*TiltakstyperKostnadskalkyle!J$15)/100,
"0")))))))))))</f>
        <v>0</v>
      </c>
      <c r="R399" s="123"/>
      <c r="S399" s="123"/>
      <c r="T399" s="123"/>
      <c r="U399" s="123"/>
      <c r="V399" s="123"/>
      <c r="W399" s="123"/>
    </row>
    <row r="400" spans="2:25" x14ac:dyDescent="0.25">
      <c r="B400" s="20"/>
      <c r="C400" s="136"/>
      <c r="D400" s="136"/>
      <c r="E400" s="136"/>
      <c r="F400" s="140"/>
      <c r="G400" s="136"/>
      <c r="H400" s="143"/>
      <c r="I400" s="145"/>
      <c r="J400" s="123"/>
      <c r="K400" s="123"/>
      <c r="L400" s="123"/>
      <c r="M400" s="123"/>
      <c r="N400" s="123"/>
      <c r="O400" s="123"/>
      <c r="P400" s="123"/>
      <c r="Q400" s="123"/>
      <c r="R400" s="123"/>
      <c r="S400" s="123"/>
      <c r="T400" s="123"/>
      <c r="U400" s="123"/>
      <c r="V400" s="123"/>
      <c r="W400" s="123"/>
    </row>
    <row r="401" spans="2:23" x14ac:dyDescent="0.25">
      <c r="B401" s="20"/>
      <c r="C401" s="136"/>
      <c r="D401" s="136"/>
      <c r="E401" s="136"/>
      <c r="F401" s="140"/>
      <c r="G401" s="136"/>
      <c r="H401" s="138"/>
      <c r="I401" s="145"/>
      <c r="J401" s="123"/>
      <c r="K401" s="123"/>
      <c r="L401" s="123"/>
      <c r="M401" s="123"/>
      <c r="N401" s="123"/>
      <c r="O401" s="123"/>
      <c r="P401" s="123"/>
      <c r="Q401" s="123"/>
      <c r="R401" s="123"/>
      <c r="S401" s="123"/>
      <c r="T401" s="123"/>
      <c r="U401" s="123"/>
      <c r="V401" s="123"/>
      <c r="W401" s="123"/>
    </row>
    <row r="402" spans="2:23" x14ac:dyDescent="0.25">
      <c r="B402" s="20"/>
      <c r="C402" s="136"/>
      <c r="D402" s="136"/>
      <c r="E402" s="136"/>
      <c r="F402" s="140"/>
      <c r="G402" s="136"/>
      <c r="H402" s="138"/>
      <c r="I402" s="145"/>
      <c r="J402" s="123"/>
      <c r="K402" s="123"/>
      <c r="L402" s="123"/>
      <c r="M402" s="123"/>
      <c r="N402" s="123"/>
      <c r="O402" s="123"/>
      <c r="P402" s="123"/>
      <c r="Q402" s="123" t="str">
        <f>IF($F402=TiltakstyperKostnadskalkyle!$B$5,($J402*TiltakstyperKostnadskalkyle!J$5)/100,
IF($F402=TiltakstyperKostnadskalkyle!$B$6,($J402*TiltakstyperKostnadskalkyle!J$6)/100,
IF($F402=TiltakstyperKostnadskalkyle!$B$7,($J402*TiltakstyperKostnadskalkyle!J$7)/100,
IF($F402=TiltakstyperKostnadskalkyle!$B$8,($J402*TiltakstyperKostnadskalkyle!J$8)/100,
IF($F402=TiltakstyperKostnadskalkyle!$B$9,($J402*TiltakstyperKostnadskalkyle!J$9)/100,
IF($F402=TiltakstyperKostnadskalkyle!$B$10,($J402*TiltakstyperKostnadskalkyle!J$10)/100,
IF($F402=TiltakstyperKostnadskalkyle!$B$11,($J402*TiltakstyperKostnadskalkyle!J$11)/100,
IF($F402=TiltakstyperKostnadskalkyle!$B$12,($J402*TiltakstyperKostnadskalkyle!J$12)/100,
IF($F402=TiltakstyperKostnadskalkyle!$B$13,($J402*TiltakstyperKostnadskalkyle!J$13)/100,
IF($F402=TiltakstyperKostnadskalkyle!$B$14,($J402*TiltakstyperKostnadskalkyle!J$14)/100,
IF($F402=TiltakstyperKostnadskalkyle!$B$15,($J402*TiltakstyperKostnadskalkyle!J$15)/100,
"0")))))))))))</f>
        <v>0</v>
      </c>
      <c r="R402" s="123"/>
      <c r="S402" s="123"/>
      <c r="T402" s="123"/>
      <c r="U402" s="123"/>
      <c r="V402" s="123"/>
      <c r="W402" s="123"/>
    </row>
    <row r="403" spans="2:23" x14ac:dyDescent="0.25">
      <c r="B403" s="20"/>
      <c r="C403" s="136"/>
      <c r="D403" s="136"/>
      <c r="E403" s="136"/>
      <c r="F403" s="140"/>
      <c r="G403" s="136"/>
      <c r="H403" s="138"/>
      <c r="I403" s="145"/>
      <c r="J403" s="123"/>
      <c r="K403" s="123"/>
      <c r="L403" s="123"/>
      <c r="M403" s="123"/>
      <c r="N403" s="123"/>
      <c r="O403" s="123"/>
      <c r="P403" s="123"/>
      <c r="Q403" s="123" t="str">
        <f>IF($F403=TiltakstyperKostnadskalkyle!$B$5,($J403*TiltakstyperKostnadskalkyle!J$5)/100,
IF($F403=TiltakstyperKostnadskalkyle!$B$6,($J403*TiltakstyperKostnadskalkyle!J$6)/100,
IF($F403=TiltakstyperKostnadskalkyle!$B$7,($J403*TiltakstyperKostnadskalkyle!J$7)/100,
IF($F403=TiltakstyperKostnadskalkyle!$B$8,($J403*TiltakstyperKostnadskalkyle!J$8)/100,
IF($F403=TiltakstyperKostnadskalkyle!$B$9,($J403*TiltakstyperKostnadskalkyle!J$9)/100,
IF($F403=TiltakstyperKostnadskalkyle!$B$10,($J403*TiltakstyperKostnadskalkyle!J$10)/100,
IF($F403=TiltakstyperKostnadskalkyle!$B$11,($J403*TiltakstyperKostnadskalkyle!J$11)/100,
IF($F403=TiltakstyperKostnadskalkyle!$B$12,($J403*TiltakstyperKostnadskalkyle!J$12)/100,
IF($F403=TiltakstyperKostnadskalkyle!$B$13,($J403*TiltakstyperKostnadskalkyle!J$13)/100,
IF($F403=TiltakstyperKostnadskalkyle!$B$14,($J403*TiltakstyperKostnadskalkyle!J$14)/100,
IF($F403=TiltakstyperKostnadskalkyle!$B$15,($J403*TiltakstyperKostnadskalkyle!J$15)/100,
"0")))))))))))</f>
        <v>0</v>
      </c>
      <c r="R403" s="123"/>
      <c r="S403" s="123"/>
      <c r="T403" s="123"/>
      <c r="U403" s="123"/>
      <c r="V403" s="123"/>
      <c r="W403" s="123"/>
    </row>
    <row r="404" spans="2:23" x14ac:dyDescent="0.25">
      <c r="B404" s="20"/>
      <c r="C404" s="136"/>
      <c r="D404" s="136"/>
      <c r="E404" s="136"/>
      <c r="F404" s="140"/>
      <c r="G404" s="136"/>
      <c r="H404" s="138"/>
      <c r="I404" s="145"/>
      <c r="J404" s="123"/>
      <c r="K404" s="123"/>
      <c r="L404" s="123"/>
      <c r="M404" s="123"/>
      <c r="N404" s="123"/>
      <c r="O404" s="123"/>
      <c r="P404" s="123"/>
      <c r="Q404" s="123" t="str">
        <f>IF($F404=TiltakstyperKostnadskalkyle!$B$5,($J404*TiltakstyperKostnadskalkyle!J$5)/100,
IF($F404=TiltakstyperKostnadskalkyle!$B$6,($J404*TiltakstyperKostnadskalkyle!J$6)/100,
IF($F404=TiltakstyperKostnadskalkyle!$B$7,($J404*TiltakstyperKostnadskalkyle!J$7)/100,
IF($F404=TiltakstyperKostnadskalkyle!$B$8,($J404*TiltakstyperKostnadskalkyle!J$8)/100,
IF($F404=TiltakstyperKostnadskalkyle!$B$9,($J404*TiltakstyperKostnadskalkyle!J$9)/100,
IF($F404=TiltakstyperKostnadskalkyle!$B$10,($J404*TiltakstyperKostnadskalkyle!J$10)/100,
IF($F404=TiltakstyperKostnadskalkyle!$B$11,($J404*TiltakstyperKostnadskalkyle!J$11)/100,
IF($F404=TiltakstyperKostnadskalkyle!$B$12,($J404*TiltakstyperKostnadskalkyle!J$12)/100,
IF($F404=TiltakstyperKostnadskalkyle!$B$13,($J404*TiltakstyperKostnadskalkyle!J$13)/100,
IF($F404=TiltakstyperKostnadskalkyle!$B$14,($J404*TiltakstyperKostnadskalkyle!J$14)/100,
IF($F404=TiltakstyperKostnadskalkyle!$B$15,($J404*TiltakstyperKostnadskalkyle!J$15)/100,
"0")))))))))))</f>
        <v>0</v>
      </c>
      <c r="R404" s="123"/>
      <c r="S404" s="123"/>
      <c r="T404" s="123"/>
      <c r="U404" s="123"/>
      <c r="V404" s="123"/>
      <c r="W404" s="123"/>
    </row>
    <row r="405" spans="2:23" x14ac:dyDescent="0.25">
      <c r="B405" s="20"/>
      <c r="C405" s="136"/>
      <c r="D405" s="136"/>
      <c r="E405" s="136"/>
      <c r="F405" s="140"/>
      <c r="G405" s="136"/>
      <c r="H405" s="142"/>
      <c r="I405" s="145"/>
      <c r="J405" s="123"/>
      <c r="K405" s="123"/>
      <c r="L405" s="123"/>
      <c r="M405" s="123"/>
      <c r="N405" s="123"/>
      <c r="O405" s="123"/>
      <c r="P405" s="123"/>
      <c r="Q405" s="123"/>
      <c r="R405" s="123"/>
      <c r="S405" s="123"/>
      <c r="T405" s="123"/>
      <c r="U405" s="123"/>
      <c r="V405" s="123"/>
      <c r="W405" s="123"/>
    </row>
    <row r="406" spans="2:23" x14ac:dyDescent="0.25">
      <c r="B406" s="20"/>
      <c r="C406" s="136"/>
      <c r="D406" s="136"/>
      <c r="E406" s="136"/>
      <c r="F406" s="140"/>
      <c r="G406" s="136"/>
      <c r="H406" s="142"/>
      <c r="I406" s="145"/>
      <c r="J406" s="123"/>
      <c r="K406" s="123"/>
      <c r="L406" s="123"/>
      <c r="M406" s="123"/>
      <c r="N406" s="123"/>
      <c r="O406" s="123"/>
      <c r="P406" s="123"/>
      <c r="Q406" s="123"/>
      <c r="R406" s="123"/>
      <c r="S406" s="123"/>
      <c r="T406" s="123"/>
      <c r="U406" s="123"/>
      <c r="V406" s="123"/>
      <c r="W406" s="123"/>
    </row>
    <row r="407" spans="2:23" x14ac:dyDescent="0.25">
      <c r="B407" s="20"/>
      <c r="C407" s="136"/>
      <c r="D407" s="136"/>
      <c r="E407" s="136"/>
      <c r="F407" s="140"/>
      <c r="G407" s="136"/>
      <c r="H407" s="142"/>
      <c r="I407" s="145"/>
      <c r="J407" s="123"/>
      <c r="K407" s="123"/>
      <c r="L407" s="123"/>
      <c r="M407" s="123"/>
      <c r="N407" s="123"/>
      <c r="O407" s="123"/>
      <c r="P407" s="123"/>
      <c r="Q407" s="123"/>
      <c r="R407" s="123"/>
      <c r="S407" s="123"/>
      <c r="T407" s="123"/>
      <c r="U407" s="123"/>
      <c r="V407" s="123"/>
      <c r="W407" s="123"/>
    </row>
    <row r="408" spans="2:23" x14ac:dyDescent="0.25">
      <c r="B408" s="20"/>
      <c r="C408" s="136"/>
      <c r="D408" s="136"/>
      <c r="E408" s="136"/>
      <c r="F408" s="140"/>
      <c r="G408" s="136"/>
      <c r="H408" s="142"/>
      <c r="I408" s="145"/>
      <c r="J408" s="123"/>
      <c r="K408" s="123"/>
      <c r="L408" s="123"/>
      <c r="M408" s="123"/>
      <c r="N408" s="123"/>
      <c r="O408" s="123"/>
      <c r="P408" s="123"/>
      <c r="Q408" s="123" t="str">
        <f>IF($F408=TiltakstyperKostnadskalkyle!$B$5,($J408*TiltakstyperKostnadskalkyle!J$5)/100,
IF($F408=TiltakstyperKostnadskalkyle!$B$6,($J408*TiltakstyperKostnadskalkyle!J$6)/100,
IF($F408=TiltakstyperKostnadskalkyle!$B$7,($J408*TiltakstyperKostnadskalkyle!J$7)/100,
IF($F408=TiltakstyperKostnadskalkyle!$B$8,($J408*TiltakstyperKostnadskalkyle!J$8)/100,
IF($F408=TiltakstyperKostnadskalkyle!$B$9,($J408*TiltakstyperKostnadskalkyle!J$9)/100,
IF($F408=TiltakstyperKostnadskalkyle!$B$10,($J408*TiltakstyperKostnadskalkyle!J$10)/100,
IF($F408=TiltakstyperKostnadskalkyle!$B$11,($J408*TiltakstyperKostnadskalkyle!J$11)/100,
IF($F408=TiltakstyperKostnadskalkyle!$B$12,($J408*TiltakstyperKostnadskalkyle!J$12)/100,
IF($F408=TiltakstyperKostnadskalkyle!$B$13,($J408*TiltakstyperKostnadskalkyle!J$13)/100,
IF($F408=TiltakstyperKostnadskalkyle!$B$14,($J408*TiltakstyperKostnadskalkyle!J$14)/100,
IF($F408=TiltakstyperKostnadskalkyle!$B$15,($J408*TiltakstyperKostnadskalkyle!J$15)/100,
"0")))))))))))</f>
        <v>0</v>
      </c>
      <c r="R408" s="123" t="str">
        <f>IF($F408=TiltakstyperKostnadskalkyle!$B$5,($J408*TiltakstyperKostnadskalkyle!K$5)/100,
IF($F408=TiltakstyperKostnadskalkyle!$B$6,($J408*TiltakstyperKostnadskalkyle!K$6)/100,
IF($F408=TiltakstyperKostnadskalkyle!$B$8,($J408*TiltakstyperKostnadskalkyle!K$8)/100,
IF($F408=TiltakstyperKostnadskalkyle!$B$9,($J408*TiltakstyperKostnadskalkyle!K$9)/100,
IF($F408=TiltakstyperKostnadskalkyle!$B$10,($J408*TiltakstyperKostnadskalkyle!K$10)/100,
IF($F408=TiltakstyperKostnadskalkyle!$B$11,($J408*TiltakstyperKostnadskalkyle!K$11)/100,
IF($F408=TiltakstyperKostnadskalkyle!$B$12,($J408*TiltakstyperKostnadskalkyle!K$12)/100,
IF($F408=TiltakstyperKostnadskalkyle!$B$13,($J408*TiltakstyperKostnadskalkyle!K$13)/100,
IF($F408=TiltakstyperKostnadskalkyle!$B$14,($J408*TiltakstyperKostnadskalkyle!K$14)/100,
"0")))))))))</f>
        <v>0</v>
      </c>
      <c r="S408" s="123"/>
      <c r="T408" s="123"/>
      <c r="U408" s="123"/>
      <c r="V408" s="123"/>
      <c r="W408" s="123"/>
    </row>
    <row r="409" spans="2:23" x14ac:dyDescent="0.25">
      <c r="B409" s="20"/>
      <c r="C409" s="136"/>
      <c r="D409" s="138"/>
      <c r="E409" s="136"/>
      <c r="F409" s="140"/>
      <c r="G409" s="136"/>
      <c r="H409" s="142"/>
      <c r="I409" s="145"/>
      <c r="J409" s="123"/>
      <c r="K409" s="123"/>
      <c r="L409" s="123"/>
      <c r="M409" s="123"/>
      <c r="N409" s="123"/>
      <c r="O409" s="123"/>
      <c r="P409" s="123"/>
      <c r="Q409" s="123" t="str">
        <f>IF($F409=TiltakstyperKostnadskalkyle!$B$5,($J409*TiltakstyperKostnadskalkyle!J$5)/100,
IF($F409=TiltakstyperKostnadskalkyle!$B$6,($J409*TiltakstyperKostnadskalkyle!J$6)/100,
IF($F409=TiltakstyperKostnadskalkyle!$B$7,($J409*TiltakstyperKostnadskalkyle!J$7)/100,
IF($F409=TiltakstyperKostnadskalkyle!$B$8,($J409*TiltakstyperKostnadskalkyle!J$8)/100,
IF($F409=TiltakstyperKostnadskalkyle!$B$9,($J409*TiltakstyperKostnadskalkyle!J$9)/100,
IF($F409=TiltakstyperKostnadskalkyle!$B$10,($J409*TiltakstyperKostnadskalkyle!J$10)/100,
IF($F409=TiltakstyperKostnadskalkyle!$B$11,($J409*TiltakstyperKostnadskalkyle!J$11)/100,
IF($F409=TiltakstyperKostnadskalkyle!$B$12,($J409*TiltakstyperKostnadskalkyle!J$12)/100,
IF($F409=TiltakstyperKostnadskalkyle!$B$13,($J409*TiltakstyperKostnadskalkyle!J$13)/100,
IF($F409=TiltakstyperKostnadskalkyle!$B$14,($J409*TiltakstyperKostnadskalkyle!J$14)/100,
IF($F409=TiltakstyperKostnadskalkyle!$B$15,($J409*TiltakstyperKostnadskalkyle!J$15)/100,
"0")))))))))))</f>
        <v>0</v>
      </c>
      <c r="R409" s="123" t="str">
        <f>IF($F409=TiltakstyperKostnadskalkyle!$B$5,($J409*TiltakstyperKostnadskalkyle!K$5)/100,
IF($F409=TiltakstyperKostnadskalkyle!$B$6,($J409*TiltakstyperKostnadskalkyle!K$6)/100,
IF($F409=TiltakstyperKostnadskalkyle!$B$8,($J409*TiltakstyperKostnadskalkyle!K$8)/100,
IF($F409=TiltakstyperKostnadskalkyle!$B$9,($J409*TiltakstyperKostnadskalkyle!K$9)/100,
IF($F409=TiltakstyperKostnadskalkyle!$B$10,($J409*TiltakstyperKostnadskalkyle!K$10)/100,
IF($F409=TiltakstyperKostnadskalkyle!$B$11,($J409*TiltakstyperKostnadskalkyle!K$11)/100,
IF($F409=TiltakstyperKostnadskalkyle!$B$12,($J409*TiltakstyperKostnadskalkyle!K$12)/100,
IF($F409=TiltakstyperKostnadskalkyle!$B$13,($J409*TiltakstyperKostnadskalkyle!K$13)/100,
IF($F409=TiltakstyperKostnadskalkyle!$B$14,($J409*TiltakstyperKostnadskalkyle!K$14)/100,
"0")))))))))</f>
        <v>0</v>
      </c>
      <c r="S409" s="123"/>
      <c r="T409" s="123"/>
      <c r="U409" s="123"/>
      <c r="V409" s="123"/>
      <c r="W409" s="123"/>
    </row>
    <row r="410" spans="2:23" x14ac:dyDescent="0.25">
      <c r="C410" s="22"/>
      <c r="D410" s="74"/>
      <c r="E410" s="22"/>
      <c r="G410" s="74"/>
      <c r="H410" s="74"/>
      <c r="I410" s="75"/>
    </row>
    <row r="412" spans="2:23" x14ac:dyDescent="0.25">
      <c r="Q412" s="123"/>
      <c r="W412" s="123"/>
    </row>
  </sheetData>
  <autoFilter ref="B9:W410" xr:uid="{00000000-0001-0000-0000-000000000000}">
    <sortState xmlns:xlrd2="http://schemas.microsoft.com/office/spreadsheetml/2017/richdata2" ref="B10:W410">
      <sortCondition ref="B9:B410"/>
    </sortState>
  </autoFilter>
  <sortState xmlns:xlrd2="http://schemas.microsoft.com/office/spreadsheetml/2017/richdata2" ref="B10:V51">
    <sortCondition ref="G10:G51"/>
  </sortState>
  <dataValidations count="2">
    <dataValidation type="list" allowBlank="1" showInputMessage="1" showErrorMessage="1" errorTitle="Feil" error="Du har skrevet inn en feil prosjekttype. Velg prosjekttype fra rullegardinliste." promptTitle="Prosjekttype" prompt="Sett inn prosjekttype" sqref="F10:F361" xr:uid="{00000000-0002-0000-0000-000000000000}">
      <formula1>#REF!</formula1>
    </dataValidation>
    <dataValidation type="list" allowBlank="1" showInputMessage="1" showErrorMessage="1" sqref="X10:X361" xr:uid="{00000000-0002-0000-0000-000001000000}">
      <formula1>#REF!</formula1>
    </dataValidation>
  </dataValidations>
  <pageMargins left="0.7" right="0.7" top="0.75" bottom="0.75" header="0.3" footer="0.3"/>
  <pageSetup paperSize="8" scale="76" fitToHeight="0"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B8455-9F17-40A6-A0F2-639FFF7C97B1}">
  <dimension ref="A1:K22"/>
  <sheetViews>
    <sheetView zoomScaleNormal="100" workbookViewId="0">
      <pane ySplit="1" topLeftCell="A14" activePane="bottomLeft" state="frozen"/>
      <selection pane="bottomLeft" activeCell="E28" sqref="E28"/>
    </sheetView>
  </sheetViews>
  <sheetFormatPr baseColWidth="10" defaultColWidth="11.42578125" defaultRowHeight="15" x14ac:dyDescent="0.25"/>
  <cols>
    <col min="1" max="1" width="5.42578125" style="59" customWidth="1"/>
    <col min="2" max="2" width="20.140625" style="59" customWidth="1"/>
    <col min="3" max="3" width="26.28515625" style="59" customWidth="1"/>
    <col min="4" max="4" width="4.5703125" style="59" hidden="1" customWidth="1"/>
    <col min="5" max="5" width="48" style="59" customWidth="1"/>
    <col min="6" max="6" width="11.42578125" style="59" hidden="1" customWidth="1"/>
    <col min="7" max="7" width="22.7109375" style="59" customWidth="1"/>
    <col min="8" max="8" width="18.28515625" style="59" hidden="1" customWidth="1"/>
    <col min="9" max="9" width="14.140625" style="59" customWidth="1"/>
    <col min="10" max="10" width="8.7109375" style="59" hidden="1" customWidth="1"/>
  </cols>
  <sheetData>
    <row r="1" spans="1:11" ht="30" x14ac:dyDescent="0.25">
      <c r="A1" s="89" t="s">
        <v>241</v>
      </c>
      <c r="B1" s="90" t="s">
        <v>242</v>
      </c>
      <c r="C1" s="90" t="s">
        <v>243</v>
      </c>
      <c r="D1" s="90"/>
      <c r="E1" s="90" t="s">
        <v>338</v>
      </c>
      <c r="F1" s="91" t="s">
        <v>245</v>
      </c>
      <c r="G1" s="90" t="s">
        <v>246</v>
      </c>
      <c r="H1" s="91" t="s">
        <v>247</v>
      </c>
      <c r="I1" s="90" t="s">
        <v>248</v>
      </c>
      <c r="J1" s="89" t="s">
        <v>249</v>
      </c>
    </row>
    <row r="2" spans="1:11" s="48" customFormat="1" ht="122.25" customHeight="1" x14ac:dyDescent="0.25">
      <c r="A2" s="332">
        <v>1</v>
      </c>
      <c r="B2" s="315" t="s">
        <v>458</v>
      </c>
      <c r="C2" s="315" t="s">
        <v>459</v>
      </c>
      <c r="D2" s="76" t="s">
        <v>251</v>
      </c>
      <c r="E2" s="84" t="s">
        <v>460</v>
      </c>
      <c r="F2" s="76" t="s">
        <v>461</v>
      </c>
      <c r="G2" s="181" t="s">
        <v>462</v>
      </c>
      <c r="H2" s="76" t="s">
        <v>257</v>
      </c>
      <c r="I2" s="84" t="s">
        <v>321</v>
      </c>
      <c r="J2" s="76"/>
    </row>
    <row r="3" spans="1:11" s="48" customFormat="1" ht="154.5" customHeight="1" x14ac:dyDescent="0.25">
      <c r="A3" s="333"/>
      <c r="B3" s="331"/>
      <c r="C3" s="331"/>
      <c r="D3" s="76"/>
      <c r="E3" s="84" t="s">
        <v>463</v>
      </c>
      <c r="F3" s="76"/>
      <c r="G3" s="181"/>
      <c r="H3" s="76"/>
      <c r="I3" s="84"/>
      <c r="J3" s="76"/>
    </row>
    <row r="4" spans="1:11" s="48" customFormat="1" ht="42.75" customHeight="1" x14ac:dyDescent="0.25">
      <c r="A4" s="332">
        <v>2</v>
      </c>
      <c r="B4" s="315" t="s">
        <v>464</v>
      </c>
      <c r="C4" s="315" t="s">
        <v>465</v>
      </c>
      <c r="D4" s="46" t="s">
        <v>251</v>
      </c>
      <c r="E4" s="84" t="s">
        <v>466</v>
      </c>
      <c r="F4" s="46" t="s">
        <v>461</v>
      </c>
      <c r="G4" s="52" t="s">
        <v>462</v>
      </c>
      <c r="H4" s="46" t="s">
        <v>14</v>
      </c>
      <c r="I4" s="186" t="s">
        <v>321</v>
      </c>
      <c r="J4" s="76"/>
    </row>
    <row r="5" spans="1:11" s="48" customFormat="1" ht="29.25" customHeight="1" x14ac:dyDescent="0.25">
      <c r="A5" s="332"/>
      <c r="B5" s="315"/>
      <c r="C5" s="315"/>
      <c r="D5" s="46" t="s">
        <v>264</v>
      </c>
      <c r="E5" s="77" t="s">
        <v>467</v>
      </c>
      <c r="F5" s="46" t="s">
        <v>461</v>
      </c>
      <c r="G5" s="46" t="s">
        <v>462</v>
      </c>
      <c r="H5" s="46" t="s">
        <v>14</v>
      </c>
      <c r="I5" s="69" t="s">
        <v>321</v>
      </c>
      <c r="J5" s="76"/>
    </row>
    <row r="6" spans="1:11" s="48" customFormat="1" ht="41.25" customHeight="1" x14ac:dyDescent="0.25">
      <c r="A6" s="332"/>
      <c r="B6" s="315"/>
      <c r="C6" s="315"/>
      <c r="D6" s="46" t="s">
        <v>282</v>
      </c>
      <c r="E6" s="84" t="s">
        <v>468</v>
      </c>
      <c r="F6" s="46" t="s">
        <v>461</v>
      </c>
      <c r="G6" s="52" t="s">
        <v>462</v>
      </c>
      <c r="H6" s="46" t="s">
        <v>257</v>
      </c>
      <c r="I6" s="52" t="s">
        <v>173</v>
      </c>
      <c r="J6" s="76"/>
    </row>
    <row r="7" spans="1:11" ht="27.75" customHeight="1" x14ac:dyDescent="0.25">
      <c r="A7" s="332">
        <v>3</v>
      </c>
      <c r="B7" s="315" t="s">
        <v>469</v>
      </c>
      <c r="C7" s="315" t="s">
        <v>470</v>
      </c>
      <c r="D7" s="76" t="s">
        <v>251</v>
      </c>
      <c r="E7" s="77" t="s">
        <v>471</v>
      </c>
      <c r="F7" s="76" t="s">
        <v>461</v>
      </c>
      <c r="G7" s="76" t="s">
        <v>231</v>
      </c>
      <c r="H7" s="76" t="s">
        <v>14</v>
      </c>
      <c r="I7" s="79" t="s">
        <v>321</v>
      </c>
      <c r="J7" s="76"/>
      <c r="K7" s="167"/>
    </row>
    <row r="8" spans="1:11" ht="43.9" customHeight="1" x14ac:dyDescent="0.25">
      <c r="A8" s="332"/>
      <c r="B8" s="315"/>
      <c r="C8" s="315"/>
      <c r="D8" s="76" t="s">
        <v>264</v>
      </c>
      <c r="E8" s="77" t="s">
        <v>472</v>
      </c>
      <c r="F8" s="76" t="s">
        <v>461</v>
      </c>
      <c r="G8" s="76" t="s">
        <v>462</v>
      </c>
      <c r="H8" s="76" t="s">
        <v>14</v>
      </c>
      <c r="I8" s="79" t="s">
        <v>321</v>
      </c>
      <c r="J8" s="76"/>
    </row>
    <row r="9" spans="1:11" ht="42" customHeight="1" x14ac:dyDescent="0.25">
      <c r="A9" s="332"/>
      <c r="B9" s="315"/>
      <c r="C9" s="315"/>
      <c r="D9" s="46" t="s">
        <v>411</v>
      </c>
      <c r="E9" s="47" t="s">
        <v>473</v>
      </c>
      <c r="F9" s="46" t="s">
        <v>461</v>
      </c>
      <c r="G9" s="46" t="s">
        <v>474</v>
      </c>
      <c r="H9" s="46" t="s">
        <v>257</v>
      </c>
      <c r="I9" s="76" t="s">
        <v>258</v>
      </c>
      <c r="J9" s="95"/>
    </row>
    <row r="10" spans="1:11" ht="28.5" customHeight="1" x14ac:dyDescent="0.25">
      <c r="A10" s="332"/>
      <c r="B10" s="315"/>
      <c r="C10" s="315"/>
      <c r="D10" s="76" t="s">
        <v>475</v>
      </c>
      <c r="E10" s="77" t="s">
        <v>476</v>
      </c>
      <c r="F10" s="76" t="s">
        <v>461</v>
      </c>
      <c r="G10" s="76" t="s">
        <v>462</v>
      </c>
      <c r="H10" s="76" t="s">
        <v>257</v>
      </c>
      <c r="I10" s="76" t="s">
        <v>258</v>
      </c>
      <c r="J10" s="76"/>
    </row>
    <row r="11" spans="1:11" ht="17.25" customHeight="1" x14ac:dyDescent="0.25">
      <c r="A11" s="332"/>
      <c r="B11" s="315"/>
      <c r="C11" s="315"/>
      <c r="D11" s="80">
        <v>10</v>
      </c>
      <c r="E11" s="77" t="s">
        <v>477</v>
      </c>
      <c r="F11" s="76" t="s">
        <v>461</v>
      </c>
      <c r="G11" s="76" t="s">
        <v>474</v>
      </c>
      <c r="H11" s="76" t="s">
        <v>14</v>
      </c>
      <c r="I11" s="76" t="s">
        <v>173</v>
      </c>
      <c r="J11" s="76"/>
    </row>
    <row r="12" spans="1:11" ht="29.25" customHeight="1" x14ac:dyDescent="0.25">
      <c r="A12" s="332"/>
      <c r="B12" s="315"/>
      <c r="C12" s="315"/>
      <c r="D12" s="76" t="s">
        <v>329</v>
      </c>
      <c r="E12" s="77" t="s">
        <v>478</v>
      </c>
      <c r="F12" s="76" t="s">
        <v>461</v>
      </c>
      <c r="G12" s="76" t="s">
        <v>462</v>
      </c>
      <c r="H12" s="76" t="s">
        <v>14</v>
      </c>
      <c r="I12" s="76" t="s">
        <v>321</v>
      </c>
      <c r="J12" s="76"/>
    </row>
    <row r="13" spans="1:11" ht="28.5" customHeight="1" x14ac:dyDescent="0.25">
      <c r="A13" s="332"/>
      <c r="B13" s="315"/>
      <c r="C13" s="315"/>
      <c r="D13" s="76" t="s">
        <v>331</v>
      </c>
      <c r="E13" s="77" t="s">
        <v>479</v>
      </c>
      <c r="F13" s="76" t="s">
        <v>461</v>
      </c>
      <c r="G13" s="76" t="s">
        <v>462</v>
      </c>
      <c r="H13" s="76" t="s">
        <v>14</v>
      </c>
      <c r="I13" s="76" t="s">
        <v>321</v>
      </c>
      <c r="J13" s="76"/>
    </row>
    <row r="14" spans="1:11" ht="113.45" customHeight="1" x14ac:dyDescent="0.25">
      <c r="A14" s="170">
        <v>4</v>
      </c>
      <c r="B14" s="84" t="s">
        <v>480</v>
      </c>
      <c r="C14" s="84" t="s">
        <v>481</v>
      </c>
      <c r="D14" s="46" t="s">
        <v>251</v>
      </c>
      <c r="E14" s="77" t="s">
        <v>482</v>
      </c>
      <c r="F14" s="76" t="s">
        <v>462</v>
      </c>
      <c r="G14" s="76" t="s">
        <v>462</v>
      </c>
      <c r="H14" s="95"/>
      <c r="I14" s="76" t="s">
        <v>173</v>
      </c>
      <c r="J14" s="76"/>
    </row>
    <row r="15" spans="1:11" ht="29.25" customHeight="1" x14ac:dyDescent="0.25">
      <c r="A15" s="335">
        <v>5</v>
      </c>
      <c r="B15" s="339" t="s">
        <v>483</v>
      </c>
      <c r="C15" s="339" t="s">
        <v>484</v>
      </c>
      <c r="D15" s="46" t="s">
        <v>251</v>
      </c>
      <c r="E15" s="46" t="s">
        <v>485</v>
      </c>
      <c r="F15" s="46" t="s">
        <v>461</v>
      </c>
      <c r="G15" s="46" t="s">
        <v>231</v>
      </c>
      <c r="H15" s="46" t="s">
        <v>257</v>
      </c>
      <c r="I15" s="46" t="s">
        <v>173</v>
      </c>
      <c r="J15" s="46"/>
    </row>
    <row r="16" spans="1:11" ht="46.5" customHeight="1" x14ac:dyDescent="0.25">
      <c r="A16" s="335"/>
      <c r="B16" s="339"/>
      <c r="C16" s="339"/>
      <c r="D16" s="46" t="s">
        <v>260</v>
      </c>
      <c r="E16" s="76" t="s">
        <v>486</v>
      </c>
      <c r="F16" s="76" t="s">
        <v>461</v>
      </c>
      <c r="G16" s="76" t="s">
        <v>231</v>
      </c>
      <c r="H16" s="76" t="s">
        <v>257</v>
      </c>
      <c r="I16" s="76" t="s">
        <v>173</v>
      </c>
      <c r="J16" s="46"/>
    </row>
    <row r="17" spans="1:10" ht="18.75" customHeight="1" x14ac:dyDescent="0.25">
      <c r="A17" s="335"/>
      <c r="B17" s="339"/>
      <c r="C17" s="339"/>
      <c r="D17" s="334" t="s">
        <v>264</v>
      </c>
      <c r="E17" s="334" t="s">
        <v>487</v>
      </c>
      <c r="F17" s="334" t="s">
        <v>461</v>
      </c>
      <c r="G17" s="334" t="s">
        <v>474</v>
      </c>
      <c r="H17" s="334" t="s">
        <v>257</v>
      </c>
      <c r="I17" s="334" t="s">
        <v>173</v>
      </c>
      <c r="J17" s="334"/>
    </row>
    <row r="18" spans="1:10" ht="12.75" customHeight="1" x14ac:dyDescent="0.25">
      <c r="A18" s="335"/>
      <c r="B18" s="339"/>
      <c r="C18" s="339"/>
      <c r="D18" s="334"/>
      <c r="E18" s="334"/>
      <c r="F18" s="334"/>
      <c r="G18" s="334"/>
      <c r="H18" s="334"/>
      <c r="I18" s="334"/>
      <c r="J18" s="334"/>
    </row>
    <row r="19" spans="1:10" x14ac:dyDescent="0.25">
      <c r="A19" s="335"/>
      <c r="B19" s="339"/>
      <c r="C19" s="339"/>
      <c r="D19" s="334"/>
      <c r="E19" s="334"/>
      <c r="F19" s="334"/>
      <c r="G19" s="334"/>
      <c r="H19" s="334"/>
      <c r="I19" s="334"/>
      <c r="J19" s="334"/>
    </row>
    <row r="20" spans="1:10" ht="42" customHeight="1" x14ac:dyDescent="0.25">
      <c r="A20" s="335"/>
      <c r="B20" s="339"/>
      <c r="C20" s="339"/>
      <c r="D20" s="46" t="s">
        <v>282</v>
      </c>
      <c r="E20" s="46" t="s">
        <v>488</v>
      </c>
      <c r="F20" s="46" t="s">
        <v>461</v>
      </c>
      <c r="G20" s="46" t="s">
        <v>474</v>
      </c>
      <c r="H20" s="46" t="s">
        <v>14</v>
      </c>
      <c r="I20" s="46" t="s">
        <v>173</v>
      </c>
      <c r="J20" s="46"/>
    </row>
    <row r="21" spans="1:10" ht="58.5" customHeight="1" x14ac:dyDescent="0.25">
      <c r="A21" s="336">
        <v>6</v>
      </c>
      <c r="B21" s="273" t="s">
        <v>489</v>
      </c>
      <c r="C21" s="273" t="s">
        <v>490</v>
      </c>
      <c r="D21" s="76" t="s">
        <v>251</v>
      </c>
      <c r="E21" s="78" t="s">
        <v>491</v>
      </c>
      <c r="F21" s="76" t="s">
        <v>461</v>
      </c>
      <c r="G21" s="79" t="s">
        <v>231</v>
      </c>
      <c r="H21" s="79" t="s">
        <v>14</v>
      </c>
      <c r="I21" s="76" t="s">
        <v>321</v>
      </c>
      <c r="J21" s="79"/>
    </row>
    <row r="22" spans="1:10" ht="118.15" customHeight="1" x14ac:dyDescent="0.25">
      <c r="A22" s="337"/>
      <c r="B22" s="338"/>
      <c r="C22" s="338"/>
      <c r="D22" s="76" t="s">
        <v>282</v>
      </c>
      <c r="E22" s="78" t="s">
        <v>492</v>
      </c>
      <c r="F22" s="76" t="s">
        <v>461</v>
      </c>
      <c r="G22" s="79" t="s">
        <v>474</v>
      </c>
      <c r="H22" s="79" t="s">
        <v>14</v>
      </c>
      <c r="I22" s="76">
        <v>2025</v>
      </c>
      <c r="J22" s="79"/>
    </row>
  </sheetData>
  <autoFilter ref="A1:A22" xr:uid="{FC534C45-BD03-416E-AF35-51E7EC25D4C0}"/>
  <mergeCells count="22">
    <mergeCell ref="A21:A22"/>
    <mergeCell ref="B21:B22"/>
    <mergeCell ref="C21:C22"/>
    <mergeCell ref="B15:B20"/>
    <mergeCell ref="C15:C20"/>
    <mergeCell ref="J17:J19"/>
    <mergeCell ref="G17:G19"/>
    <mergeCell ref="E17:E19"/>
    <mergeCell ref="F17:F19"/>
    <mergeCell ref="D17:D19"/>
    <mergeCell ref="B2:B3"/>
    <mergeCell ref="A2:A3"/>
    <mergeCell ref="C2:C3"/>
    <mergeCell ref="H17:H19"/>
    <mergeCell ref="I17:I19"/>
    <mergeCell ref="A7:A13"/>
    <mergeCell ref="A4:A6"/>
    <mergeCell ref="B4:B6"/>
    <mergeCell ref="C4:C6"/>
    <mergeCell ref="B7:B13"/>
    <mergeCell ref="C7:C13"/>
    <mergeCell ref="A15:A20"/>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66B6B-C8EA-468C-A27A-DB36D19699DB}">
  <dimension ref="A1:L73"/>
  <sheetViews>
    <sheetView topLeftCell="A3" zoomScale="70" zoomScaleNormal="70" workbookViewId="0">
      <selection activeCell="D9" sqref="D9"/>
    </sheetView>
  </sheetViews>
  <sheetFormatPr baseColWidth="10" defaultColWidth="11.42578125" defaultRowHeight="15" x14ac:dyDescent="0.25"/>
  <cols>
    <col min="1" max="1" width="12.5703125" customWidth="1"/>
    <col min="2" max="2" width="39.7109375" customWidth="1"/>
    <col min="3" max="3" width="38.140625" customWidth="1"/>
    <col min="4" max="4" width="54" customWidth="1"/>
    <col min="5" max="5" width="44.28515625" customWidth="1"/>
    <col min="7" max="7" width="22.28515625" customWidth="1"/>
    <col min="8" max="8" width="15.7109375" customWidth="1"/>
    <col min="11" max="11" width="32.140625" customWidth="1"/>
  </cols>
  <sheetData>
    <row r="1" spans="1:12" ht="30" x14ac:dyDescent="0.25">
      <c r="A1" s="89" t="s">
        <v>241</v>
      </c>
      <c r="B1" s="90" t="s">
        <v>242</v>
      </c>
      <c r="C1" s="90" t="s">
        <v>243</v>
      </c>
      <c r="D1" s="90" t="s">
        <v>338</v>
      </c>
      <c r="E1" s="90" t="s">
        <v>246</v>
      </c>
      <c r="F1" s="91" t="s">
        <v>248</v>
      </c>
      <c r="G1" s="90" t="s">
        <v>246</v>
      </c>
      <c r="H1" s="91" t="s">
        <v>247</v>
      </c>
      <c r="I1" s="90" t="s">
        <v>248</v>
      </c>
      <c r="J1" s="89" t="s">
        <v>249</v>
      </c>
      <c r="K1" s="89" t="s">
        <v>493</v>
      </c>
      <c r="L1" s="96"/>
    </row>
    <row r="2" spans="1:12" ht="42" customHeight="1" x14ac:dyDescent="0.25">
      <c r="A2" s="343">
        <v>1</v>
      </c>
      <c r="B2" s="346" t="s">
        <v>494</v>
      </c>
      <c r="C2" s="340" t="s">
        <v>495</v>
      </c>
      <c r="D2" s="178" t="s">
        <v>496</v>
      </c>
      <c r="E2" s="179" t="s">
        <v>462</v>
      </c>
      <c r="F2" s="76" t="s">
        <v>258</v>
      </c>
      <c r="G2" s="77"/>
      <c r="H2" s="76"/>
      <c r="I2" s="76"/>
      <c r="J2" s="76"/>
      <c r="K2" s="133"/>
      <c r="L2" s="96"/>
    </row>
    <row r="3" spans="1:12" ht="51" customHeight="1" x14ac:dyDescent="0.25">
      <c r="A3" s="344"/>
      <c r="B3" s="347"/>
      <c r="C3" s="341"/>
      <c r="D3" s="178" t="s">
        <v>497</v>
      </c>
      <c r="E3" s="178" t="s">
        <v>462</v>
      </c>
      <c r="F3" s="76" t="s">
        <v>258</v>
      </c>
      <c r="G3" s="77"/>
      <c r="H3" s="76"/>
      <c r="I3" s="76"/>
      <c r="J3" s="76"/>
      <c r="K3" s="133"/>
      <c r="L3" s="96"/>
    </row>
    <row r="4" spans="1:12" ht="51" customHeight="1" x14ac:dyDescent="0.25">
      <c r="A4" s="344"/>
      <c r="B4" s="347"/>
      <c r="C4" s="341"/>
      <c r="D4" s="178" t="s">
        <v>498</v>
      </c>
      <c r="E4" s="178" t="s">
        <v>462</v>
      </c>
      <c r="F4" s="76" t="s">
        <v>258</v>
      </c>
      <c r="G4" s="77"/>
      <c r="H4" s="76"/>
      <c r="I4" s="76"/>
      <c r="J4" s="76"/>
      <c r="K4" s="133"/>
      <c r="L4" s="96"/>
    </row>
    <row r="5" spans="1:12" ht="51" customHeight="1" x14ac:dyDescent="0.25">
      <c r="A5" s="345"/>
      <c r="B5" s="348"/>
      <c r="C5" s="342"/>
      <c r="D5" s="178" t="s">
        <v>499</v>
      </c>
      <c r="E5" s="178" t="s">
        <v>500</v>
      </c>
      <c r="F5" s="76" t="s">
        <v>272</v>
      </c>
      <c r="G5" s="77"/>
      <c r="H5" s="76"/>
      <c r="I5" s="76"/>
      <c r="J5" s="76"/>
      <c r="K5" s="133"/>
      <c r="L5" s="96"/>
    </row>
    <row r="6" spans="1:12" ht="48.75" customHeight="1" x14ac:dyDescent="0.25">
      <c r="A6" s="180">
        <v>2</v>
      </c>
      <c r="B6" s="178" t="s">
        <v>501</v>
      </c>
      <c r="C6" s="178" t="s">
        <v>502</v>
      </c>
      <c r="D6" s="178" t="s">
        <v>503</v>
      </c>
      <c r="E6" s="179" t="s">
        <v>462</v>
      </c>
      <c r="F6" s="76" t="s">
        <v>258</v>
      </c>
      <c r="G6" s="76"/>
      <c r="H6" s="76"/>
      <c r="I6" s="76"/>
      <c r="J6" s="76"/>
      <c r="K6" s="133"/>
      <c r="L6" s="96"/>
    </row>
    <row r="7" spans="1:12" ht="108.75" customHeight="1" x14ac:dyDescent="0.25">
      <c r="A7" s="180">
        <v>3</v>
      </c>
      <c r="B7" s="179" t="s">
        <v>504</v>
      </c>
      <c r="C7" s="178" t="s">
        <v>505</v>
      </c>
      <c r="D7" s="178" t="s">
        <v>506</v>
      </c>
      <c r="E7" s="179" t="s">
        <v>462</v>
      </c>
      <c r="F7" s="76" t="s">
        <v>258</v>
      </c>
      <c r="G7" s="76"/>
      <c r="H7" s="76"/>
      <c r="I7" s="76"/>
      <c r="J7" s="76"/>
      <c r="K7" s="133"/>
      <c r="L7" s="96"/>
    </row>
    <row r="8" spans="1:12" ht="127.5" customHeight="1" x14ac:dyDescent="0.25">
      <c r="A8" s="180">
        <v>4</v>
      </c>
      <c r="B8" s="179" t="s">
        <v>507</v>
      </c>
      <c r="C8" s="178" t="s">
        <v>508</v>
      </c>
      <c r="D8" s="178" t="s">
        <v>509</v>
      </c>
      <c r="E8" s="179" t="s">
        <v>462</v>
      </c>
      <c r="F8" s="76" t="s">
        <v>272</v>
      </c>
      <c r="G8" s="76"/>
      <c r="H8" s="76"/>
      <c r="I8" s="76"/>
      <c r="J8" s="76"/>
      <c r="K8" s="133"/>
      <c r="L8" s="96"/>
    </row>
    <row r="9" spans="1:12" ht="96.75" customHeight="1" x14ac:dyDescent="0.25">
      <c r="A9" s="180">
        <v>5</v>
      </c>
      <c r="B9" s="178" t="s">
        <v>510</v>
      </c>
      <c r="C9" s="178" t="s">
        <v>511</v>
      </c>
      <c r="D9" s="178" t="s">
        <v>512</v>
      </c>
      <c r="E9" s="179" t="s">
        <v>462</v>
      </c>
      <c r="F9" s="76" t="s">
        <v>258</v>
      </c>
      <c r="G9" s="76"/>
      <c r="H9" s="76"/>
      <c r="I9" s="76"/>
      <c r="J9" s="76"/>
      <c r="K9" s="133"/>
      <c r="L9" s="96"/>
    </row>
    <row r="10" spans="1:12" s="208" customFormat="1" ht="59.25" customHeight="1" x14ac:dyDescent="0.25">
      <c r="A10" s="217"/>
      <c r="B10" s="219"/>
      <c r="C10" s="72"/>
      <c r="D10" s="218"/>
      <c r="E10" s="72"/>
      <c r="F10" s="218"/>
      <c r="G10" s="218"/>
      <c r="H10" s="218"/>
      <c r="I10" s="218"/>
      <c r="J10" s="218"/>
      <c r="K10" s="218"/>
      <c r="L10" s="218"/>
    </row>
    <row r="11" spans="1:12" ht="50.25" customHeight="1" x14ac:dyDescent="0.25">
      <c r="A11" s="58"/>
      <c r="B11" s="77"/>
      <c r="C11" s="77"/>
      <c r="D11" s="134"/>
      <c r="E11" s="77"/>
      <c r="F11" s="134"/>
      <c r="G11" s="134"/>
      <c r="H11" s="134"/>
      <c r="I11" s="134"/>
      <c r="J11" s="134"/>
      <c r="K11" s="77"/>
      <c r="L11" s="96"/>
    </row>
    <row r="12" spans="1:12" ht="157.5" customHeight="1" x14ac:dyDescent="0.25">
      <c r="A12" s="58"/>
      <c r="B12" s="77"/>
      <c r="C12" s="77"/>
      <c r="D12" s="134"/>
      <c r="E12" s="77"/>
      <c r="F12" s="134"/>
      <c r="G12" s="134"/>
      <c r="H12" s="134"/>
      <c r="I12" s="134"/>
      <c r="J12" s="134"/>
      <c r="K12" s="134"/>
      <c r="L12" s="96"/>
    </row>
    <row r="13" spans="1:12" x14ac:dyDescent="0.25">
      <c r="A13" s="58"/>
      <c r="B13" s="77"/>
      <c r="C13" s="77"/>
      <c r="D13" s="134"/>
      <c r="E13" s="77"/>
      <c r="F13" s="134"/>
      <c r="G13" s="134"/>
      <c r="H13" s="134"/>
      <c r="I13" s="134"/>
      <c r="J13" s="134"/>
      <c r="K13" s="134"/>
      <c r="L13" s="96"/>
    </row>
    <row r="14" spans="1:12" x14ac:dyDescent="0.25">
      <c r="A14" s="58"/>
      <c r="B14" s="77"/>
      <c r="C14" s="134"/>
      <c r="D14" s="134"/>
      <c r="E14" s="77"/>
      <c r="F14" s="134"/>
      <c r="G14" s="134"/>
      <c r="H14" s="134"/>
      <c r="I14" s="134"/>
      <c r="J14" s="134"/>
      <c r="K14" s="134"/>
      <c r="L14" s="96"/>
    </row>
    <row r="15" spans="1:12" x14ac:dyDescent="0.25">
      <c r="A15" s="96"/>
      <c r="B15" s="134"/>
      <c r="C15" s="134"/>
      <c r="D15" s="134"/>
      <c r="E15" s="77"/>
      <c r="F15" s="134"/>
      <c r="G15" s="134"/>
      <c r="H15" s="134"/>
      <c r="I15" s="134"/>
      <c r="J15" s="134"/>
      <c r="K15" s="134"/>
      <c r="L15" s="96"/>
    </row>
    <row r="16" spans="1:12" x14ac:dyDescent="0.25">
      <c r="A16" s="96"/>
      <c r="B16" s="134"/>
      <c r="C16" s="134"/>
      <c r="D16" s="134"/>
      <c r="E16" s="77"/>
      <c r="F16" s="134"/>
      <c r="G16" s="134"/>
      <c r="H16" s="134"/>
      <c r="I16" s="134"/>
      <c r="J16" s="134"/>
      <c r="K16" s="134"/>
      <c r="L16" s="96"/>
    </row>
    <row r="17" spans="1:12" x14ac:dyDescent="0.25">
      <c r="A17" s="96"/>
      <c r="B17" s="96"/>
      <c r="C17" s="96"/>
      <c r="D17" s="96"/>
      <c r="E17" s="96"/>
      <c r="F17" s="96"/>
      <c r="G17" s="96"/>
      <c r="H17" s="96"/>
      <c r="I17" s="96"/>
      <c r="J17" s="96"/>
      <c r="K17" s="96"/>
      <c r="L17" s="96"/>
    </row>
    <row r="18" spans="1:12" x14ac:dyDescent="0.25">
      <c r="A18" s="96"/>
      <c r="B18" s="96"/>
      <c r="C18" s="96"/>
      <c r="D18" s="96"/>
      <c r="E18" s="96"/>
      <c r="F18" s="96"/>
      <c r="G18" s="96"/>
      <c r="H18" s="96"/>
      <c r="I18" s="96"/>
      <c r="J18" s="96"/>
      <c r="K18" s="96"/>
      <c r="L18" s="96"/>
    </row>
    <row r="19" spans="1:12" x14ac:dyDescent="0.25">
      <c r="A19" s="96"/>
      <c r="B19" s="96"/>
      <c r="C19" s="96"/>
      <c r="D19" s="96"/>
      <c r="E19" s="96"/>
      <c r="F19" s="96"/>
      <c r="G19" s="96"/>
      <c r="H19" s="96"/>
      <c r="I19" s="96"/>
      <c r="J19" s="96"/>
      <c r="K19" s="96"/>
      <c r="L19" s="96"/>
    </row>
    <row r="20" spans="1:12" x14ac:dyDescent="0.25">
      <c r="A20" s="96"/>
      <c r="B20" s="96"/>
      <c r="C20" s="96"/>
      <c r="D20" s="96"/>
      <c r="E20" s="96"/>
      <c r="F20" s="96"/>
      <c r="G20" s="96"/>
      <c r="H20" s="96"/>
      <c r="I20" s="96"/>
      <c r="J20" s="96"/>
      <c r="K20" s="96"/>
      <c r="L20" s="96"/>
    </row>
    <row r="21" spans="1:12" x14ac:dyDescent="0.25">
      <c r="A21" s="96"/>
      <c r="B21" s="96"/>
      <c r="C21" s="96"/>
      <c r="D21" s="96"/>
      <c r="E21" s="96"/>
      <c r="F21" s="96"/>
      <c r="G21" s="96"/>
      <c r="H21" s="96"/>
      <c r="I21" s="96"/>
      <c r="J21" s="96"/>
      <c r="K21" s="96"/>
      <c r="L21" s="96"/>
    </row>
    <row r="22" spans="1:12" x14ac:dyDescent="0.25">
      <c r="A22" s="96"/>
      <c r="B22" s="96"/>
      <c r="C22" s="96"/>
      <c r="D22" s="96"/>
      <c r="E22" s="96"/>
      <c r="F22" s="96"/>
      <c r="G22" s="96"/>
      <c r="H22" s="96"/>
      <c r="I22" s="96"/>
      <c r="J22" s="96"/>
      <c r="K22" s="96"/>
      <c r="L22" s="96"/>
    </row>
    <row r="23" spans="1:12" x14ac:dyDescent="0.25">
      <c r="A23" s="96"/>
      <c r="B23" s="96"/>
      <c r="C23" s="96"/>
      <c r="D23" s="96"/>
      <c r="E23" s="96"/>
      <c r="F23" s="96"/>
      <c r="G23" s="96"/>
      <c r="H23" s="96"/>
      <c r="I23" s="96"/>
      <c r="J23" s="96"/>
      <c r="K23" s="96"/>
      <c r="L23" s="96"/>
    </row>
    <row r="24" spans="1:12" x14ac:dyDescent="0.25">
      <c r="A24" s="96"/>
      <c r="B24" s="96"/>
      <c r="C24" s="96"/>
      <c r="D24" s="96"/>
      <c r="E24" s="96"/>
      <c r="F24" s="96"/>
      <c r="G24" s="96"/>
      <c r="H24" s="96"/>
      <c r="I24" s="96"/>
      <c r="J24" s="96"/>
      <c r="K24" s="96"/>
      <c r="L24" s="96"/>
    </row>
    <row r="25" spans="1:12" x14ac:dyDescent="0.25">
      <c r="A25" s="96"/>
      <c r="B25" s="96"/>
      <c r="C25" s="96"/>
      <c r="D25" s="96"/>
      <c r="E25" s="96"/>
      <c r="F25" s="96"/>
      <c r="G25" s="96"/>
      <c r="H25" s="96"/>
      <c r="I25" s="96"/>
      <c r="J25" s="96"/>
      <c r="K25" s="96"/>
      <c r="L25" s="96"/>
    </row>
    <row r="26" spans="1:12" x14ac:dyDescent="0.25">
      <c r="A26" s="96"/>
      <c r="B26" s="96"/>
      <c r="C26" s="96"/>
      <c r="D26" s="96"/>
      <c r="E26" s="96"/>
      <c r="F26" s="96"/>
      <c r="G26" s="96"/>
      <c r="H26" s="96"/>
      <c r="I26" s="96"/>
      <c r="J26" s="96"/>
      <c r="K26" s="96"/>
      <c r="L26" s="96"/>
    </row>
    <row r="27" spans="1:12" x14ac:dyDescent="0.25">
      <c r="A27" s="96"/>
      <c r="B27" s="96"/>
      <c r="C27" s="96"/>
      <c r="D27" s="96"/>
      <c r="E27" s="96"/>
      <c r="F27" s="96"/>
      <c r="G27" s="96"/>
      <c r="H27" s="96"/>
      <c r="I27" s="96"/>
      <c r="J27" s="96"/>
      <c r="K27" s="96"/>
      <c r="L27" s="96"/>
    </row>
    <row r="28" spans="1:12" x14ac:dyDescent="0.25">
      <c r="A28" s="96"/>
      <c r="B28" s="96"/>
      <c r="C28" s="96"/>
      <c r="D28" s="96"/>
      <c r="E28" s="96"/>
      <c r="F28" s="96"/>
      <c r="G28" s="96"/>
      <c r="H28" s="96"/>
      <c r="I28" s="96"/>
      <c r="J28" s="96"/>
      <c r="K28" s="96"/>
      <c r="L28" s="96"/>
    </row>
    <row r="29" spans="1:12" x14ac:dyDescent="0.25">
      <c r="A29" s="96"/>
      <c r="B29" s="96"/>
      <c r="C29" s="96"/>
      <c r="D29" s="96"/>
      <c r="E29" s="96"/>
      <c r="F29" s="96"/>
      <c r="G29" s="96"/>
      <c r="H29" s="96"/>
      <c r="I29" s="96"/>
      <c r="J29" s="96"/>
      <c r="K29" s="96"/>
      <c r="L29" s="96"/>
    </row>
    <row r="30" spans="1:12" x14ac:dyDescent="0.25">
      <c r="A30" s="96"/>
      <c r="B30" s="96"/>
      <c r="C30" s="96"/>
      <c r="D30" s="96"/>
      <c r="E30" s="96"/>
      <c r="F30" s="96"/>
      <c r="G30" s="96"/>
      <c r="H30" s="96"/>
      <c r="I30" s="96"/>
      <c r="J30" s="96"/>
      <c r="K30" s="96"/>
      <c r="L30" s="96"/>
    </row>
    <row r="31" spans="1:12" x14ac:dyDescent="0.25">
      <c r="A31" s="96"/>
      <c r="B31" s="96"/>
      <c r="C31" s="96"/>
      <c r="D31" s="96"/>
      <c r="E31" s="96"/>
      <c r="F31" s="96"/>
      <c r="G31" s="96"/>
      <c r="H31" s="96"/>
      <c r="I31" s="96"/>
      <c r="J31" s="96"/>
      <c r="K31" s="96"/>
      <c r="L31" s="96"/>
    </row>
    <row r="32" spans="1:12" x14ac:dyDescent="0.25">
      <c r="A32" s="96"/>
      <c r="B32" s="96"/>
      <c r="C32" s="96"/>
      <c r="D32" s="96"/>
      <c r="E32" s="96"/>
      <c r="F32" s="96"/>
      <c r="G32" s="96"/>
      <c r="H32" s="96"/>
      <c r="I32" s="96"/>
      <c r="J32" s="96"/>
      <c r="K32" s="96"/>
      <c r="L32" s="96"/>
    </row>
    <row r="33" spans="1:12" x14ac:dyDescent="0.25">
      <c r="A33" s="96"/>
      <c r="B33" s="96"/>
      <c r="C33" s="96"/>
      <c r="D33" s="96"/>
      <c r="E33" s="96"/>
      <c r="F33" s="96"/>
      <c r="G33" s="96"/>
      <c r="H33" s="96"/>
      <c r="I33" s="96"/>
      <c r="J33" s="96"/>
      <c r="K33" s="96"/>
      <c r="L33" s="96"/>
    </row>
    <row r="34" spans="1:12" x14ac:dyDescent="0.25">
      <c r="A34" s="96"/>
      <c r="B34" s="96"/>
      <c r="C34" s="96"/>
      <c r="D34" s="96"/>
      <c r="E34" s="96"/>
      <c r="F34" s="96"/>
      <c r="G34" s="96"/>
      <c r="H34" s="96"/>
      <c r="I34" s="96"/>
      <c r="J34" s="96"/>
      <c r="K34" s="96"/>
      <c r="L34" s="96"/>
    </row>
    <row r="35" spans="1:12" x14ac:dyDescent="0.25">
      <c r="A35" s="96"/>
      <c r="B35" s="96"/>
      <c r="C35" s="96"/>
      <c r="D35" s="96"/>
      <c r="E35" s="96"/>
      <c r="F35" s="96"/>
      <c r="G35" s="96"/>
      <c r="H35" s="96"/>
      <c r="I35" s="96"/>
      <c r="J35" s="96"/>
      <c r="K35" s="96"/>
      <c r="L35" s="96"/>
    </row>
    <row r="36" spans="1:12" x14ac:dyDescent="0.25">
      <c r="A36" s="96"/>
      <c r="B36" s="96"/>
      <c r="C36" s="96"/>
      <c r="D36" s="96"/>
      <c r="E36" s="96"/>
      <c r="F36" s="96"/>
      <c r="G36" s="96"/>
      <c r="H36" s="96"/>
      <c r="I36" s="96"/>
      <c r="J36" s="96"/>
      <c r="K36" s="96"/>
      <c r="L36" s="96"/>
    </row>
    <row r="37" spans="1:12" x14ac:dyDescent="0.25">
      <c r="A37" s="96"/>
      <c r="B37" s="96"/>
      <c r="C37" s="96"/>
      <c r="D37" s="96"/>
      <c r="E37" s="96"/>
      <c r="F37" s="96"/>
      <c r="G37" s="96"/>
      <c r="H37" s="96"/>
      <c r="I37" s="96"/>
      <c r="J37" s="96"/>
      <c r="K37" s="96"/>
      <c r="L37" s="96"/>
    </row>
    <row r="38" spans="1:12" x14ac:dyDescent="0.25">
      <c r="A38" s="96"/>
      <c r="B38" s="96"/>
      <c r="C38" s="96"/>
      <c r="D38" s="96"/>
      <c r="E38" s="96"/>
      <c r="F38" s="96"/>
      <c r="G38" s="96"/>
      <c r="H38" s="96"/>
      <c r="I38" s="96"/>
      <c r="J38" s="96"/>
      <c r="K38" s="96"/>
      <c r="L38" s="96"/>
    </row>
    <row r="39" spans="1:12" x14ac:dyDescent="0.25">
      <c r="A39" s="96"/>
      <c r="B39" s="96"/>
      <c r="C39" s="96"/>
      <c r="D39" s="96"/>
      <c r="E39" s="96"/>
      <c r="F39" s="96"/>
      <c r="G39" s="96"/>
      <c r="H39" s="96"/>
      <c r="I39" s="96"/>
      <c r="J39" s="96"/>
      <c r="K39" s="96"/>
      <c r="L39" s="96"/>
    </row>
    <row r="40" spans="1:12" x14ac:dyDescent="0.25">
      <c r="A40" s="96"/>
      <c r="B40" s="96"/>
      <c r="C40" s="96"/>
      <c r="D40" s="96"/>
      <c r="E40" s="96"/>
      <c r="F40" s="96"/>
      <c r="G40" s="96"/>
      <c r="H40" s="96"/>
      <c r="I40" s="96"/>
      <c r="J40" s="96"/>
      <c r="K40" s="96"/>
      <c r="L40" s="96"/>
    </row>
    <row r="41" spans="1:12" x14ac:dyDescent="0.25">
      <c r="A41" s="96"/>
      <c r="B41" s="96"/>
      <c r="C41" s="96"/>
      <c r="D41" s="96"/>
      <c r="E41" s="96"/>
      <c r="F41" s="96"/>
      <c r="G41" s="96"/>
      <c r="H41" s="96"/>
      <c r="I41" s="96"/>
      <c r="J41" s="96"/>
      <c r="K41" s="96"/>
      <c r="L41" s="96"/>
    </row>
    <row r="42" spans="1:12" x14ac:dyDescent="0.25">
      <c r="A42" s="96"/>
      <c r="B42" s="96"/>
      <c r="C42" s="96"/>
      <c r="D42" s="96"/>
      <c r="E42" s="96"/>
      <c r="F42" s="96"/>
      <c r="G42" s="96"/>
      <c r="H42" s="96"/>
      <c r="I42" s="96"/>
      <c r="J42" s="96"/>
      <c r="K42" s="96"/>
      <c r="L42" s="96"/>
    </row>
    <row r="43" spans="1:12" x14ac:dyDescent="0.25">
      <c r="A43" s="96"/>
      <c r="B43" s="96"/>
      <c r="C43" s="96"/>
      <c r="D43" s="96"/>
      <c r="E43" s="96"/>
      <c r="F43" s="96"/>
      <c r="G43" s="96"/>
      <c r="H43" s="96"/>
      <c r="I43" s="96"/>
      <c r="J43" s="96"/>
      <c r="K43" s="96"/>
      <c r="L43" s="96"/>
    </row>
    <row r="44" spans="1:12" x14ac:dyDescent="0.25">
      <c r="A44" s="96"/>
      <c r="B44" s="96"/>
      <c r="C44" s="96"/>
      <c r="D44" s="96"/>
      <c r="E44" s="96"/>
      <c r="F44" s="96"/>
      <c r="G44" s="96"/>
      <c r="H44" s="96"/>
      <c r="I44" s="96"/>
      <c r="J44" s="96"/>
      <c r="K44" s="96"/>
      <c r="L44" s="96"/>
    </row>
    <row r="45" spans="1:12" x14ac:dyDescent="0.25">
      <c r="A45" s="96"/>
      <c r="B45" s="96"/>
      <c r="C45" s="96"/>
      <c r="D45" s="96"/>
      <c r="E45" s="96"/>
      <c r="F45" s="96"/>
      <c r="G45" s="96"/>
      <c r="H45" s="96"/>
      <c r="I45" s="96"/>
      <c r="J45" s="96"/>
      <c r="K45" s="96"/>
      <c r="L45" s="96"/>
    </row>
    <row r="46" spans="1:12" x14ac:dyDescent="0.25">
      <c r="A46" s="96"/>
      <c r="B46" s="96"/>
      <c r="C46" s="96"/>
      <c r="D46" s="96"/>
      <c r="E46" s="96"/>
      <c r="F46" s="96"/>
      <c r="G46" s="96"/>
      <c r="H46" s="96"/>
      <c r="I46" s="96"/>
      <c r="J46" s="96"/>
      <c r="K46" s="96"/>
      <c r="L46" s="96"/>
    </row>
    <row r="47" spans="1:12" x14ac:dyDescent="0.25">
      <c r="A47" s="96"/>
      <c r="B47" s="96"/>
      <c r="C47" s="96"/>
      <c r="D47" s="96"/>
      <c r="E47" s="96"/>
      <c r="F47" s="96"/>
      <c r="G47" s="96"/>
      <c r="H47" s="96"/>
      <c r="I47" s="96"/>
      <c r="J47" s="96"/>
      <c r="K47" s="96"/>
      <c r="L47" s="96"/>
    </row>
    <row r="48" spans="1:12" x14ac:dyDescent="0.25">
      <c r="A48" s="96"/>
      <c r="B48" s="96"/>
      <c r="C48" s="96"/>
      <c r="D48" s="96"/>
      <c r="E48" s="96"/>
      <c r="F48" s="96"/>
      <c r="G48" s="96"/>
      <c r="H48" s="96"/>
      <c r="I48" s="96"/>
      <c r="J48" s="96"/>
      <c r="K48" s="96"/>
      <c r="L48" s="96"/>
    </row>
    <row r="49" spans="1:12" x14ac:dyDescent="0.25">
      <c r="A49" s="96"/>
      <c r="B49" s="96"/>
      <c r="C49" s="96"/>
      <c r="D49" s="96"/>
      <c r="E49" s="96"/>
      <c r="F49" s="96"/>
      <c r="G49" s="96"/>
      <c r="H49" s="96"/>
      <c r="I49" s="96"/>
      <c r="J49" s="96"/>
      <c r="K49" s="96"/>
      <c r="L49" s="96"/>
    </row>
    <row r="50" spans="1:12" x14ac:dyDescent="0.25">
      <c r="A50" s="96"/>
      <c r="B50" s="96"/>
      <c r="C50" s="96"/>
      <c r="D50" s="96"/>
      <c r="E50" s="96"/>
      <c r="F50" s="96"/>
      <c r="G50" s="96"/>
      <c r="H50" s="96"/>
      <c r="I50" s="96"/>
      <c r="J50" s="96"/>
      <c r="K50" s="96"/>
      <c r="L50" s="96"/>
    </row>
    <row r="51" spans="1:12" x14ac:dyDescent="0.25">
      <c r="A51" s="96"/>
      <c r="B51" s="96"/>
      <c r="C51" s="96"/>
      <c r="D51" s="96"/>
      <c r="E51" s="96"/>
      <c r="F51" s="96"/>
      <c r="G51" s="96"/>
      <c r="H51" s="96"/>
      <c r="I51" s="96"/>
      <c r="J51" s="96"/>
      <c r="K51" s="96"/>
      <c r="L51" s="96"/>
    </row>
    <row r="52" spans="1:12" x14ac:dyDescent="0.25">
      <c r="A52" s="96"/>
      <c r="B52" s="96"/>
      <c r="C52" s="96"/>
      <c r="D52" s="96"/>
      <c r="E52" s="96"/>
      <c r="F52" s="96"/>
      <c r="G52" s="96"/>
      <c r="H52" s="96"/>
      <c r="I52" s="96"/>
      <c r="J52" s="96"/>
      <c r="K52" s="96"/>
      <c r="L52" s="96"/>
    </row>
    <row r="53" spans="1:12" x14ac:dyDescent="0.25">
      <c r="A53" s="96"/>
      <c r="B53" s="96"/>
      <c r="C53" s="96"/>
      <c r="D53" s="96"/>
      <c r="E53" s="96"/>
      <c r="F53" s="96"/>
      <c r="G53" s="96"/>
      <c r="H53" s="96"/>
      <c r="I53" s="96"/>
      <c r="J53" s="96"/>
      <c r="K53" s="96"/>
      <c r="L53" s="96"/>
    </row>
    <row r="54" spans="1:12" x14ac:dyDescent="0.25">
      <c r="A54" s="96"/>
      <c r="B54" s="96"/>
      <c r="C54" s="96"/>
      <c r="D54" s="96"/>
      <c r="E54" s="96"/>
      <c r="F54" s="96"/>
      <c r="G54" s="96"/>
      <c r="H54" s="96"/>
      <c r="I54" s="96"/>
      <c r="J54" s="96"/>
      <c r="K54" s="96"/>
      <c r="L54" s="96"/>
    </row>
    <row r="55" spans="1:12" x14ac:dyDescent="0.25">
      <c r="A55" s="96"/>
      <c r="B55" s="96"/>
      <c r="C55" s="96"/>
      <c r="D55" s="96"/>
      <c r="E55" s="96"/>
      <c r="F55" s="96"/>
      <c r="G55" s="96"/>
      <c r="H55" s="96"/>
      <c r="I55" s="96"/>
      <c r="J55" s="96"/>
      <c r="K55" s="96"/>
      <c r="L55" s="96"/>
    </row>
    <row r="56" spans="1:12" x14ac:dyDescent="0.25">
      <c r="A56" s="96"/>
      <c r="B56" s="96"/>
      <c r="C56" s="96"/>
      <c r="D56" s="96"/>
      <c r="E56" s="96"/>
      <c r="F56" s="96"/>
      <c r="G56" s="96"/>
      <c r="H56" s="96"/>
      <c r="I56" s="96"/>
      <c r="J56" s="96"/>
      <c r="K56" s="96"/>
      <c r="L56" s="96"/>
    </row>
    <row r="57" spans="1:12" x14ac:dyDescent="0.25">
      <c r="A57" s="96"/>
      <c r="B57" s="96"/>
      <c r="C57" s="96"/>
      <c r="D57" s="96"/>
      <c r="E57" s="96"/>
      <c r="F57" s="96"/>
      <c r="G57" s="96"/>
      <c r="H57" s="96"/>
      <c r="I57" s="96"/>
      <c r="J57" s="96"/>
      <c r="K57" s="96"/>
      <c r="L57" s="96"/>
    </row>
    <row r="58" spans="1:12" x14ac:dyDescent="0.25">
      <c r="A58" s="96"/>
      <c r="B58" s="96"/>
      <c r="C58" s="96"/>
      <c r="D58" s="96"/>
      <c r="E58" s="96"/>
      <c r="F58" s="96"/>
      <c r="G58" s="96"/>
      <c r="H58" s="96"/>
      <c r="I58" s="96"/>
      <c r="J58" s="96"/>
      <c r="K58" s="96"/>
      <c r="L58" s="96"/>
    </row>
    <row r="59" spans="1:12" x14ac:dyDescent="0.25">
      <c r="A59" s="96"/>
      <c r="B59" s="96"/>
      <c r="C59" s="96"/>
      <c r="D59" s="96"/>
      <c r="E59" s="96"/>
      <c r="F59" s="96"/>
      <c r="G59" s="96"/>
      <c r="H59" s="96"/>
      <c r="I59" s="96"/>
      <c r="J59" s="96"/>
      <c r="K59" s="96"/>
      <c r="L59" s="96"/>
    </row>
    <row r="60" spans="1:12" x14ac:dyDescent="0.25">
      <c r="A60" s="96"/>
      <c r="B60" s="96"/>
      <c r="C60" s="96"/>
      <c r="D60" s="96"/>
      <c r="E60" s="96"/>
      <c r="F60" s="96"/>
      <c r="G60" s="96"/>
      <c r="H60" s="96"/>
      <c r="I60" s="96"/>
      <c r="J60" s="96"/>
      <c r="K60" s="96"/>
      <c r="L60" s="96"/>
    </row>
    <row r="61" spans="1:12" x14ac:dyDescent="0.25">
      <c r="A61" s="96"/>
      <c r="B61" s="96"/>
      <c r="C61" s="96"/>
      <c r="D61" s="96"/>
      <c r="E61" s="96"/>
      <c r="F61" s="96"/>
      <c r="G61" s="96"/>
      <c r="H61" s="96"/>
      <c r="I61" s="96"/>
      <c r="J61" s="96"/>
      <c r="K61" s="96"/>
      <c r="L61" s="96"/>
    </row>
    <row r="62" spans="1:12" x14ac:dyDescent="0.25">
      <c r="A62" s="96"/>
      <c r="B62" s="96"/>
      <c r="C62" s="96"/>
      <c r="D62" s="96"/>
      <c r="E62" s="96"/>
      <c r="F62" s="96"/>
      <c r="G62" s="96"/>
      <c r="H62" s="96"/>
      <c r="I62" s="96"/>
      <c r="J62" s="96"/>
      <c r="K62" s="96"/>
      <c r="L62" s="96"/>
    </row>
    <row r="63" spans="1:12" x14ac:dyDescent="0.25">
      <c r="A63" s="96"/>
      <c r="B63" s="96"/>
      <c r="C63" s="96"/>
      <c r="D63" s="96"/>
      <c r="E63" s="96"/>
      <c r="F63" s="96"/>
      <c r="G63" s="96"/>
      <c r="H63" s="96"/>
      <c r="I63" s="96"/>
      <c r="J63" s="96"/>
      <c r="K63" s="96"/>
      <c r="L63" s="96"/>
    </row>
    <row r="64" spans="1:12" x14ac:dyDescent="0.25">
      <c r="A64" s="96"/>
      <c r="B64" s="96"/>
      <c r="C64" s="96"/>
      <c r="D64" s="96"/>
      <c r="E64" s="96"/>
      <c r="F64" s="96"/>
      <c r="G64" s="96"/>
      <c r="H64" s="96"/>
      <c r="I64" s="96"/>
      <c r="J64" s="96"/>
      <c r="K64" s="96"/>
      <c r="L64" s="96"/>
    </row>
    <row r="65" spans="1:12" x14ac:dyDescent="0.25">
      <c r="A65" s="96"/>
      <c r="B65" s="96"/>
      <c r="C65" s="96"/>
      <c r="D65" s="96"/>
      <c r="E65" s="96"/>
      <c r="F65" s="96"/>
      <c r="G65" s="96"/>
      <c r="H65" s="96"/>
      <c r="I65" s="96"/>
      <c r="J65" s="96"/>
      <c r="K65" s="96"/>
      <c r="L65" s="96"/>
    </row>
    <row r="66" spans="1:12" x14ac:dyDescent="0.25">
      <c r="A66" s="96"/>
      <c r="B66" s="96"/>
      <c r="C66" s="96"/>
      <c r="D66" s="96"/>
      <c r="E66" s="96"/>
      <c r="F66" s="96"/>
      <c r="G66" s="96"/>
      <c r="H66" s="96"/>
      <c r="I66" s="96"/>
      <c r="J66" s="96"/>
      <c r="K66" s="96"/>
      <c r="L66" s="96"/>
    </row>
    <row r="67" spans="1:12" x14ac:dyDescent="0.25">
      <c r="A67" s="96"/>
      <c r="B67" s="96"/>
      <c r="C67" s="96"/>
      <c r="D67" s="96"/>
      <c r="E67" s="96"/>
      <c r="F67" s="96"/>
      <c r="G67" s="96"/>
      <c r="H67" s="96"/>
      <c r="I67" s="96"/>
      <c r="J67" s="96"/>
      <c r="K67" s="96"/>
      <c r="L67" s="96"/>
    </row>
    <row r="68" spans="1:12" x14ac:dyDescent="0.25">
      <c r="A68" s="96"/>
      <c r="B68" s="96"/>
      <c r="C68" s="96"/>
      <c r="D68" s="96"/>
      <c r="E68" s="96"/>
      <c r="F68" s="96"/>
      <c r="G68" s="96"/>
      <c r="H68" s="96"/>
      <c r="I68" s="96"/>
      <c r="J68" s="96"/>
      <c r="K68" s="96"/>
      <c r="L68" s="96"/>
    </row>
    <row r="69" spans="1:12" x14ac:dyDescent="0.25">
      <c r="A69" s="96"/>
      <c r="B69" s="96"/>
      <c r="C69" s="96"/>
      <c r="D69" s="96"/>
      <c r="E69" s="96"/>
      <c r="F69" s="96"/>
      <c r="G69" s="96"/>
      <c r="H69" s="96"/>
      <c r="I69" s="96"/>
      <c r="J69" s="96"/>
      <c r="K69" s="96"/>
      <c r="L69" s="96"/>
    </row>
    <row r="70" spans="1:12" x14ac:dyDescent="0.25">
      <c r="A70" s="96"/>
      <c r="B70" s="96"/>
      <c r="C70" s="96"/>
      <c r="D70" s="96"/>
      <c r="E70" s="96"/>
      <c r="F70" s="96"/>
      <c r="G70" s="96"/>
      <c r="H70" s="96"/>
      <c r="I70" s="96"/>
      <c r="J70" s="96"/>
      <c r="K70" s="96"/>
      <c r="L70" s="96"/>
    </row>
    <row r="71" spans="1:12" x14ac:dyDescent="0.25">
      <c r="A71" s="96"/>
      <c r="B71" s="96"/>
      <c r="C71" s="96"/>
      <c r="D71" s="96"/>
      <c r="E71" s="96"/>
      <c r="F71" s="96"/>
      <c r="G71" s="96"/>
      <c r="H71" s="96"/>
      <c r="I71" s="96"/>
      <c r="J71" s="96"/>
      <c r="K71" s="96"/>
      <c r="L71" s="96"/>
    </row>
    <row r="72" spans="1:12" x14ac:dyDescent="0.25">
      <c r="A72" s="96"/>
      <c r="B72" s="96"/>
      <c r="C72" s="96"/>
      <c r="D72" s="96"/>
      <c r="E72" s="96"/>
      <c r="F72" s="96"/>
      <c r="G72" s="96"/>
      <c r="H72" s="96"/>
      <c r="I72" s="96"/>
      <c r="J72" s="96"/>
      <c r="K72" s="96"/>
      <c r="L72" s="96"/>
    </row>
    <row r="73" spans="1:12" x14ac:dyDescent="0.25">
      <c r="A73" s="96"/>
      <c r="B73" s="96"/>
      <c r="C73" s="96"/>
      <c r="D73" s="96"/>
      <c r="E73" s="96"/>
      <c r="F73" s="96"/>
      <c r="G73" s="96"/>
      <c r="H73" s="96"/>
      <c r="I73" s="96"/>
      <c r="J73" s="96"/>
      <c r="K73" s="96"/>
      <c r="L73" s="96"/>
    </row>
  </sheetData>
  <mergeCells count="3">
    <mergeCell ref="C2:C5"/>
    <mergeCell ref="A2:A5"/>
    <mergeCell ref="B2:B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69387-063B-402E-AFDA-982EAF551561}">
  <dimension ref="A1:O35"/>
  <sheetViews>
    <sheetView topLeftCell="B1" workbookViewId="0">
      <selection activeCell="E10" sqref="E10"/>
    </sheetView>
  </sheetViews>
  <sheetFormatPr baseColWidth="10" defaultColWidth="11.42578125" defaultRowHeight="15" x14ac:dyDescent="0.25"/>
  <cols>
    <col min="1" max="1" width="8.5703125" style="96" hidden="1" customWidth="1"/>
    <col min="2" max="2" width="24.42578125" style="96" customWidth="1"/>
    <col min="3" max="3" width="37.28515625" style="96" customWidth="1"/>
    <col min="4" max="4" width="8.7109375" style="96" customWidth="1"/>
    <col min="5" max="5" width="48" style="96" customWidth="1"/>
    <col min="6" max="6" width="11.42578125" style="96" hidden="1" customWidth="1"/>
    <col min="7" max="7" width="14.140625" style="96" customWidth="1"/>
    <col min="8" max="8" width="14.140625" style="96" hidden="1" customWidth="1"/>
    <col min="9" max="9" width="14.140625" style="96" customWidth="1"/>
    <col min="10" max="10" width="46.140625" style="96" customWidth="1"/>
    <col min="11" max="11" width="44.5703125" style="96" customWidth="1"/>
  </cols>
  <sheetData>
    <row r="1" spans="1:15" ht="26.25" customHeight="1" x14ac:dyDescent="0.25">
      <c r="A1" s="45" t="s">
        <v>241</v>
      </c>
      <c r="B1" s="119" t="s">
        <v>242</v>
      </c>
      <c r="C1" s="119" t="s">
        <v>243</v>
      </c>
      <c r="D1" s="119" t="s">
        <v>241</v>
      </c>
      <c r="E1" s="119" t="s">
        <v>338</v>
      </c>
      <c r="F1" s="120" t="s">
        <v>245</v>
      </c>
      <c r="G1" s="119" t="s">
        <v>246</v>
      </c>
      <c r="H1" s="120" t="s">
        <v>247</v>
      </c>
      <c r="I1" s="119" t="s">
        <v>248</v>
      </c>
      <c r="J1" s="45" t="s">
        <v>249</v>
      </c>
      <c r="K1" s="89" t="s">
        <v>493</v>
      </c>
    </row>
    <row r="2" spans="1:15" s="48" customFormat="1" hidden="1" x14ac:dyDescent="0.25">
      <c r="A2" s="334">
        <v>1</v>
      </c>
      <c r="B2" s="349" t="s">
        <v>513</v>
      </c>
      <c r="C2" s="349" t="s">
        <v>514</v>
      </c>
      <c r="D2" s="350" t="s">
        <v>251</v>
      </c>
      <c r="E2" s="350" t="s">
        <v>515</v>
      </c>
      <c r="F2" s="349"/>
      <c r="G2" s="349" t="s">
        <v>231</v>
      </c>
      <c r="H2" s="349" t="s">
        <v>280</v>
      </c>
      <c r="I2" s="350" t="s">
        <v>516</v>
      </c>
      <c r="J2" s="334"/>
      <c r="K2" s="302"/>
      <c r="L2" s="53"/>
      <c r="M2" s="53"/>
      <c r="N2" s="53"/>
      <c r="O2" s="53"/>
    </row>
    <row r="3" spans="1:15" s="48" customFormat="1" ht="24" hidden="1" customHeight="1" x14ac:dyDescent="0.25">
      <c r="A3" s="334"/>
      <c r="B3" s="349"/>
      <c r="C3" s="349"/>
      <c r="D3" s="350"/>
      <c r="E3" s="350"/>
      <c r="F3" s="349"/>
      <c r="G3" s="349"/>
      <c r="H3" s="349"/>
      <c r="I3" s="350"/>
      <c r="J3" s="334"/>
      <c r="K3" s="303"/>
      <c r="L3" s="53"/>
      <c r="M3" s="53"/>
      <c r="N3" s="53"/>
      <c r="O3" s="53"/>
    </row>
    <row r="4" spans="1:15" s="48" customFormat="1" ht="33.75" hidden="1" customHeight="1" x14ac:dyDescent="0.25">
      <c r="A4" s="46" t="s">
        <v>260</v>
      </c>
      <c r="B4" s="117" t="s">
        <v>517</v>
      </c>
      <c r="C4" s="117" t="s">
        <v>518</v>
      </c>
      <c r="D4" s="117" t="s">
        <v>251</v>
      </c>
      <c r="E4" s="117" t="s">
        <v>519</v>
      </c>
      <c r="F4" s="117"/>
      <c r="G4" s="117" t="s">
        <v>231</v>
      </c>
      <c r="H4" s="117" t="s">
        <v>257</v>
      </c>
      <c r="I4" s="117" t="s">
        <v>520</v>
      </c>
      <c r="J4" s="46"/>
      <c r="K4" s="67" t="s">
        <v>521</v>
      </c>
      <c r="L4" s="53"/>
      <c r="M4" s="53"/>
      <c r="N4" s="53"/>
      <c r="O4" s="53"/>
    </row>
    <row r="5" spans="1:15" s="48" customFormat="1" ht="25.5" hidden="1" x14ac:dyDescent="0.25">
      <c r="A5" s="46" t="s">
        <v>264</v>
      </c>
      <c r="B5" s="121" t="s">
        <v>522</v>
      </c>
      <c r="C5" s="117" t="s">
        <v>523</v>
      </c>
      <c r="D5" s="117" t="s">
        <v>251</v>
      </c>
      <c r="E5" s="117" t="s">
        <v>524</v>
      </c>
      <c r="F5" s="117"/>
      <c r="G5" s="117" t="s">
        <v>231</v>
      </c>
      <c r="H5" s="117" t="s">
        <v>257</v>
      </c>
      <c r="I5" s="117" t="s">
        <v>520</v>
      </c>
      <c r="J5" s="46"/>
      <c r="K5" s="67" t="s">
        <v>525</v>
      </c>
      <c r="L5" s="53"/>
      <c r="M5" s="53"/>
      <c r="N5" s="53"/>
      <c r="O5" s="53"/>
    </row>
    <row r="6" spans="1:15" s="48" customFormat="1" ht="51" hidden="1" x14ac:dyDescent="0.25">
      <c r="A6" s="46" t="s">
        <v>282</v>
      </c>
      <c r="B6" s="122" t="s">
        <v>526</v>
      </c>
      <c r="C6" s="117" t="s">
        <v>527</v>
      </c>
      <c r="D6" s="117" t="s">
        <v>251</v>
      </c>
      <c r="E6" s="117" t="s">
        <v>528</v>
      </c>
      <c r="F6" s="117"/>
      <c r="G6" s="117" t="s">
        <v>231</v>
      </c>
      <c r="H6" s="117" t="s">
        <v>257</v>
      </c>
      <c r="I6" s="118" t="s">
        <v>516</v>
      </c>
      <c r="J6" s="46"/>
      <c r="K6" s="67"/>
      <c r="L6" s="53"/>
      <c r="M6" s="53"/>
      <c r="N6" s="53"/>
      <c r="O6" s="53"/>
    </row>
    <row r="7" spans="1:15" s="48" customFormat="1" ht="72" customHeight="1" x14ac:dyDescent="0.25">
      <c r="A7" s="117" t="s">
        <v>290</v>
      </c>
      <c r="B7" s="230" t="s">
        <v>529</v>
      </c>
      <c r="C7" s="230" t="s">
        <v>530</v>
      </c>
      <c r="D7" s="230" t="s">
        <v>251</v>
      </c>
      <c r="E7" s="231" t="s">
        <v>531</v>
      </c>
      <c r="F7" s="232"/>
      <c r="G7" s="230" t="s">
        <v>532</v>
      </c>
      <c r="H7" s="232" t="s">
        <v>257</v>
      </c>
      <c r="I7" s="230" t="s">
        <v>258</v>
      </c>
      <c r="J7" s="233"/>
      <c r="K7" s="67"/>
      <c r="L7" s="53"/>
      <c r="M7" s="53"/>
      <c r="N7" s="53"/>
      <c r="O7" s="53"/>
    </row>
    <row r="8" spans="1:15" s="48" customFormat="1" ht="36" customHeight="1" x14ac:dyDescent="0.25">
      <c r="A8" s="117" t="s">
        <v>294</v>
      </c>
      <c r="B8" s="234" t="s">
        <v>533</v>
      </c>
      <c r="C8" s="234" t="s">
        <v>534</v>
      </c>
      <c r="D8" s="234" t="s">
        <v>251</v>
      </c>
      <c r="E8" s="234" t="s">
        <v>535</v>
      </c>
      <c r="F8" s="234"/>
      <c r="G8" s="234" t="s">
        <v>320</v>
      </c>
      <c r="H8" s="234" t="s">
        <v>14</v>
      </c>
      <c r="I8" s="234"/>
      <c r="J8" s="233"/>
      <c r="K8" s="67"/>
      <c r="L8" s="53"/>
      <c r="M8" s="53"/>
      <c r="N8" s="53"/>
      <c r="O8" s="53"/>
    </row>
    <row r="9" spans="1:15" s="48" customFormat="1" ht="45" customHeight="1" x14ac:dyDescent="0.25">
      <c r="A9" s="117" t="s">
        <v>299</v>
      </c>
      <c r="B9" s="234" t="s">
        <v>536</v>
      </c>
      <c r="C9" s="234" t="s">
        <v>537</v>
      </c>
      <c r="D9" s="234" t="s">
        <v>251</v>
      </c>
      <c r="E9" s="234" t="s">
        <v>538</v>
      </c>
      <c r="F9" s="234"/>
      <c r="G9" s="234" t="s">
        <v>231</v>
      </c>
      <c r="H9" s="234" t="s">
        <v>257</v>
      </c>
      <c r="I9" s="235" t="s">
        <v>516</v>
      </c>
      <c r="J9" s="233"/>
      <c r="K9" s="67"/>
      <c r="L9" s="53"/>
      <c r="M9" s="53"/>
      <c r="N9" s="53"/>
      <c r="O9" s="53"/>
    </row>
    <row r="10" spans="1:15" s="48" customFormat="1" x14ac:dyDescent="0.25">
      <c r="A10" s="117" t="s">
        <v>411</v>
      </c>
      <c r="B10" s="234" t="s">
        <v>539</v>
      </c>
      <c r="C10" s="234" t="s">
        <v>540</v>
      </c>
      <c r="D10" s="234" t="s">
        <v>251</v>
      </c>
      <c r="E10" s="234" t="s">
        <v>541</v>
      </c>
      <c r="F10" s="234"/>
      <c r="G10" s="234" t="s">
        <v>542</v>
      </c>
      <c r="H10" s="234" t="s">
        <v>257</v>
      </c>
      <c r="I10" s="234" t="s">
        <v>258</v>
      </c>
      <c r="J10" s="233"/>
      <c r="K10" s="67"/>
      <c r="L10" s="53"/>
      <c r="M10" s="53"/>
      <c r="N10" s="53"/>
      <c r="O10" s="53"/>
    </row>
    <row r="11" spans="1:15" s="97" customFormat="1" x14ac:dyDescent="0.25">
      <c r="A11" s="99"/>
      <c r="B11" s="236" t="s">
        <v>543</v>
      </c>
      <c r="C11" s="237"/>
      <c r="D11" s="237"/>
      <c r="E11" s="237"/>
      <c r="F11" s="237"/>
      <c r="G11" s="237"/>
      <c r="H11" s="237"/>
      <c r="I11" s="237"/>
      <c r="J11" s="237"/>
      <c r="K11" s="99"/>
      <c r="L11" s="105"/>
      <c r="M11" s="105"/>
      <c r="N11" s="105"/>
      <c r="O11" s="105"/>
    </row>
    <row r="12" spans="1:15" ht="62.25" customHeight="1" x14ac:dyDescent="0.25">
      <c r="A12" s="98"/>
      <c r="B12" s="238" t="s">
        <v>544</v>
      </c>
      <c r="C12" s="233" t="s">
        <v>545</v>
      </c>
      <c r="D12" s="239" t="s">
        <v>251</v>
      </c>
      <c r="E12" s="239" t="s">
        <v>231</v>
      </c>
      <c r="F12" s="239" t="s">
        <v>257</v>
      </c>
      <c r="G12" s="239" t="s">
        <v>231</v>
      </c>
      <c r="H12" s="239"/>
      <c r="I12" s="240" t="s">
        <v>258</v>
      </c>
      <c r="J12" s="240"/>
      <c r="K12" s="46" t="s">
        <v>546</v>
      </c>
      <c r="L12" s="54"/>
      <c r="M12" s="54"/>
      <c r="N12" s="54"/>
      <c r="O12" s="54"/>
    </row>
    <row r="13" spans="1:15" x14ac:dyDescent="0.25">
      <c r="A13" s="98"/>
      <c r="B13" s="216" t="s">
        <v>547</v>
      </c>
      <c r="C13" s="98"/>
      <c r="D13" s="98"/>
      <c r="E13" s="98"/>
      <c r="F13" s="98"/>
      <c r="G13" s="98"/>
      <c r="H13" s="98"/>
      <c r="I13" s="98"/>
      <c r="J13" s="98"/>
      <c r="K13" s="98"/>
      <c r="L13" s="54"/>
      <c r="M13" s="54"/>
      <c r="N13" s="54"/>
      <c r="O13" s="54"/>
    </row>
    <row r="14" spans="1:15" ht="102.95" customHeight="1" x14ac:dyDescent="0.25">
      <c r="A14" s="98"/>
      <c r="B14" s="216" t="s">
        <v>548</v>
      </c>
      <c r="C14" s="98"/>
      <c r="D14" s="98"/>
      <c r="E14" s="100"/>
      <c r="F14" s="98"/>
      <c r="G14" s="98"/>
      <c r="H14" s="98"/>
      <c r="I14" s="98"/>
      <c r="J14" s="98"/>
      <c r="K14" s="98"/>
      <c r="L14" s="54"/>
      <c r="M14" s="54"/>
      <c r="N14" s="54"/>
      <c r="O14" s="54"/>
    </row>
    <row r="15" spans="1:15" x14ac:dyDescent="0.25">
      <c r="A15" s="98"/>
      <c r="B15" s="98"/>
      <c r="C15" s="98"/>
      <c r="D15" s="98"/>
      <c r="E15" s="101"/>
      <c r="F15" s="98"/>
      <c r="G15" s="98"/>
      <c r="H15" s="98"/>
      <c r="I15" s="98"/>
      <c r="J15" s="98"/>
      <c r="K15" s="98"/>
      <c r="L15" s="54"/>
      <c r="M15" s="54"/>
      <c r="N15" s="54"/>
      <c r="O15" s="54"/>
    </row>
    <row r="16" spans="1:15" x14ac:dyDescent="0.25">
      <c r="A16" s="98"/>
      <c r="B16" s="98"/>
      <c r="C16" s="98"/>
      <c r="D16" s="98"/>
      <c r="E16" s="102"/>
      <c r="F16" s="98"/>
      <c r="G16" s="98"/>
      <c r="H16" s="98"/>
      <c r="I16" s="98"/>
      <c r="J16" s="98"/>
      <c r="K16" s="98"/>
      <c r="L16" s="54"/>
      <c r="M16" s="54"/>
      <c r="N16" s="54"/>
      <c r="O16" s="54"/>
    </row>
    <row r="17" spans="1:15" x14ac:dyDescent="0.25">
      <c r="A17" s="98"/>
      <c r="B17" s="98"/>
      <c r="C17" s="98"/>
      <c r="D17" s="98"/>
      <c r="E17" s="103"/>
      <c r="F17" s="98"/>
      <c r="G17" s="98"/>
      <c r="H17" s="98"/>
      <c r="I17" s="98"/>
      <c r="J17" s="98"/>
      <c r="K17" s="98"/>
      <c r="L17" s="54"/>
      <c r="M17" s="54"/>
      <c r="N17" s="54"/>
      <c r="O17" s="54"/>
    </row>
    <row r="18" spans="1:15" x14ac:dyDescent="0.25">
      <c r="A18" s="98"/>
      <c r="B18" s="98"/>
      <c r="C18" s="98"/>
      <c r="D18" s="98"/>
      <c r="E18" s="104"/>
      <c r="F18" s="98"/>
      <c r="G18" s="98"/>
      <c r="H18" s="98"/>
      <c r="I18" s="98"/>
      <c r="J18" s="98"/>
      <c r="K18" s="98"/>
      <c r="L18" s="54"/>
      <c r="M18" s="54"/>
      <c r="N18" s="54"/>
      <c r="O18" s="54"/>
    </row>
    <row r="19" spans="1:15" x14ac:dyDescent="0.25">
      <c r="A19" s="98"/>
      <c r="B19" s="98"/>
      <c r="C19" s="98"/>
      <c r="D19" s="98"/>
      <c r="E19" s="98"/>
      <c r="F19" s="98"/>
      <c r="G19" s="98"/>
      <c r="H19" s="98"/>
      <c r="I19" s="98"/>
      <c r="J19" s="98"/>
      <c r="K19" s="98"/>
      <c r="L19" s="54"/>
      <c r="M19" s="54"/>
      <c r="N19" s="54"/>
      <c r="O19" s="54"/>
    </row>
    <row r="20" spans="1:15" x14ac:dyDescent="0.25">
      <c r="A20" s="98"/>
      <c r="B20" s="98"/>
      <c r="C20" s="98"/>
      <c r="D20" s="98"/>
      <c r="E20" s="98"/>
      <c r="F20" s="98"/>
      <c r="G20" s="98"/>
      <c r="H20" s="98"/>
      <c r="I20" s="98"/>
      <c r="J20" s="98"/>
      <c r="K20" s="98"/>
      <c r="L20" s="54"/>
      <c r="M20" s="54"/>
      <c r="N20" s="54"/>
      <c r="O20" s="54"/>
    </row>
    <row r="21" spans="1:15" x14ac:dyDescent="0.25">
      <c r="A21" s="98"/>
      <c r="B21" s="98"/>
      <c r="C21" s="98"/>
      <c r="D21" s="98"/>
      <c r="E21" s="98"/>
      <c r="F21" s="98"/>
      <c r="G21" s="98"/>
      <c r="H21" s="98"/>
      <c r="I21" s="98"/>
      <c r="J21" s="98"/>
      <c r="K21" s="98"/>
      <c r="L21" s="54"/>
      <c r="M21" s="54"/>
      <c r="N21" s="54"/>
      <c r="O21" s="54"/>
    </row>
    <row r="22" spans="1:15" x14ac:dyDescent="0.25">
      <c r="A22" s="98"/>
      <c r="B22" s="98"/>
      <c r="C22" s="98"/>
      <c r="D22" s="98"/>
      <c r="E22" s="98"/>
      <c r="F22" s="98"/>
      <c r="G22" s="98"/>
      <c r="H22" s="98"/>
      <c r="I22" s="98"/>
      <c r="J22" s="98"/>
      <c r="K22" s="98"/>
      <c r="L22" s="54"/>
      <c r="M22" s="54"/>
      <c r="N22" s="54"/>
      <c r="O22" s="54"/>
    </row>
    <row r="23" spans="1:15" x14ac:dyDescent="0.25">
      <c r="A23" s="98"/>
      <c r="B23" s="98"/>
      <c r="C23" s="98"/>
      <c r="D23" s="98"/>
      <c r="E23" s="98"/>
      <c r="F23" s="98"/>
      <c r="G23" s="98"/>
      <c r="H23" s="98"/>
      <c r="I23" s="98"/>
      <c r="J23" s="98"/>
      <c r="K23" s="98"/>
      <c r="L23" s="54"/>
      <c r="M23" s="54"/>
      <c r="N23" s="54"/>
      <c r="O23" s="54"/>
    </row>
    <row r="24" spans="1:15" x14ac:dyDescent="0.25">
      <c r="A24" s="98"/>
      <c r="B24" s="98"/>
      <c r="C24" s="98"/>
      <c r="D24" s="98"/>
      <c r="E24" s="98"/>
      <c r="F24" s="98"/>
      <c r="G24" s="98"/>
      <c r="H24" s="98"/>
      <c r="I24" s="98"/>
      <c r="J24" s="98"/>
      <c r="K24" s="98"/>
      <c r="L24" s="54"/>
      <c r="M24" s="54"/>
      <c r="N24" s="54"/>
      <c r="O24" s="54"/>
    </row>
    <row r="25" spans="1:15" x14ac:dyDescent="0.25">
      <c r="A25" s="98"/>
      <c r="B25" s="98"/>
      <c r="C25" s="98"/>
      <c r="D25" s="98"/>
      <c r="E25" s="98"/>
      <c r="F25" s="98"/>
      <c r="G25" s="98"/>
      <c r="H25" s="98"/>
      <c r="I25" s="98"/>
      <c r="J25" s="98"/>
      <c r="K25" s="98"/>
      <c r="L25" s="54"/>
      <c r="M25" s="54"/>
      <c r="N25" s="54"/>
      <c r="O25" s="54"/>
    </row>
    <row r="26" spans="1:15" x14ac:dyDescent="0.25">
      <c r="A26" s="98"/>
      <c r="B26" s="98"/>
      <c r="C26" s="98"/>
      <c r="D26" s="98"/>
      <c r="E26" s="98"/>
      <c r="F26" s="98"/>
      <c r="G26" s="98"/>
      <c r="H26" s="98"/>
      <c r="I26" s="98"/>
      <c r="J26" s="98"/>
      <c r="K26" s="98"/>
      <c r="L26" s="54"/>
      <c r="M26" s="54"/>
      <c r="N26" s="54"/>
      <c r="O26" s="54"/>
    </row>
    <row r="27" spans="1:15" x14ac:dyDescent="0.25">
      <c r="A27" s="98"/>
      <c r="B27" s="98"/>
      <c r="C27" s="98"/>
      <c r="D27" s="98"/>
      <c r="E27" s="98"/>
      <c r="F27" s="98"/>
      <c r="G27" s="98"/>
      <c r="H27" s="98"/>
      <c r="I27" s="98"/>
      <c r="J27" s="98"/>
      <c r="K27" s="98"/>
      <c r="L27" s="54"/>
      <c r="M27" s="54"/>
      <c r="N27" s="54"/>
      <c r="O27" s="54"/>
    </row>
    <row r="28" spans="1:15" x14ac:dyDescent="0.25">
      <c r="A28" s="98"/>
      <c r="B28" s="98"/>
      <c r="C28" s="98"/>
      <c r="D28" s="98"/>
      <c r="E28" s="98"/>
      <c r="F28" s="98"/>
      <c r="G28" s="98"/>
      <c r="H28" s="98"/>
      <c r="I28" s="98"/>
      <c r="J28" s="98"/>
      <c r="K28" s="98"/>
      <c r="L28" s="54"/>
      <c r="M28" s="54"/>
      <c r="N28" s="54"/>
      <c r="O28" s="54"/>
    </row>
    <row r="29" spans="1:15" x14ac:dyDescent="0.25">
      <c r="A29" s="98"/>
      <c r="B29" s="98"/>
      <c r="C29" s="98"/>
      <c r="D29" s="98"/>
      <c r="E29" s="98"/>
      <c r="F29" s="98"/>
      <c r="G29" s="98"/>
      <c r="H29" s="98"/>
      <c r="I29" s="98"/>
      <c r="J29" s="98"/>
      <c r="K29" s="98"/>
      <c r="L29" s="54"/>
      <c r="M29" s="54"/>
      <c r="N29" s="54"/>
      <c r="O29" s="54"/>
    </row>
    <row r="30" spans="1:15" x14ac:dyDescent="0.25">
      <c r="A30" s="98"/>
      <c r="B30" s="98"/>
      <c r="C30" s="98"/>
      <c r="D30" s="98"/>
      <c r="E30" s="98"/>
      <c r="F30" s="98"/>
      <c r="G30" s="98"/>
      <c r="H30" s="98"/>
      <c r="I30" s="98"/>
      <c r="J30" s="98"/>
      <c r="K30" s="98"/>
      <c r="L30" s="54"/>
      <c r="M30" s="54"/>
      <c r="N30" s="54"/>
      <c r="O30" s="54"/>
    </row>
    <row r="31" spans="1:15" x14ac:dyDescent="0.25">
      <c r="A31" s="98"/>
      <c r="B31" s="98"/>
      <c r="C31" s="98"/>
      <c r="D31" s="98"/>
      <c r="E31" s="98"/>
      <c r="F31" s="98"/>
      <c r="G31" s="98"/>
      <c r="H31" s="98"/>
      <c r="I31" s="98"/>
      <c r="J31" s="98"/>
      <c r="K31" s="98"/>
      <c r="L31" s="54"/>
      <c r="M31" s="54"/>
      <c r="N31" s="54"/>
      <c r="O31" s="54"/>
    </row>
    <row r="32" spans="1:15" x14ac:dyDescent="0.25">
      <c r="A32" s="98"/>
      <c r="B32" s="98"/>
      <c r="C32" s="98"/>
      <c r="D32" s="98"/>
      <c r="E32" s="98"/>
      <c r="F32" s="98"/>
      <c r="G32" s="98"/>
      <c r="H32" s="98"/>
      <c r="I32" s="98"/>
      <c r="J32" s="98"/>
      <c r="K32" s="98"/>
      <c r="L32" s="54"/>
      <c r="M32" s="54"/>
      <c r="N32" s="54"/>
      <c r="O32" s="54"/>
    </row>
    <row r="33" spans="1:15" x14ac:dyDescent="0.25">
      <c r="A33" s="98"/>
      <c r="B33" s="98"/>
      <c r="C33" s="98"/>
      <c r="D33" s="98"/>
      <c r="E33" s="98"/>
      <c r="F33" s="98"/>
      <c r="G33" s="98"/>
      <c r="H33" s="98"/>
      <c r="I33" s="98"/>
      <c r="J33" s="98"/>
      <c r="K33" s="98"/>
      <c r="L33" s="54"/>
      <c r="M33" s="54"/>
      <c r="N33" s="54"/>
      <c r="O33" s="54"/>
    </row>
    <row r="34" spans="1:15" x14ac:dyDescent="0.25">
      <c r="A34" s="98"/>
      <c r="B34" s="98"/>
      <c r="C34" s="98"/>
      <c r="D34" s="98"/>
      <c r="E34" s="98"/>
      <c r="F34" s="98"/>
      <c r="G34" s="98"/>
      <c r="H34" s="98"/>
      <c r="I34" s="98"/>
      <c r="J34" s="98"/>
      <c r="K34" s="98"/>
      <c r="L34" s="54"/>
      <c r="M34" s="54"/>
      <c r="N34" s="54"/>
      <c r="O34" s="54"/>
    </row>
    <row r="35" spans="1:15" x14ac:dyDescent="0.25">
      <c r="A35" s="98"/>
      <c r="B35" s="98"/>
      <c r="C35" s="98"/>
      <c r="D35" s="98"/>
      <c r="E35" s="98"/>
      <c r="F35" s="98"/>
      <c r="G35" s="98"/>
      <c r="H35" s="98"/>
      <c r="I35" s="98"/>
      <c r="J35" s="98"/>
      <c r="K35" s="98"/>
      <c r="L35" s="54"/>
      <c r="M35" s="54"/>
      <c r="N35" s="54"/>
      <c r="O35" s="54"/>
    </row>
  </sheetData>
  <mergeCells count="11">
    <mergeCell ref="K2:K3"/>
    <mergeCell ref="F2:F3"/>
    <mergeCell ref="G2:G3"/>
    <mergeCell ref="H2:H3"/>
    <mergeCell ref="I2:I3"/>
    <mergeCell ref="J2:J3"/>
    <mergeCell ref="A2:A3"/>
    <mergeCell ref="B2:B3"/>
    <mergeCell ref="C2:C3"/>
    <mergeCell ref="D2:D3"/>
    <mergeCell ref="E2:E3"/>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2E93F-6047-4B8D-997D-ED444A763F81}">
  <sheetPr>
    <tabColor theme="0"/>
  </sheetPr>
  <dimension ref="B3:AZ31"/>
  <sheetViews>
    <sheetView zoomScale="90" zoomScaleNormal="90" workbookViewId="0">
      <selection activeCell="AT7" activeCellId="4" sqref="AD6 AJ7 AL7 AQ7 AT7"/>
    </sheetView>
  </sheetViews>
  <sheetFormatPr baseColWidth="10" defaultColWidth="11.42578125" defaultRowHeight="15" x14ac:dyDescent="0.25"/>
  <cols>
    <col min="1" max="1" width="4.5703125" customWidth="1"/>
    <col min="2" max="2" width="18.5703125" customWidth="1"/>
    <col min="3" max="3" width="18.85546875" customWidth="1"/>
    <col min="4" max="5" width="4.42578125" customWidth="1"/>
    <col min="6" max="6" width="5.7109375" customWidth="1"/>
    <col min="7" max="8" width="4.7109375" customWidth="1"/>
    <col min="9" max="9" width="4.42578125" customWidth="1"/>
    <col min="10" max="10" width="4.5703125" customWidth="1"/>
    <col min="11" max="11" width="4.7109375" customWidth="1"/>
    <col min="12" max="14" width="5.7109375" customWidth="1"/>
    <col min="15" max="15" width="5.28515625" customWidth="1"/>
    <col min="16" max="16" width="5.85546875" customWidth="1"/>
    <col min="17" max="17" width="6.85546875" customWidth="1"/>
    <col min="18" max="18" width="12.5703125" customWidth="1"/>
  </cols>
  <sheetData>
    <row r="3" spans="2:52" x14ac:dyDescent="0.25">
      <c r="B3" s="10" t="s">
        <v>186</v>
      </c>
      <c r="C3" s="10" t="s">
        <v>187</v>
      </c>
      <c r="D3" s="10" t="s">
        <v>12</v>
      </c>
      <c r="E3" s="10" t="s">
        <v>13</v>
      </c>
      <c r="F3" s="10" t="s">
        <v>14</v>
      </c>
      <c r="G3" s="10" t="s">
        <v>15</v>
      </c>
      <c r="H3" s="10" t="s">
        <v>16</v>
      </c>
      <c r="I3" s="10" t="s">
        <v>17</v>
      </c>
      <c r="J3" s="10" t="s">
        <v>18</v>
      </c>
      <c r="K3" s="10" t="s">
        <v>19</v>
      </c>
      <c r="L3" s="10" t="s">
        <v>20</v>
      </c>
      <c r="M3" s="10" t="s">
        <v>21</v>
      </c>
      <c r="N3" s="10" t="s">
        <v>22</v>
      </c>
      <c r="O3" s="10" t="s">
        <v>23</v>
      </c>
      <c r="P3" s="10" t="s">
        <v>24</v>
      </c>
      <c r="Q3" s="10" t="s">
        <v>188</v>
      </c>
      <c r="R3" s="10" t="s">
        <v>189</v>
      </c>
    </row>
    <row r="4" spans="2:52" x14ac:dyDescent="0.25">
      <c r="B4" t="s">
        <v>190</v>
      </c>
      <c r="C4" t="s">
        <v>191</v>
      </c>
      <c r="D4" s="13">
        <v>4</v>
      </c>
      <c r="E4" s="13">
        <v>12</v>
      </c>
      <c r="F4" s="13">
        <v>35</v>
      </c>
      <c r="G4" s="13">
        <v>27</v>
      </c>
      <c r="H4" s="13">
        <v>12</v>
      </c>
      <c r="I4" s="13">
        <v>6</v>
      </c>
      <c r="J4" s="13">
        <v>0</v>
      </c>
      <c r="K4" s="13">
        <v>4</v>
      </c>
      <c r="L4" s="13">
        <v>0</v>
      </c>
      <c r="M4" s="13">
        <v>0</v>
      </c>
      <c r="N4" s="13">
        <v>0</v>
      </c>
      <c r="O4" s="13">
        <v>0</v>
      </c>
      <c r="P4" s="13">
        <v>0</v>
      </c>
      <c r="Q4" s="13">
        <f>SUM(D4:P4)</f>
        <v>100</v>
      </c>
    </row>
    <row r="5" spans="2:52" x14ac:dyDescent="0.25">
      <c r="B5" t="s">
        <v>192</v>
      </c>
      <c r="C5" t="s">
        <v>193</v>
      </c>
      <c r="D5" s="13">
        <v>6</v>
      </c>
      <c r="E5" s="13">
        <v>12</v>
      </c>
      <c r="F5" s="13">
        <v>55</v>
      </c>
      <c r="G5" s="13">
        <v>8</v>
      </c>
      <c r="H5" s="13">
        <v>12</v>
      </c>
      <c r="I5" s="13">
        <v>1</v>
      </c>
      <c r="J5" s="13">
        <v>0</v>
      </c>
      <c r="K5" s="13">
        <v>6</v>
      </c>
      <c r="L5" s="13">
        <v>0</v>
      </c>
      <c r="M5" s="13">
        <v>0</v>
      </c>
      <c r="N5" s="13">
        <v>0</v>
      </c>
      <c r="O5" s="13">
        <v>0</v>
      </c>
      <c r="P5" s="13">
        <v>0</v>
      </c>
      <c r="Q5" s="13">
        <f>SUM(D5:P5)</f>
        <v>100</v>
      </c>
      <c r="R5" s="12">
        <v>10000</v>
      </c>
    </row>
    <row r="6" spans="2:52" x14ac:dyDescent="0.25">
      <c r="B6" t="s">
        <v>43</v>
      </c>
      <c r="C6" t="s">
        <v>194</v>
      </c>
      <c r="D6" s="13">
        <v>8</v>
      </c>
      <c r="E6" s="13">
        <v>8</v>
      </c>
      <c r="F6" s="13">
        <v>42</v>
      </c>
      <c r="G6" s="13">
        <v>21</v>
      </c>
      <c r="H6" s="13">
        <v>8</v>
      </c>
      <c r="I6" s="13">
        <v>5</v>
      </c>
      <c r="J6" s="13">
        <v>0</v>
      </c>
      <c r="K6" s="13">
        <v>8</v>
      </c>
      <c r="L6" s="13">
        <v>0</v>
      </c>
      <c r="M6" s="13">
        <v>0</v>
      </c>
      <c r="N6" s="13">
        <v>0</v>
      </c>
      <c r="O6" s="13">
        <v>0</v>
      </c>
      <c r="P6" s="13">
        <v>0</v>
      </c>
      <c r="Q6" s="13">
        <f t="shared" ref="Q6:Q18" si="0">SUM(D6:P6)</f>
        <v>100</v>
      </c>
      <c r="R6" s="12">
        <v>12000</v>
      </c>
      <c r="S6" t="s">
        <v>195</v>
      </c>
      <c r="AD6" s="43" t="s">
        <v>196</v>
      </c>
      <c r="AE6" s="43"/>
      <c r="AF6" s="43"/>
      <c r="AG6" s="43"/>
      <c r="AH6" s="43"/>
    </row>
    <row r="7" spans="2:52" x14ac:dyDescent="0.25">
      <c r="B7" t="s">
        <v>39</v>
      </c>
      <c r="C7" t="s">
        <v>197</v>
      </c>
      <c r="D7" s="13">
        <v>8</v>
      </c>
      <c r="E7" s="13">
        <v>8</v>
      </c>
      <c r="F7" s="13">
        <v>42</v>
      </c>
      <c r="G7" s="13">
        <v>21</v>
      </c>
      <c r="H7" s="13">
        <v>8</v>
      </c>
      <c r="I7" s="13">
        <v>5</v>
      </c>
      <c r="J7" s="13">
        <v>0</v>
      </c>
      <c r="K7" s="13">
        <v>8</v>
      </c>
      <c r="L7" s="13">
        <v>0</v>
      </c>
      <c r="M7" s="13">
        <v>0</v>
      </c>
      <c r="N7" s="13">
        <v>0</v>
      </c>
      <c r="O7" s="13">
        <v>0</v>
      </c>
      <c r="P7" s="13">
        <v>0</v>
      </c>
      <c r="Q7" s="13">
        <f t="shared" si="0"/>
        <v>100</v>
      </c>
      <c r="R7" s="12">
        <v>4000</v>
      </c>
      <c r="S7" t="s">
        <v>198</v>
      </c>
      <c r="AE7" s="41"/>
      <c r="AJ7" s="43" t="s">
        <v>199</v>
      </c>
      <c r="AK7" s="43"/>
      <c r="AL7" s="43" t="s">
        <v>200</v>
      </c>
      <c r="AM7" s="43"/>
      <c r="AN7" s="43"/>
      <c r="AO7" s="43"/>
      <c r="AP7" s="43"/>
      <c r="AQ7" s="43" t="s">
        <v>201</v>
      </c>
      <c r="AR7" s="43"/>
      <c r="AS7" s="43"/>
      <c r="AT7" s="43" t="s">
        <v>202</v>
      </c>
      <c r="AU7" s="43"/>
      <c r="AV7" s="44" t="s">
        <v>203</v>
      </c>
      <c r="AW7" s="43"/>
      <c r="AX7" s="43"/>
      <c r="AY7" s="43"/>
      <c r="AZ7" s="43"/>
    </row>
    <row r="8" spans="2:52" x14ac:dyDescent="0.25">
      <c r="B8" t="s">
        <v>204</v>
      </c>
      <c r="C8" t="s">
        <v>205</v>
      </c>
      <c r="D8" s="13">
        <v>13.5</v>
      </c>
      <c r="E8" s="13">
        <v>7</v>
      </c>
      <c r="F8" s="13">
        <v>39</v>
      </c>
      <c r="G8" s="13">
        <v>16</v>
      </c>
      <c r="H8" s="13">
        <v>7</v>
      </c>
      <c r="I8" s="13">
        <v>4</v>
      </c>
      <c r="J8" s="13">
        <v>0</v>
      </c>
      <c r="K8" s="13">
        <v>13.5</v>
      </c>
      <c r="L8" s="13">
        <v>0</v>
      </c>
      <c r="M8" s="13">
        <v>0</v>
      </c>
      <c r="N8" s="13">
        <v>0</v>
      </c>
      <c r="O8" s="13">
        <v>0</v>
      </c>
      <c r="P8" s="13">
        <v>0</v>
      </c>
      <c r="Q8" s="13">
        <f t="shared" si="0"/>
        <v>100</v>
      </c>
      <c r="R8" s="12">
        <v>6000</v>
      </c>
    </row>
    <row r="9" spans="2:52" x14ac:dyDescent="0.25">
      <c r="B9" t="s">
        <v>206</v>
      </c>
      <c r="C9" t="s">
        <v>207</v>
      </c>
      <c r="D9" s="13">
        <v>13.5</v>
      </c>
      <c r="E9" s="13">
        <v>7</v>
      </c>
      <c r="F9" s="13">
        <v>39</v>
      </c>
      <c r="G9" s="13">
        <v>16</v>
      </c>
      <c r="H9" s="13">
        <v>7</v>
      </c>
      <c r="I9" s="13">
        <v>4</v>
      </c>
      <c r="J9" s="13">
        <v>0</v>
      </c>
      <c r="K9" s="13">
        <v>13.5</v>
      </c>
      <c r="L9" s="13">
        <v>0</v>
      </c>
      <c r="M9" s="13">
        <v>0</v>
      </c>
      <c r="N9" s="13">
        <v>0</v>
      </c>
      <c r="O9" s="13">
        <v>0</v>
      </c>
      <c r="P9" s="13">
        <v>0</v>
      </c>
      <c r="Q9" s="13">
        <f t="shared" si="0"/>
        <v>100</v>
      </c>
      <c r="R9" s="12">
        <v>5000</v>
      </c>
    </row>
    <row r="10" spans="2:52" x14ac:dyDescent="0.25">
      <c r="B10" t="s">
        <v>29</v>
      </c>
      <c r="C10" t="s">
        <v>208</v>
      </c>
      <c r="D10" s="13">
        <v>3.5</v>
      </c>
      <c r="E10" s="13">
        <v>6</v>
      </c>
      <c r="F10" s="13">
        <v>32</v>
      </c>
      <c r="G10" s="13">
        <v>33</v>
      </c>
      <c r="H10" s="13">
        <v>6</v>
      </c>
      <c r="I10" s="13">
        <v>16</v>
      </c>
      <c r="J10" s="13">
        <v>0</v>
      </c>
      <c r="K10" s="13">
        <v>3.5</v>
      </c>
      <c r="L10" s="13">
        <v>0</v>
      </c>
      <c r="M10" s="13">
        <v>0</v>
      </c>
      <c r="N10" s="13">
        <v>0</v>
      </c>
      <c r="O10" s="13">
        <v>0</v>
      </c>
      <c r="P10" s="13">
        <v>0</v>
      </c>
      <c r="Q10" s="13">
        <f t="shared" si="0"/>
        <v>100</v>
      </c>
      <c r="R10" s="12">
        <v>300</v>
      </c>
      <c r="S10" t="s">
        <v>209</v>
      </c>
      <c r="Y10" s="220" t="s">
        <v>210</v>
      </c>
    </row>
    <row r="11" spans="2:52" x14ac:dyDescent="0.25">
      <c r="B11" t="s">
        <v>37</v>
      </c>
      <c r="C11" t="s">
        <v>211</v>
      </c>
      <c r="D11" s="13">
        <v>1.5</v>
      </c>
      <c r="E11" s="13">
        <v>3</v>
      </c>
      <c r="F11" s="13">
        <v>20</v>
      </c>
      <c r="G11" s="13">
        <v>11</v>
      </c>
      <c r="H11" s="13">
        <v>3</v>
      </c>
      <c r="I11" s="13">
        <v>60</v>
      </c>
      <c r="J11" s="13">
        <v>0</v>
      </c>
      <c r="K11" s="13">
        <v>1.5</v>
      </c>
      <c r="L11" s="13">
        <v>0</v>
      </c>
      <c r="M11" s="13">
        <v>0</v>
      </c>
      <c r="N11" s="13">
        <v>0</v>
      </c>
      <c r="O11" s="13">
        <v>0</v>
      </c>
      <c r="P11" s="13">
        <v>0</v>
      </c>
      <c r="Q11" s="13">
        <f>SUM(D11:P11)</f>
        <v>100</v>
      </c>
      <c r="R11" s="12">
        <v>1110</v>
      </c>
    </row>
    <row r="12" spans="2:52" x14ac:dyDescent="0.25">
      <c r="B12" t="s">
        <v>212</v>
      </c>
      <c r="C12" t="s">
        <v>213</v>
      </c>
      <c r="D12" s="13">
        <v>3</v>
      </c>
      <c r="E12" s="13">
        <v>8</v>
      </c>
      <c r="F12" s="13">
        <v>32</v>
      </c>
      <c r="G12" s="13">
        <v>28</v>
      </c>
      <c r="H12" s="13">
        <v>8</v>
      </c>
      <c r="I12" s="13">
        <v>18</v>
      </c>
      <c r="J12" s="13">
        <v>0</v>
      </c>
      <c r="K12" s="13">
        <v>3</v>
      </c>
      <c r="L12" s="13">
        <v>0</v>
      </c>
      <c r="M12" s="13">
        <v>0</v>
      </c>
      <c r="N12" s="13">
        <v>0</v>
      </c>
      <c r="O12" s="13">
        <v>0</v>
      </c>
      <c r="P12" s="13">
        <v>0</v>
      </c>
      <c r="Q12" s="13">
        <f t="shared" si="0"/>
        <v>100</v>
      </c>
      <c r="R12" s="12">
        <v>50</v>
      </c>
    </row>
    <row r="13" spans="2:52" x14ac:dyDescent="0.25">
      <c r="B13" t="s">
        <v>214</v>
      </c>
      <c r="C13" t="s">
        <v>215</v>
      </c>
      <c r="D13" s="13">
        <v>7</v>
      </c>
      <c r="E13" s="13">
        <v>14</v>
      </c>
      <c r="F13" s="13">
        <v>50</v>
      </c>
      <c r="G13" s="13">
        <v>6</v>
      </c>
      <c r="H13" s="13">
        <v>14</v>
      </c>
      <c r="I13" s="13">
        <v>2</v>
      </c>
      <c r="J13" s="13">
        <v>0</v>
      </c>
      <c r="K13" s="13">
        <v>7</v>
      </c>
      <c r="L13" s="13">
        <v>0</v>
      </c>
      <c r="M13" s="13">
        <v>0</v>
      </c>
      <c r="N13" s="13">
        <v>0</v>
      </c>
      <c r="O13" s="13">
        <v>0</v>
      </c>
      <c r="P13" s="13">
        <v>0</v>
      </c>
      <c r="Q13" s="13">
        <f t="shared" si="0"/>
        <v>100</v>
      </c>
      <c r="R13" s="12">
        <v>1000</v>
      </c>
    </row>
    <row r="14" spans="2:52" x14ac:dyDescent="0.25">
      <c r="B14" t="s">
        <v>216</v>
      </c>
      <c r="C14" t="s">
        <v>217</v>
      </c>
      <c r="D14" s="13">
        <v>8</v>
      </c>
      <c r="E14" s="13">
        <v>14</v>
      </c>
      <c r="F14" s="13">
        <v>32</v>
      </c>
      <c r="G14" s="13">
        <v>14</v>
      </c>
      <c r="H14" s="13">
        <v>14</v>
      </c>
      <c r="I14" s="13">
        <v>10</v>
      </c>
      <c r="J14" s="13">
        <v>0</v>
      </c>
      <c r="K14" s="13">
        <v>8</v>
      </c>
      <c r="L14" s="13">
        <v>0</v>
      </c>
      <c r="M14" s="13">
        <v>0</v>
      </c>
      <c r="N14" s="13">
        <v>0</v>
      </c>
      <c r="O14" s="13">
        <v>0</v>
      </c>
      <c r="P14" s="13">
        <v>0</v>
      </c>
      <c r="Q14" s="13">
        <f t="shared" si="0"/>
        <v>100</v>
      </c>
      <c r="R14" s="12">
        <v>500</v>
      </c>
    </row>
    <row r="15" spans="2:52" x14ac:dyDescent="0.25">
      <c r="B15" t="s">
        <v>41</v>
      </c>
      <c r="C15" t="s">
        <v>218</v>
      </c>
      <c r="D15" s="13">
        <v>9</v>
      </c>
      <c r="E15" s="13">
        <v>8</v>
      </c>
      <c r="F15" s="13">
        <v>17</v>
      </c>
      <c r="G15" s="13">
        <v>10</v>
      </c>
      <c r="H15" s="13">
        <v>8</v>
      </c>
      <c r="I15" s="13">
        <v>6</v>
      </c>
      <c r="J15" s="13">
        <v>2</v>
      </c>
      <c r="K15" s="13">
        <v>9</v>
      </c>
      <c r="L15" s="13">
        <v>1</v>
      </c>
      <c r="M15" s="13">
        <v>10</v>
      </c>
      <c r="N15" s="13">
        <v>1</v>
      </c>
      <c r="O15" s="13">
        <v>0</v>
      </c>
      <c r="P15" s="13">
        <v>50</v>
      </c>
      <c r="Q15" s="13">
        <f t="shared" si="0"/>
        <v>131</v>
      </c>
      <c r="R15" s="12">
        <v>1300</v>
      </c>
      <c r="S15" t="s">
        <v>219</v>
      </c>
    </row>
    <row r="16" spans="2:52" x14ac:dyDescent="0.25">
      <c r="C16" t="s">
        <v>220</v>
      </c>
      <c r="D16" s="13">
        <v>2</v>
      </c>
      <c r="E16" s="13">
        <v>2</v>
      </c>
      <c r="F16" s="13">
        <v>2</v>
      </c>
      <c r="G16" s="13">
        <v>2</v>
      </c>
      <c r="H16" s="13">
        <v>2</v>
      </c>
      <c r="I16" s="13">
        <v>2</v>
      </c>
      <c r="J16" s="13">
        <v>0</v>
      </c>
      <c r="K16" s="13">
        <v>2</v>
      </c>
      <c r="L16" s="13">
        <v>0</v>
      </c>
      <c r="M16" s="13">
        <v>0</v>
      </c>
      <c r="N16" s="13">
        <v>0</v>
      </c>
      <c r="O16" s="13">
        <v>0</v>
      </c>
      <c r="P16" s="13">
        <v>0</v>
      </c>
      <c r="Q16" s="13">
        <f t="shared" si="0"/>
        <v>14</v>
      </c>
      <c r="R16" s="12"/>
    </row>
    <row r="17" spans="2:19" x14ac:dyDescent="0.25">
      <c r="B17" t="s">
        <v>160</v>
      </c>
      <c r="C17" t="s">
        <v>221</v>
      </c>
      <c r="D17" s="13">
        <v>3</v>
      </c>
      <c r="E17" s="13">
        <v>0</v>
      </c>
      <c r="F17" s="13">
        <v>85</v>
      </c>
      <c r="G17" s="13">
        <v>0</v>
      </c>
      <c r="H17" s="13">
        <v>0</v>
      </c>
      <c r="I17" s="13">
        <v>2</v>
      </c>
      <c r="J17" s="13">
        <v>2</v>
      </c>
      <c r="K17" s="13">
        <v>3</v>
      </c>
      <c r="L17" s="13">
        <v>2</v>
      </c>
      <c r="M17" s="13">
        <v>2</v>
      </c>
      <c r="N17" s="13">
        <v>0</v>
      </c>
      <c r="O17" s="13">
        <v>3</v>
      </c>
      <c r="P17" s="13">
        <v>0</v>
      </c>
      <c r="Q17" s="13">
        <f t="shared" si="0"/>
        <v>102</v>
      </c>
      <c r="R17" s="12">
        <v>5000</v>
      </c>
      <c r="S17" t="s">
        <v>222</v>
      </c>
    </row>
    <row r="18" spans="2:19" x14ac:dyDescent="0.25">
      <c r="B18" t="s">
        <v>223</v>
      </c>
      <c r="C18" t="s">
        <v>223</v>
      </c>
      <c r="D18" s="13">
        <v>1</v>
      </c>
      <c r="E18" s="13">
        <v>1</v>
      </c>
      <c r="F18" s="13">
        <v>90</v>
      </c>
      <c r="G18" s="13">
        <v>5</v>
      </c>
      <c r="H18" s="13">
        <v>0</v>
      </c>
      <c r="I18" s="13">
        <v>1</v>
      </c>
      <c r="J18" s="13">
        <v>1</v>
      </c>
      <c r="K18" s="13">
        <v>1</v>
      </c>
      <c r="L18" s="13">
        <v>0</v>
      </c>
      <c r="M18" s="13">
        <v>0</v>
      </c>
      <c r="N18" s="13">
        <v>0</v>
      </c>
      <c r="O18" s="13">
        <v>0</v>
      </c>
      <c r="P18" s="13">
        <v>0</v>
      </c>
      <c r="Q18" s="13">
        <f t="shared" si="0"/>
        <v>100</v>
      </c>
      <c r="R18" s="12">
        <v>300</v>
      </c>
    </row>
    <row r="23" spans="2:19" x14ac:dyDescent="0.25">
      <c r="B23" s="19"/>
      <c r="C23" s="19"/>
    </row>
    <row r="28" spans="2:19" x14ac:dyDescent="0.25">
      <c r="B28" s="132" t="s">
        <v>224</v>
      </c>
      <c r="C28" s="19"/>
    </row>
    <row r="29" spans="2:19" x14ac:dyDescent="0.25">
      <c r="B29" t="s">
        <v>225</v>
      </c>
    </row>
    <row r="30" spans="2:19" x14ac:dyDescent="0.25">
      <c r="B30" t="s">
        <v>226</v>
      </c>
    </row>
    <row r="31" spans="2:19" x14ac:dyDescent="0.25">
      <c r="B31" t="s">
        <v>227</v>
      </c>
    </row>
  </sheetData>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2:C14"/>
  <sheetViews>
    <sheetView workbookViewId="0">
      <selection activeCell="C33" sqref="C33"/>
    </sheetView>
  </sheetViews>
  <sheetFormatPr baseColWidth="10" defaultColWidth="11.42578125" defaultRowHeight="15" x14ac:dyDescent="0.25"/>
  <cols>
    <col min="3" max="3" width="23" bestFit="1" customWidth="1"/>
  </cols>
  <sheetData>
    <row r="2" spans="2:3" x14ac:dyDescent="0.25">
      <c r="B2" t="s">
        <v>12</v>
      </c>
      <c r="C2" t="s">
        <v>228</v>
      </c>
    </row>
    <row r="3" spans="2:3" x14ac:dyDescent="0.25">
      <c r="B3" t="s">
        <v>13</v>
      </c>
      <c r="C3" t="s">
        <v>229</v>
      </c>
    </row>
    <row r="4" spans="2:3" x14ac:dyDescent="0.25">
      <c r="B4" t="s">
        <v>14</v>
      </c>
      <c r="C4" t="s">
        <v>230</v>
      </c>
    </row>
    <row r="5" spans="2:3" x14ac:dyDescent="0.25">
      <c r="B5" t="s">
        <v>15</v>
      </c>
      <c r="C5" t="s">
        <v>231</v>
      </c>
    </row>
    <row r="6" spans="2:3" x14ac:dyDescent="0.25">
      <c r="B6" t="s">
        <v>16</v>
      </c>
      <c r="C6" t="s">
        <v>232</v>
      </c>
    </row>
    <row r="7" spans="2:3" x14ac:dyDescent="0.25">
      <c r="B7" t="s">
        <v>17</v>
      </c>
      <c r="C7" t="s">
        <v>233</v>
      </c>
    </row>
    <row r="8" spans="2:3" x14ac:dyDescent="0.25">
      <c r="B8" t="s">
        <v>18</v>
      </c>
      <c r="C8" t="s">
        <v>234</v>
      </c>
    </row>
    <row r="9" spans="2:3" x14ac:dyDescent="0.25">
      <c r="B9" t="s">
        <v>19</v>
      </c>
      <c r="C9" t="s">
        <v>235</v>
      </c>
    </row>
    <row r="10" spans="2:3" x14ac:dyDescent="0.25">
      <c r="B10" t="s">
        <v>20</v>
      </c>
      <c r="C10" t="s">
        <v>236</v>
      </c>
    </row>
    <row r="11" spans="2:3" x14ac:dyDescent="0.25">
      <c r="B11" t="s">
        <v>21</v>
      </c>
      <c r="C11" t="s">
        <v>21</v>
      </c>
    </row>
    <row r="12" spans="2:3" x14ac:dyDescent="0.25">
      <c r="B12" t="s">
        <v>237</v>
      </c>
      <c r="C12" t="s">
        <v>238</v>
      </c>
    </row>
    <row r="13" spans="2:3" x14ac:dyDescent="0.25">
      <c r="B13" t="s">
        <v>23</v>
      </c>
      <c r="C13" t="s">
        <v>239</v>
      </c>
    </row>
    <row r="14" spans="2:3" x14ac:dyDescent="0.25">
      <c r="B14" t="s">
        <v>24</v>
      </c>
      <c r="C14" t="s">
        <v>240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
  <sheetViews>
    <sheetView workbookViewId="0">
      <selection activeCell="B48" sqref="B48"/>
    </sheetView>
  </sheetViews>
  <sheetFormatPr baseColWidth="10" defaultColWidth="11.42578125" defaultRowHeight="15"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30D3D-5A53-4568-86DD-A2E1269439D1}">
  <dimension ref="A1:K29"/>
  <sheetViews>
    <sheetView topLeftCell="A11" zoomScale="130" zoomScaleNormal="130" workbookViewId="0">
      <selection activeCell="D15" sqref="D15"/>
    </sheetView>
  </sheetViews>
  <sheetFormatPr baseColWidth="10" defaultColWidth="11.42578125" defaultRowHeight="15" customHeight="1" x14ac:dyDescent="0.25"/>
  <cols>
    <col min="1" max="1" width="5" style="63" customWidth="1"/>
    <col min="2" max="2" width="31.5703125" style="63" customWidth="1"/>
    <col min="3" max="3" width="20.85546875" style="63" customWidth="1"/>
    <col min="4" max="4" width="11.42578125" style="63" customWidth="1"/>
    <col min="5" max="5" width="61.5703125" style="63" customWidth="1"/>
    <col min="6" max="6" width="11.42578125" style="63"/>
    <col min="7" max="7" width="15.85546875" style="63" customWidth="1"/>
    <col min="8" max="8" width="11.28515625" style="63" customWidth="1"/>
    <col min="9" max="9" width="11.42578125" style="63"/>
    <col min="10" max="10" width="0" style="63" hidden="1" customWidth="1"/>
    <col min="11" max="11" width="42.140625" style="63" customWidth="1"/>
  </cols>
  <sheetData>
    <row r="1" spans="1:11" ht="39" x14ac:dyDescent="0.25">
      <c r="A1" s="61" t="s">
        <v>241</v>
      </c>
      <c r="B1" s="61" t="s">
        <v>242</v>
      </c>
      <c r="C1" s="61" t="s">
        <v>243</v>
      </c>
      <c r="D1" s="61"/>
      <c r="E1" s="152" t="s">
        <v>244</v>
      </c>
      <c r="F1" s="62" t="s">
        <v>245</v>
      </c>
      <c r="G1" s="61" t="s">
        <v>246</v>
      </c>
      <c r="H1" s="62" t="s">
        <v>247</v>
      </c>
      <c r="I1" s="61" t="s">
        <v>248</v>
      </c>
      <c r="J1" s="61" t="s">
        <v>249</v>
      </c>
      <c r="K1" s="61" t="s">
        <v>250</v>
      </c>
    </row>
    <row r="2" spans="1:11" s="48" customFormat="1" ht="76.900000000000006" customHeight="1" x14ac:dyDescent="0.25">
      <c r="A2" s="82" t="s">
        <v>251</v>
      </c>
      <c r="B2" s="82" t="s">
        <v>252</v>
      </c>
      <c r="C2" s="82" t="s">
        <v>253</v>
      </c>
      <c r="D2" s="47" t="s">
        <v>251</v>
      </c>
      <c r="E2" s="46" t="s">
        <v>254</v>
      </c>
      <c r="F2" s="47" t="s">
        <v>255</v>
      </c>
      <c r="G2" s="47" t="s">
        <v>256</v>
      </c>
      <c r="H2" s="77" t="s">
        <v>257</v>
      </c>
      <c r="I2" s="47" t="s">
        <v>258</v>
      </c>
      <c r="J2" s="47"/>
      <c r="K2" s="47" t="s">
        <v>259</v>
      </c>
    </row>
    <row r="3" spans="1:11" s="48" customFormat="1" ht="63" customHeight="1" x14ac:dyDescent="0.25">
      <c r="A3" s="82" t="s">
        <v>260</v>
      </c>
      <c r="B3" s="82" t="s">
        <v>261</v>
      </c>
      <c r="C3" s="82" t="s">
        <v>262</v>
      </c>
      <c r="D3" s="47" t="s">
        <v>260</v>
      </c>
      <c r="E3" s="46" t="s">
        <v>254</v>
      </c>
      <c r="F3" s="47" t="s">
        <v>255</v>
      </c>
      <c r="G3" s="47" t="s">
        <v>256</v>
      </c>
      <c r="H3" s="77" t="s">
        <v>257</v>
      </c>
      <c r="I3" s="47" t="s">
        <v>258</v>
      </c>
      <c r="J3" s="47"/>
      <c r="K3" s="47" t="s">
        <v>263</v>
      </c>
    </row>
    <row r="4" spans="1:11" s="48" customFormat="1" ht="85.5" customHeight="1" x14ac:dyDescent="0.25">
      <c r="A4" s="52" t="s">
        <v>264</v>
      </c>
      <c r="B4" s="204" t="s">
        <v>265</v>
      </c>
      <c r="C4" s="52" t="s">
        <v>266</v>
      </c>
      <c r="D4" s="71">
        <v>1</v>
      </c>
      <c r="E4" s="46" t="s">
        <v>267</v>
      </c>
      <c r="F4" s="77" t="s">
        <v>268</v>
      </c>
      <c r="G4" s="47" t="s">
        <v>256</v>
      </c>
      <c r="H4" s="47" t="s">
        <v>257</v>
      </c>
      <c r="I4" s="47" t="s">
        <v>258</v>
      </c>
      <c r="J4" s="47"/>
      <c r="K4" s="47" t="s">
        <v>269</v>
      </c>
    </row>
    <row r="5" spans="1:11" s="48" customFormat="1" ht="48.75" customHeight="1" x14ac:dyDescent="0.25">
      <c r="A5" s="202"/>
      <c r="B5" s="205"/>
      <c r="C5" s="202"/>
      <c r="D5" s="71">
        <v>2</v>
      </c>
      <c r="E5" s="46" t="s">
        <v>270</v>
      </c>
      <c r="F5" s="47" t="s">
        <v>271</v>
      </c>
      <c r="G5" s="47" t="s">
        <v>235</v>
      </c>
      <c r="H5" s="47" t="s">
        <v>257</v>
      </c>
      <c r="I5" s="47" t="s">
        <v>272</v>
      </c>
      <c r="J5" s="47"/>
      <c r="K5" s="47" t="s">
        <v>273</v>
      </c>
    </row>
    <row r="6" spans="1:11" s="48" customFormat="1" ht="44.25" customHeight="1" x14ac:dyDescent="0.25">
      <c r="A6" s="202"/>
      <c r="B6" s="205"/>
      <c r="C6" s="202"/>
      <c r="D6" s="71">
        <v>3</v>
      </c>
      <c r="E6" s="46" t="s">
        <v>270</v>
      </c>
      <c r="F6" s="77" t="s">
        <v>268</v>
      </c>
      <c r="G6" s="47" t="s">
        <v>274</v>
      </c>
      <c r="H6" s="47" t="s">
        <v>257</v>
      </c>
      <c r="I6" s="47" t="s">
        <v>258</v>
      </c>
      <c r="J6" s="47"/>
      <c r="K6" s="47" t="s">
        <v>273</v>
      </c>
    </row>
    <row r="7" spans="1:11" s="48" customFormat="1" ht="48" customHeight="1" x14ac:dyDescent="0.25">
      <c r="A7" s="202"/>
      <c r="B7" s="205"/>
      <c r="C7" s="202"/>
      <c r="D7" s="71">
        <v>4</v>
      </c>
      <c r="E7" s="46" t="s">
        <v>275</v>
      </c>
      <c r="F7" s="47"/>
      <c r="G7" s="47" t="s">
        <v>276</v>
      </c>
      <c r="H7" s="47" t="s">
        <v>257</v>
      </c>
      <c r="I7" s="47"/>
      <c r="J7" s="47"/>
      <c r="K7" s="47" t="s">
        <v>277</v>
      </c>
    </row>
    <row r="8" spans="1:11" s="48" customFormat="1" ht="33.75" customHeight="1" x14ac:dyDescent="0.25">
      <c r="A8" s="202"/>
      <c r="B8" s="205"/>
      <c r="C8" s="202"/>
      <c r="D8" s="71">
        <v>5</v>
      </c>
      <c r="E8" s="46" t="s">
        <v>278</v>
      </c>
      <c r="F8" s="47" t="s">
        <v>271</v>
      </c>
      <c r="G8" s="47" t="s">
        <v>231</v>
      </c>
      <c r="H8" s="47" t="s">
        <v>257</v>
      </c>
      <c r="I8" s="47" t="s">
        <v>258</v>
      </c>
      <c r="J8" s="47"/>
      <c r="K8" s="47"/>
    </row>
    <row r="9" spans="1:11" s="48" customFormat="1" ht="33" customHeight="1" x14ac:dyDescent="0.25">
      <c r="A9" s="83"/>
      <c r="B9" s="83"/>
      <c r="C9" s="83"/>
      <c r="D9" s="71">
        <v>6</v>
      </c>
      <c r="E9" s="46" t="s">
        <v>279</v>
      </c>
      <c r="F9" s="47" t="s">
        <v>271</v>
      </c>
      <c r="G9" s="47" t="s">
        <v>231</v>
      </c>
      <c r="H9" s="47" t="s">
        <v>280</v>
      </c>
      <c r="I9" s="47" t="s">
        <v>281</v>
      </c>
      <c r="J9" s="47"/>
      <c r="K9" s="47"/>
    </row>
    <row r="10" spans="1:11" s="48" customFormat="1" ht="72.599999999999994" customHeight="1" x14ac:dyDescent="0.25">
      <c r="A10" s="83" t="s">
        <v>282</v>
      </c>
      <c r="B10" s="83" t="s">
        <v>283</v>
      </c>
      <c r="C10" s="83" t="s">
        <v>284</v>
      </c>
      <c r="D10" s="47" t="s">
        <v>260</v>
      </c>
      <c r="E10" s="46" t="s">
        <v>285</v>
      </c>
      <c r="F10" s="77" t="s">
        <v>271</v>
      </c>
      <c r="G10" s="47" t="s">
        <v>256</v>
      </c>
      <c r="H10" s="47" t="s">
        <v>257</v>
      </c>
      <c r="I10" s="47" t="s">
        <v>258</v>
      </c>
      <c r="J10" s="47"/>
      <c r="K10" s="47"/>
    </row>
    <row r="11" spans="1:11" s="73" customFormat="1" ht="72.599999999999994" customHeight="1" x14ac:dyDescent="0.25">
      <c r="A11" s="207"/>
      <c r="B11" s="207" t="s">
        <v>286</v>
      </c>
      <c r="C11" s="207" t="s">
        <v>287</v>
      </c>
      <c r="D11" s="72"/>
      <c r="E11" s="95" t="s">
        <v>288</v>
      </c>
      <c r="F11" s="72"/>
      <c r="G11" s="72" t="s">
        <v>289</v>
      </c>
      <c r="H11" s="72"/>
      <c r="I11" s="72"/>
      <c r="J11" s="72"/>
      <c r="K11" s="72"/>
    </row>
    <row r="12" spans="1:11" s="48" customFormat="1" ht="49.9" customHeight="1" x14ac:dyDescent="0.25">
      <c r="A12" s="83" t="s">
        <v>290</v>
      </c>
      <c r="B12" s="83" t="s">
        <v>291</v>
      </c>
      <c r="C12" s="83" t="s">
        <v>292</v>
      </c>
      <c r="D12" s="47" t="s">
        <v>251</v>
      </c>
      <c r="E12" s="46" t="s">
        <v>293</v>
      </c>
      <c r="F12" s="47"/>
      <c r="G12" s="47" t="s">
        <v>289</v>
      </c>
      <c r="H12" s="47" t="s">
        <v>14</v>
      </c>
      <c r="I12" s="47"/>
      <c r="J12" s="47"/>
      <c r="K12" s="47"/>
    </row>
    <row r="13" spans="1:11" s="48" customFormat="1" ht="99" customHeight="1" x14ac:dyDescent="0.25">
      <c r="A13" s="83" t="s">
        <v>294</v>
      </c>
      <c r="B13" s="83" t="s">
        <v>295</v>
      </c>
      <c r="C13" s="83" t="s">
        <v>296</v>
      </c>
      <c r="D13" s="83" t="s">
        <v>251</v>
      </c>
      <c r="E13" s="50" t="s">
        <v>297</v>
      </c>
      <c r="F13" s="83"/>
      <c r="G13" s="83" t="s">
        <v>298</v>
      </c>
      <c r="H13" s="83" t="s">
        <v>257</v>
      </c>
      <c r="I13" s="83" t="s">
        <v>258</v>
      </c>
      <c r="J13" s="83"/>
      <c r="K13" s="47"/>
    </row>
    <row r="14" spans="1:11" s="48" customFormat="1" ht="31.5" customHeight="1" x14ac:dyDescent="0.25">
      <c r="A14" s="82" t="s">
        <v>299</v>
      </c>
      <c r="B14" s="82" t="s">
        <v>300</v>
      </c>
      <c r="C14" s="82" t="s">
        <v>301</v>
      </c>
      <c r="D14" s="83" t="s">
        <v>260</v>
      </c>
      <c r="E14" s="52" t="s">
        <v>302</v>
      </c>
      <c r="F14" s="82" t="s">
        <v>271</v>
      </c>
      <c r="G14" s="82" t="s">
        <v>231</v>
      </c>
      <c r="H14" s="82" t="s">
        <v>257</v>
      </c>
      <c r="I14" s="82" t="s">
        <v>258</v>
      </c>
      <c r="J14" s="82"/>
      <c r="K14" s="82" t="s">
        <v>303</v>
      </c>
    </row>
    <row r="15" spans="1:11" s="48" customFormat="1" ht="57.75" customHeight="1" x14ac:dyDescent="0.25">
      <c r="A15" s="92">
        <v>8</v>
      </c>
      <c r="B15" s="92" t="s">
        <v>304</v>
      </c>
      <c r="C15" s="92"/>
      <c r="D15" s="83">
        <v>1</v>
      </c>
      <c r="E15" s="92" t="s">
        <v>305</v>
      </c>
      <c r="F15" s="92"/>
      <c r="G15" s="92" t="s">
        <v>306</v>
      </c>
      <c r="H15" s="92"/>
      <c r="I15" s="83">
        <v>2025</v>
      </c>
      <c r="J15" s="92"/>
      <c r="K15" s="92" t="s">
        <v>307</v>
      </c>
    </row>
    <row r="16" spans="1:11" s="48" customFormat="1" ht="57.75" customHeight="1" x14ac:dyDescent="0.25">
      <c r="A16" s="92">
        <v>9</v>
      </c>
      <c r="B16" s="92" t="s">
        <v>308</v>
      </c>
      <c r="C16" s="92" t="s">
        <v>309</v>
      </c>
      <c r="D16" s="83">
        <v>1</v>
      </c>
      <c r="E16" s="92" t="s">
        <v>310</v>
      </c>
      <c r="F16" s="92" t="s">
        <v>311</v>
      </c>
      <c r="G16" s="92" t="s">
        <v>231</v>
      </c>
      <c r="H16" s="92" t="s">
        <v>257</v>
      </c>
      <c r="I16" s="82">
        <v>2025</v>
      </c>
      <c r="J16" s="92"/>
      <c r="K16" s="92"/>
    </row>
    <row r="17" spans="1:11" s="73" customFormat="1" ht="57.75" customHeight="1" x14ac:dyDescent="0.2">
      <c r="A17" s="212"/>
      <c r="B17" s="211" t="s">
        <v>312</v>
      </c>
      <c r="C17" s="212"/>
      <c r="D17" s="213"/>
      <c r="E17" s="212" t="s">
        <v>313</v>
      </c>
      <c r="F17" s="212" t="s">
        <v>314</v>
      </c>
      <c r="G17" s="212"/>
      <c r="H17" s="212"/>
      <c r="I17" s="206"/>
      <c r="J17" s="212"/>
      <c r="K17" s="212"/>
    </row>
    <row r="18" spans="1:11" s="48" customFormat="1" ht="21" customHeight="1" x14ac:dyDescent="0.2">
      <c r="A18" s="153"/>
      <c r="B18" s="153"/>
      <c r="C18" s="153"/>
      <c r="D18" s="154"/>
      <c r="E18" s="155" t="s">
        <v>315</v>
      </c>
      <c r="F18" s="156"/>
      <c r="G18" s="156"/>
      <c r="H18" s="156"/>
      <c r="I18" s="156"/>
      <c r="J18" s="157"/>
      <c r="K18" s="157"/>
    </row>
    <row r="19" spans="1:11" s="208" customFormat="1" ht="27.6" customHeight="1" x14ac:dyDescent="0.25">
      <c r="A19" s="259" t="s">
        <v>316</v>
      </c>
      <c r="B19" s="261" t="s">
        <v>317</v>
      </c>
      <c r="C19" s="259" t="s">
        <v>318</v>
      </c>
      <c r="D19" s="72" t="s">
        <v>251</v>
      </c>
      <c r="E19" s="72" t="s">
        <v>319</v>
      </c>
      <c r="F19" s="72"/>
      <c r="G19" s="72" t="s">
        <v>320</v>
      </c>
      <c r="H19" s="72" t="s">
        <v>14</v>
      </c>
      <c r="I19" s="72" t="s">
        <v>321</v>
      </c>
      <c r="J19" s="72"/>
      <c r="K19" s="72"/>
    </row>
    <row r="20" spans="1:11" s="208" customFormat="1" ht="28.9" customHeight="1" x14ac:dyDescent="0.25">
      <c r="A20" s="259"/>
      <c r="B20" s="261"/>
      <c r="C20" s="259"/>
      <c r="D20" s="72" t="s">
        <v>260</v>
      </c>
      <c r="E20" s="72" t="s">
        <v>322</v>
      </c>
      <c r="F20" s="72" t="s">
        <v>323</v>
      </c>
      <c r="G20" s="72" t="s">
        <v>320</v>
      </c>
      <c r="H20" s="72" t="s">
        <v>14</v>
      </c>
      <c r="I20" s="72" t="s">
        <v>324</v>
      </c>
      <c r="J20" s="72"/>
      <c r="K20" s="72"/>
    </row>
    <row r="21" spans="1:11" s="208" customFormat="1" ht="27.6" customHeight="1" x14ac:dyDescent="0.25">
      <c r="A21" s="259"/>
      <c r="B21" s="261"/>
      <c r="C21" s="259"/>
      <c r="D21" s="72" t="s">
        <v>264</v>
      </c>
      <c r="E21" s="72" t="s">
        <v>325</v>
      </c>
      <c r="F21" s="72" t="s">
        <v>326</v>
      </c>
      <c r="G21" s="72" t="s">
        <v>231</v>
      </c>
      <c r="H21" s="72" t="s">
        <v>14</v>
      </c>
      <c r="I21" s="72" t="s">
        <v>173</v>
      </c>
      <c r="J21" s="72"/>
      <c r="K21" s="72"/>
    </row>
    <row r="22" spans="1:11" s="208" customFormat="1" ht="15" customHeight="1" x14ac:dyDescent="0.25">
      <c r="A22" s="259"/>
      <c r="B22" s="261"/>
      <c r="C22" s="259"/>
      <c r="D22" s="72" t="s">
        <v>282</v>
      </c>
      <c r="E22" s="72" t="s">
        <v>327</v>
      </c>
      <c r="F22" s="72" t="s">
        <v>326</v>
      </c>
      <c r="G22" s="72" t="s">
        <v>256</v>
      </c>
      <c r="H22" s="72" t="s">
        <v>14</v>
      </c>
      <c r="I22" s="72" t="s">
        <v>321</v>
      </c>
      <c r="J22" s="72"/>
      <c r="K22" s="72"/>
    </row>
    <row r="23" spans="1:11" s="208" customFormat="1" ht="28.9" customHeight="1" x14ac:dyDescent="0.25">
      <c r="A23" s="259"/>
      <c r="B23" s="261"/>
      <c r="C23" s="259"/>
      <c r="D23" s="72" t="s">
        <v>290</v>
      </c>
      <c r="E23" s="72" t="s">
        <v>328</v>
      </c>
      <c r="F23" s="72" t="s">
        <v>326</v>
      </c>
      <c r="G23" s="72" t="s">
        <v>231</v>
      </c>
      <c r="H23" s="72" t="s">
        <v>14</v>
      </c>
      <c r="I23" s="72" t="s">
        <v>173</v>
      </c>
      <c r="J23" s="72"/>
      <c r="K23" s="72"/>
    </row>
    <row r="24" spans="1:11" s="73" customFormat="1" ht="27.6" customHeight="1" x14ac:dyDescent="0.25">
      <c r="A24" s="206" t="s">
        <v>329</v>
      </c>
      <c r="B24" s="206" t="s">
        <v>291</v>
      </c>
      <c r="C24" s="206" t="s">
        <v>292</v>
      </c>
      <c r="D24" s="72" t="s">
        <v>251</v>
      </c>
      <c r="E24" s="72" t="s">
        <v>330</v>
      </c>
      <c r="F24" s="72" t="s">
        <v>271</v>
      </c>
      <c r="G24" s="72" t="s">
        <v>289</v>
      </c>
      <c r="H24" s="72" t="s">
        <v>14</v>
      </c>
      <c r="I24" s="72" t="s">
        <v>173</v>
      </c>
      <c r="J24" s="72"/>
      <c r="K24" s="72"/>
    </row>
    <row r="25" spans="1:11" s="73" customFormat="1" ht="32.450000000000003" customHeight="1" x14ac:dyDescent="0.25">
      <c r="A25" s="259" t="s">
        <v>331</v>
      </c>
      <c r="B25" s="261" t="s">
        <v>332</v>
      </c>
      <c r="C25" s="259" t="s">
        <v>301</v>
      </c>
      <c r="D25" s="209" t="s">
        <v>251</v>
      </c>
      <c r="E25" s="72" t="s">
        <v>333</v>
      </c>
      <c r="F25" s="72" t="s">
        <v>334</v>
      </c>
      <c r="G25" s="72" t="s">
        <v>335</v>
      </c>
      <c r="H25" s="72" t="s">
        <v>14</v>
      </c>
      <c r="I25" s="72" t="s">
        <v>173</v>
      </c>
      <c r="J25" s="72"/>
      <c r="K25" s="72"/>
    </row>
    <row r="26" spans="1:11" s="73" customFormat="1" ht="24" customHeight="1" x14ac:dyDescent="0.25">
      <c r="A26" s="260"/>
      <c r="B26" s="262"/>
      <c r="C26" s="260"/>
      <c r="D26" s="210" t="s">
        <v>260</v>
      </c>
      <c r="E26" s="72" t="s">
        <v>336</v>
      </c>
      <c r="F26" s="72" t="s">
        <v>64</v>
      </c>
      <c r="G26" s="72" t="s">
        <v>231</v>
      </c>
      <c r="H26" s="72" t="s">
        <v>14</v>
      </c>
      <c r="I26" s="72" t="s">
        <v>173</v>
      </c>
      <c r="J26" s="72"/>
      <c r="K26" s="72"/>
    </row>
    <row r="27" spans="1:11" ht="15" customHeight="1" x14ac:dyDescent="0.25">
      <c r="E27" s="211" t="s">
        <v>337</v>
      </c>
    </row>
    <row r="29" spans="1:11" ht="15" customHeight="1" x14ac:dyDescent="0.25">
      <c r="E29" s="63" t="s">
        <v>312</v>
      </c>
    </row>
  </sheetData>
  <autoFilter ref="A1:J27" xr:uid="{7A99A459-9740-4DB6-A808-299353B6AEE8}"/>
  <mergeCells count="6">
    <mergeCell ref="A25:A26"/>
    <mergeCell ref="B25:B26"/>
    <mergeCell ref="C25:C26"/>
    <mergeCell ref="A19:A23"/>
    <mergeCell ref="B19:B23"/>
    <mergeCell ref="C19:C23"/>
  </mergeCells>
  <pageMargins left="0.7" right="0.7" top="0.75" bottom="0.75"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19210-7CB8-4641-8169-D6AEDB4EB029}">
  <sheetPr filterMode="1"/>
  <dimension ref="A1:K16"/>
  <sheetViews>
    <sheetView zoomScale="130" zoomScaleNormal="130" workbookViewId="0">
      <selection activeCell="B12" sqref="B12"/>
    </sheetView>
  </sheetViews>
  <sheetFormatPr baseColWidth="10" defaultColWidth="11.42578125" defaultRowHeight="15" x14ac:dyDescent="0.25"/>
  <cols>
    <col min="1" max="1" width="3" style="63" customWidth="1"/>
    <col min="2" max="2" width="33.7109375" style="63" customWidth="1"/>
    <col min="3" max="3" width="29.7109375" style="63" customWidth="1"/>
    <col min="4" max="4" width="4.42578125" style="63" customWidth="1"/>
    <col min="5" max="5" width="48" style="63" customWidth="1"/>
    <col min="6" max="6" width="8.85546875" style="63" customWidth="1"/>
    <col min="7" max="7" width="15.140625" style="63" customWidth="1"/>
    <col min="8" max="9" width="14.140625" style="63" customWidth="1"/>
    <col min="10" max="10" width="8.7109375" style="63" bestFit="1" customWidth="1"/>
    <col min="11" max="11" width="39.7109375" customWidth="1"/>
  </cols>
  <sheetData>
    <row r="1" spans="1:11" ht="26.45" customHeight="1" x14ac:dyDescent="0.25">
      <c r="A1" s="61" t="s">
        <v>241</v>
      </c>
      <c r="B1" s="61" t="s">
        <v>242</v>
      </c>
      <c r="C1" s="61" t="s">
        <v>243</v>
      </c>
      <c r="D1" s="61"/>
      <c r="E1" s="61" t="s">
        <v>338</v>
      </c>
      <c r="F1" s="62" t="s">
        <v>245</v>
      </c>
      <c r="G1" s="61" t="s">
        <v>246</v>
      </c>
      <c r="H1" s="62" t="s">
        <v>247</v>
      </c>
      <c r="I1" s="61" t="s">
        <v>248</v>
      </c>
      <c r="J1" s="61" t="s">
        <v>249</v>
      </c>
      <c r="K1" s="61" t="s">
        <v>250</v>
      </c>
    </row>
    <row r="2" spans="1:11" s="48" customFormat="1" ht="29.25" customHeight="1" x14ac:dyDescent="0.25">
      <c r="A2" s="265" t="s">
        <v>251</v>
      </c>
      <c r="B2" s="263" t="s">
        <v>339</v>
      </c>
      <c r="C2" s="263" t="s">
        <v>340</v>
      </c>
      <c r="D2" s="47" t="s">
        <v>251</v>
      </c>
      <c r="E2" s="47" t="s">
        <v>341</v>
      </c>
      <c r="F2" s="47"/>
      <c r="G2" s="47" t="s">
        <v>342</v>
      </c>
      <c r="H2" s="47" t="s">
        <v>14</v>
      </c>
      <c r="I2" s="47" t="s">
        <v>321</v>
      </c>
      <c r="J2" s="47"/>
      <c r="K2" s="92"/>
    </row>
    <row r="3" spans="1:11" s="48" customFormat="1" ht="25.5" x14ac:dyDescent="0.25">
      <c r="A3" s="266"/>
      <c r="B3" s="264"/>
      <c r="C3" s="264"/>
      <c r="D3" s="47" t="s">
        <v>260</v>
      </c>
      <c r="E3" s="47" t="s">
        <v>343</v>
      </c>
      <c r="F3" s="47"/>
      <c r="G3" s="47" t="s">
        <v>342</v>
      </c>
      <c r="H3" s="47" t="s">
        <v>14</v>
      </c>
      <c r="I3" s="47" t="s">
        <v>321</v>
      </c>
      <c r="J3" s="47"/>
      <c r="K3" s="92"/>
    </row>
    <row r="4" spans="1:11" s="48" customFormat="1" x14ac:dyDescent="0.25">
      <c r="A4" s="263" t="s">
        <v>260</v>
      </c>
      <c r="B4" s="263" t="s">
        <v>344</v>
      </c>
      <c r="C4" s="263" t="s">
        <v>345</v>
      </c>
      <c r="D4" s="47" t="s">
        <v>251</v>
      </c>
      <c r="E4" s="47" t="s">
        <v>346</v>
      </c>
      <c r="F4" s="47"/>
      <c r="G4" s="47" t="s">
        <v>347</v>
      </c>
      <c r="H4" s="47" t="s">
        <v>14</v>
      </c>
      <c r="I4" s="47" t="s">
        <v>173</v>
      </c>
      <c r="J4" s="47"/>
      <c r="K4" s="92"/>
    </row>
    <row r="5" spans="1:11" s="48" customFormat="1" ht="24.75" customHeight="1" x14ac:dyDescent="0.25">
      <c r="A5" s="264"/>
      <c r="B5" s="264"/>
      <c r="C5" s="264"/>
      <c r="D5" s="47" t="s">
        <v>260</v>
      </c>
      <c r="E5" s="47" t="s">
        <v>348</v>
      </c>
      <c r="F5" s="47"/>
      <c r="G5" s="47" t="s">
        <v>231</v>
      </c>
      <c r="H5" s="47"/>
      <c r="I5" s="47"/>
      <c r="J5" s="47"/>
      <c r="K5" s="92"/>
    </row>
    <row r="6" spans="1:11" s="48" customFormat="1" x14ac:dyDescent="0.25">
      <c r="A6" s="263" t="s">
        <v>264</v>
      </c>
      <c r="B6" s="263" t="s">
        <v>349</v>
      </c>
      <c r="C6" s="263" t="s">
        <v>350</v>
      </c>
      <c r="D6" s="47" t="s">
        <v>251</v>
      </c>
      <c r="E6" s="47" t="s">
        <v>351</v>
      </c>
      <c r="F6" s="47"/>
      <c r="G6" s="47" t="s">
        <v>352</v>
      </c>
      <c r="H6" s="47" t="s">
        <v>14</v>
      </c>
      <c r="I6" s="47" t="s">
        <v>173</v>
      </c>
      <c r="J6" s="47"/>
      <c r="K6" s="92"/>
    </row>
    <row r="7" spans="1:11" s="48" customFormat="1" ht="18" customHeight="1" x14ac:dyDescent="0.25">
      <c r="A7" s="264"/>
      <c r="B7" s="264"/>
      <c r="C7" s="264"/>
      <c r="D7" s="47" t="s">
        <v>260</v>
      </c>
      <c r="E7" s="47" t="s">
        <v>348</v>
      </c>
      <c r="F7" s="47"/>
      <c r="G7" s="47" t="s">
        <v>231</v>
      </c>
      <c r="H7" s="47"/>
      <c r="I7" s="47"/>
      <c r="J7" s="47"/>
      <c r="K7" s="92"/>
    </row>
    <row r="8" spans="1:11" s="48" customFormat="1" ht="30" customHeight="1" x14ac:dyDescent="0.25">
      <c r="A8" s="47" t="s">
        <v>282</v>
      </c>
      <c r="B8" s="77" t="s">
        <v>353</v>
      </c>
      <c r="C8" s="47" t="s">
        <v>354</v>
      </c>
      <c r="D8" s="47" t="s">
        <v>251</v>
      </c>
      <c r="E8" s="47" t="s">
        <v>355</v>
      </c>
      <c r="F8" s="47"/>
      <c r="G8" s="47" t="s">
        <v>356</v>
      </c>
      <c r="H8" s="47" t="s">
        <v>257</v>
      </c>
      <c r="I8" s="47" t="s">
        <v>258</v>
      </c>
      <c r="J8" s="47"/>
      <c r="K8" s="92"/>
    </row>
    <row r="12" spans="1:11" ht="102.95" customHeight="1" x14ac:dyDescent="0.25">
      <c r="E12" s="56"/>
    </row>
    <row r="13" spans="1:11" x14ac:dyDescent="0.25">
      <c r="E13" s="64"/>
    </row>
    <row r="14" spans="1:11" x14ac:dyDescent="0.25">
      <c r="E14" s="57"/>
    </row>
    <row r="15" spans="1:11" x14ac:dyDescent="0.25">
      <c r="E15" s="65"/>
    </row>
    <row r="16" spans="1:11" x14ac:dyDescent="0.25">
      <c r="E16" s="66"/>
    </row>
  </sheetData>
  <autoFilter ref="A1:K8" xr:uid="{6F019210-7CB8-4641-8169-D6AEDB4EB029}">
    <filterColumn colId="9">
      <filters blank="1"/>
    </filterColumn>
  </autoFilter>
  <mergeCells count="9">
    <mergeCell ref="A6:A7"/>
    <mergeCell ref="B6:B7"/>
    <mergeCell ref="C6:C7"/>
    <mergeCell ref="B2:B3"/>
    <mergeCell ref="A2:A3"/>
    <mergeCell ref="C2:C3"/>
    <mergeCell ref="A4:A5"/>
    <mergeCell ref="B4:B5"/>
    <mergeCell ref="C4:C5"/>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39184-E009-423D-96B9-6CB2E5B9C125}">
  <sheetPr filterMode="1"/>
  <dimension ref="A1:L5"/>
  <sheetViews>
    <sheetView zoomScale="130" zoomScaleNormal="130" workbookViewId="0">
      <selection activeCell="C11" sqref="C11"/>
    </sheetView>
  </sheetViews>
  <sheetFormatPr baseColWidth="10" defaultColWidth="11.42578125" defaultRowHeight="15" x14ac:dyDescent="0.25"/>
  <cols>
    <col min="1" max="1" width="3" style="63" customWidth="1"/>
    <col min="2" max="2" width="23.85546875" style="63" customWidth="1"/>
    <col min="3" max="3" width="25.5703125" style="63" customWidth="1"/>
    <col min="4" max="4" width="3.28515625" style="63" customWidth="1"/>
    <col min="5" max="5" width="48" style="63" customWidth="1"/>
    <col min="6" max="6" width="8.85546875" style="63" customWidth="1"/>
    <col min="7" max="9" width="14.140625" style="63" customWidth="1"/>
    <col min="10" max="10" width="8.7109375" style="63" bestFit="1" customWidth="1"/>
    <col min="11" max="11" width="24.7109375" style="63" customWidth="1"/>
    <col min="12" max="12" width="26.5703125" style="63" customWidth="1"/>
  </cols>
  <sheetData>
    <row r="1" spans="1:12" ht="24.6" customHeight="1" x14ac:dyDescent="0.25">
      <c r="A1" s="61" t="s">
        <v>241</v>
      </c>
      <c r="B1" s="61" t="s">
        <v>242</v>
      </c>
      <c r="C1" s="61" t="s">
        <v>243</v>
      </c>
      <c r="D1" s="61"/>
      <c r="E1" s="61" t="s">
        <v>338</v>
      </c>
      <c r="F1" s="62" t="s">
        <v>245</v>
      </c>
      <c r="G1" s="61" t="s">
        <v>246</v>
      </c>
      <c r="H1" s="62" t="s">
        <v>247</v>
      </c>
      <c r="I1" s="61" t="s">
        <v>248</v>
      </c>
      <c r="J1" s="61" t="s">
        <v>249</v>
      </c>
      <c r="K1" s="61" t="s">
        <v>357</v>
      </c>
      <c r="L1" s="61" t="s">
        <v>250</v>
      </c>
    </row>
    <row r="2" spans="1:12" s="48" customFormat="1" ht="38.25" x14ac:dyDescent="0.25">
      <c r="A2" s="263">
        <v>1</v>
      </c>
      <c r="B2" s="263" t="s">
        <v>358</v>
      </c>
      <c r="C2" s="263" t="s">
        <v>359</v>
      </c>
      <c r="D2" s="47" t="s">
        <v>251</v>
      </c>
      <c r="E2" s="47" t="s">
        <v>360</v>
      </c>
      <c r="F2" s="47" t="s">
        <v>361</v>
      </c>
      <c r="G2" s="47" t="s">
        <v>320</v>
      </c>
      <c r="H2" s="47" t="s">
        <v>14</v>
      </c>
      <c r="I2" s="47" t="s">
        <v>362</v>
      </c>
      <c r="J2" s="47"/>
      <c r="K2" s="47" t="s">
        <v>363</v>
      </c>
      <c r="L2" s="47" t="s">
        <v>364</v>
      </c>
    </row>
    <row r="3" spans="1:12" s="48" customFormat="1" ht="15" customHeight="1" x14ac:dyDescent="0.25">
      <c r="A3" s="272"/>
      <c r="B3" s="272"/>
      <c r="C3" s="272"/>
      <c r="D3" s="263" t="s">
        <v>260</v>
      </c>
      <c r="E3" s="269" t="s">
        <v>365</v>
      </c>
      <c r="F3" s="259"/>
      <c r="G3" s="269" t="s">
        <v>320</v>
      </c>
      <c r="H3" s="269" t="s">
        <v>14</v>
      </c>
      <c r="I3" s="269"/>
      <c r="J3" s="269"/>
      <c r="K3" s="267"/>
      <c r="L3" s="263"/>
    </row>
    <row r="4" spans="1:12" s="48" customFormat="1" ht="37.5" customHeight="1" x14ac:dyDescent="0.25">
      <c r="A4" s="264"/>
      <c r="B4" s="264"/>
      <c r="C4" s="264"/>
      <c r="D4" s="264"/>
      <c r="E4" s="270"/>
      <c r="F4" s="271"/>
      <c r="G4" s="270"/>
      <c r="H4" s="270"/>
      <c r="I4" s="270"/>
      <c r="J4" s="270"/>
      <c r="K4" s="268"/>
      <c r="L4" s="264"/>
    </row>
    <row r="5" spans="1:12" s="48" customFormat="1" ht="44.25" customHeight="1" x14ac:dyDescent="0.25">
      <c r="A5" s="47" t="s">
        <v>260</v>
      </c>
      <c r="B5" s="47" t="s">
        <v>366</v>
      </c>
      <c r="C5" s="47" t="s">
        <v>367</v>
      </c>
      <c r="D5" s="47" t="s">
        <v>251</v>
      </c>
      <c r="E5" s="47" t="s">
        <v>368</v>
      </c>
      <c r="F5" s="47"/>
      <c r="G5" s="47" t="s">
        <v>369</v>
      </c>
      <c r="H5" s="47" t="s">
        <v>257</v>
      </c>
      <c r="I5" s="47" t="s">
        <v>258</v>
      </c>
      <c r="J5" s="47"/>
      <c r="K5" s="171" t="s">
        <v>370</v>
      </c>
      <c r="L5" s="47"/>
    </row>
  </sheetData>
  <autoFilter ref="A1:L5" xr:uid="{CCC39184-E009-423D-96B9-6CB2E5B9C125}">
    <filterColumn colId="9">
      <filters blank="1"/>
    </filterColumn>
  </autoFilter>
  <mergeCells count="12">
    <mergeCell ref="D3:D4"/>
    <mergeCell ref="E3:E4"/>
    <mergeCell ref="F3:F4"/>
    <mergeCell ref="G3:G4"/>
    <mergeCell ref="A2:A4"/>
    <mergeCell ref="B2:B4"/>
    <mergeCell ref="C2:C4"/>
    <mergeCell ref="K3:K4"/>
    <mergeCell ref="H3:H4"/>
    <mergeCell ref="I3:I4"/>
    <mergeCell ref="J3:J4"/>
    <mergeCell ref="L3:L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1CA31-96A2-4C27-B406-D7D262F58819}">
  <dimension ref="A1:J35"/>
  <sheetViews>
    <sheetView topLeftCell="B1" zoomScale="120" zoomScaleNormal="120" workbookViewId="0">
      <pane ySplit="1" topLeftCell="A19" activePane="bottomLeft" state="frozen"/>
      <selection activeCell="B1" sqref="B1"/>
      <selection pane="bottomLeft" activeCell="F27" sqref="F27:F29"/>
    </sheetView>
  </sheetViews>
  <sheetFormatPr baseColWidth="10" defaultColWidth="11.42578125" defaultRowHeight="15" x14ac:dyDescent="0.25"/>
  <cols>
    <col min="1" max="1" width="4.7109375" customWidth="1"/>
    <col min="2" max="2" width="22.28515625" style="51" customWidth="1"/>
    <col min="3" max="3" width="33.42578125" style="51" customWidth="1"/>
    <col min="4" max="4" width="4.28515625" customWidth="1"/>
    <col min="5" max="5" width="48" style="51" bestFit="1" customWidth="1"/>
    <col min="6" max="6" width="19.28515625" style="68" customWidth="1"/>
    <col min="7" max="7" width="26.85546875" customWidth="1"/>
    <col min="8" max="8" width="16.5703125" customWidth="1"/>
    <col min="9" max="9" width="11.5703125" bestFit="1" customWidth="1"/>
    <col min="10" max="10" width="8.7109375" hidden="1" customWidth="1"/>
  </cols>
  <sheetData>
    <row r="1" spans="1:10" ht="48" customHeight="1" x14ac:dyDescent="0.25">
      <c r="A1" s="49" t="s">
        <v>241</v>
      </c>
      <c r="B1" s="160" t="s">
        <v>371</v>
      </c>
      <c r="C1" s="160" t="s">
        <v>243</v>
      </c>
      <c r="D1" s="49" t="s">
        <v>241</v>
      </c>
      <c r="E1" s="160" t="s">
        <v>244</v>
      </c>
      <c r="F1" s="160" t="s">
        <v>245</v>
      </c>
      <c r="G1" s="49" t="s">
        <v>246</v>
      </c>
      <c r="H1" s="161" t="s">
        <v>247</v>
      </c>
      <c r="I1" s="49" t="s">
        <v>248</v>
      </c>
      <c r="J1" s="49" t="s">
        <v>249</v>
      </c>
    </row>
    <row r="2" spans="1:10" ht="44.25" customHeight="1" x14ac:dyDescent="0.25">
      <c r="A2" s="287">
        <v>1</v>
      </c>
      <c r="B2" s="288" t="s">
        <v>372</v>
      </c>
      <c r="C2" s="289" t="s">
        <v>373</v>
      </c>
      <c r="D2" s="223">
        <v>1</v>
      </c>
      <c r="E2" s="67" t="s">
        <v>374</v>
      </c>
      <c r="F2" s="290" t="s">
        <v>375</v>
      </c>
      <c r="G2" s="46" t="s">
        <v>231</v>
      </c>
      <c r="H2" s="69" t="s">
        <v>257</v>
      </c>
      <c r="I2" s="47" t="s">
        <v>321</v>
      </c>
      <c r="J2" s="69"/>
    </row>
    <row r="3" spans="1:10" ht="73.5" customHeight="1" x14ac:dyDescent="0.25">
      <c r="A3" s="287"/>
      <c r="B3" s="288"/>
      <c r="C3" s="289"/>
      <c r="D3" s="223">
        <v>2</v>
      </c>
      <c r="E3" s="67" t="s">
        <v>376</v>
      </c>
      <c r="F3" s="288"/>
      <c r="G3" s="46" t="s">
        <v>377</v>
      </c>
      <c r="H3" s="69" t="s">
        <v>257</v>
      </c>
      <c r="I3" s="58">
        <v>2025</v>
      </c>
      <c r="J3" s="69"/>
    </row>
    <row r="4" spans="1:10" ht="54" customHeight="1" x14ac:dyDescent="0.25">
      <c r="A4" s="287"/>
      <c r="B4" s="288"/>
      <c r="C4" s="289"/>
      <c r="D4" s="223">
        <v>3</v>
      </c>
      <c r="E4" s="203" t="s">
        <v>378</v>
      </c>
      <c r="F4" s="288"/>
      <c r="G4" s="46" t="s">
        <v>256</v>
      </c>
      <c r="H4" s="69" t="s">
        <v>257</v>
      </c>
      <c r="I4" s="47" t="s">
        <v>321</v>
      </c>
      <c r="J4" s="69"/>
    </row>
    <row r="5" spans="1:10" ht="27.75" customHeight="1" x14ac:dyDescent="0.25">
      <c r="A5" s="287"/>
      <c r="B5" s="288"/>
      <c r="C5" s="289"/>
      <c r="D5" s="223">
        <v>4</v>
      </c>
      <c r="E5" s="67" t="s">
        <v>379</v>
      </c>
      <c r="F5" s="288"/>
      <c r="G5" s="46" t="s">
        <v>231</v>
      </c>
      <c r="H5" s="69" t="s">
        <v>257</v>
      </c>
      <c r="I5" s="69">
        <v>2025</v>
      </c>
      <c r="J5" s="69"/>
    </row>
    <row r="6" spans="1:10" ht="24.75" customHeight="1" x14ac:dyDescent="0.25">
      <c r="A6" s="287"/>
      <c r="B6" s="288"/>
      <c r="C6" s="289"/>
      <c r="D6" s="223">
        <v>5</v>
      </c>
      <c r="E6" s="67" t="s">
        <v>380</v>
      </c>
      <c r="F6" s="288"/>
      <c r="G6" s="46" t="s">
        <v>256</v>
      </c>
      <c r="H6" s="69" t="s">
        <v>257</v>
      </c>
      <c r="I6" s="47" t="s">
        <v>321</v>
      </c>
      <c r="J6" s="69"/>
    </row>
    <row r="7" spans="1:10" s="73" customFormat="1" ht="74.25" customHeight="1" x14ac:dyDescent="0.25">
      <c r="A7" s="81" t="s">
        <v>260</v>
      </c>
      <c r="B7" s="76" t="s">
        <v>381</v>
      </c>
      <c r="C7" s="107" t="s">
        <v>382</v>
      </c>
      <c r="D7" s="221">
        <v>1</v>
      </c>
      <c r="E7" s="77" t="s">
        <v>383</v>
      </c>
      <c r="F7" s="76"/>
      <c r="G7" s="76" t="s">
        <v>256</v>
      </c>
      <c r="H7" s="81" t="s">
        <v>257</v>
      </c>
      <c r="I7" s="128">
        <v>2025</v>
      </c>
      <c r="J7" s="76"/>
    </row>
    <row r="8" spans="1:10" s="73" customFormat="1" ht="84" customHeight="1" x14ac:dyDescent="0.25">
      <c r="A8" s="93">
        <v>3</v>
      </c>
      <c r="B8" s="94" t="s">
        <v>384</v>
      </c>
      <c r="C8" s="71" t="s">
        <v>385</v>
      </c>
      <c r="D8" s="224">
        <v>1</v>
      </c>
      <c r="E8" s="67" t="s">
        <v>386</v>
      </c>
      <c r="F8" s="67">
        <v>46</v>
      </c>
      <c r="G8" s="46" t="s">
        <v>256</v>
      </c>
      <c r="H8" s="69" t="s">
        <v>257</v>
      </c>
      <c r="I8" s="69">
        <v>2025</v>
      </c>
      <c r="J8" s="69"/>
    </row>
    <row r="9" spans="1:10" s="73" customFormat="1" ht="32.450000000000003" customHeight="1" x14ac:dyDescent="0.25">
      <c r="A9" s="279" t="s">
        <v>282</v>
      </c>
      <c r="B9" s="263" t="s">
        <v>387</v>
      </c>
      <c r="C9" s="263" t="s">
        <v>388</v>
      </c>
      <c r="D9" s="224">
        <v>1</v>
      </c>
      <c r="E9" s="80" t="s">
        <v>389</v>
      </c>
      <c r="F9" s="269" t="s">
        <v>390</v>
      </c>
      <c r="G9" s="52" t="s">
        <v>256</v>
      </c>
      <c r="H9" s="125" t="s">
        <v>257</v>
      </c>
      <c r="I9" s="47" t="s">
        <v>258</v>
      </c>
      <c r="J9" s="46"/>
    </row>
    <row r="10" spans="1:10" s="48" customFormat="1" ht="48.75" customHeight="1" x14ac:dyDescent="0.25">
      <c r="A10" s="280"/>
      <c r="B10" s="272"/>
      <c r="C10" s="291"/>
      <c r="D10" s="223">
        <v>2</v>
      </c>
      <c r="E10" s="71" t="s">
        <v>391</v>
      </c>
      <c r="F10" s="293"/>
      <c r="G10" s="46" t="s">
        <v>231</v>
      </c>
      <c r="H10" s="126" t="s">
        <v>14</v>
      </c>
      <c r="I10" s="47" t="s">
        <v>173</v>
      </c>
      <c r="J10" s="67"/>
    </row>
    <row r="11" spans="1:10" s="48" customFormat="1" ht="46.5" customHeight="1" x14ac:dyDescent="0.25">
      <c r="A11" s="281"/>
      <c r="B11" s="264"/>
      <c r="C11" s="292"/>
      <c r="D11" s="223">
        <v>3</v>
      </c>
      <c r="E11" s="71" t="s">
        <v>392</v>
      </c>
      <c r="F11" s="270"/>
      <c r="G11" s="46" t="s">
        <v>393</v>
      </c>
      <c r="H11" s="126" t="s">
        <v>14</v>
      </c>
      <c r="I11" s="47" t="s">
        <v>321</v>
      </c>
      <c r="J11" s="46"/>
    </row>
    <row r="12" spans="1:10" s="48" customFormat="1" ht="42" customHeight="1" x14ac:dyDescent="0.25">
      <c r="A12" s="282">
        <v>5</v>
      </c>
      <c r="B12" s="276" t="s">
        <v>394</v>
      </c>
      <c r="C12" s="276" t="s">
        <v>395</v>
      </c>
      <c r="D12" s="169">
        <v>1</v>
      </c>
      <c r="E12" s="78" t="s">
        <v>396</v>
      </c>
      <c r="F12" s="273"/>
      <c r="G12" s="76" t="s">
        <v>397</v>
      </c>
      <c r="H12" s="127" t="s">
        <v>14</v>
      </c>
      <c r="I12" s="47" t="s">
        <v>321</v>
      </c>
      <c r="J12" s="70"/>
    </row>
    <row r="13" spans="1:10" s="48" customFormat="1" ht="30" customHeight="1" x14ac:dyDescent="0.25">
      <c r="A13" s="283"/>
      <c r="B13" s="277"/>
      <c r="C13" s="277"/>
      <c r="D13" s="223">
        <v>2</v>
      </c>
      <c r="E13" s="67" t="s">
        <v>398</v>
      </c>
      <c r="F13" s="274"/>
      <c r="G13" s="46" t="s">
        <v>256</v>
      </c>
      <c r="H13" s="124" t="s">
        <v>257</v>
      </c>
      <c r="I13" s="47" t="s">
        <v>321</v>
      </c>
      <c r="J13" s="69"/>
    </row>
    <row r="14" spans="1:10" s="48" customFormat="1" ht="30" customHeight="1" x14ac:dyDescent="0.25">
      <c r="A14" s="284"/>
      <c r="B14" s="278"/>
      <c r="C14" s="278"/>
      <c r="D14" s="223">
        <v>3</v>
      </c>
      <c r="E14" s="67" t="s">
        <v>399</v>
      </c>
      <c r="F14" s="275"/>
      <c r="G14" s="46" t="s">
        <v>256</v>
      </c>
      <c r="H14" s="124" t="s">
        <v>14</v>
      </c>
      <c r="I14" s="47" t="s">
        <v>321</v>
      </c>
      <c r="J14" s="69"/>
    </row>
    <row r="15" spans="1:10" s="215" customFormat="1" ht="44.45" customHeight="1" x14ac:dyDescent="0.25">
      <c r="A15" s="214"/>
      <c r="B15" s="214" t="s">
        <v>400</v>
      </c>
      <c r="C15" s="214"/>
      <c r="D15" s="225"/>
      <c r="E15" s="214" t="s">
        <v>315</v>
      </c>
      <c r="F15" s="214"/>
      <c r="G15" s="214"/>
      <c r="H15" s="214"/>
      <c r="I15" s="214"/>
      <c r="J15" s="214"/>
    </row>
    <row r="16" spans="1:10" ht="75" x14ac:dyDescent="0.25">
      <c r="A16" s="279" t="s">
        <v>294</v>
      </c>
      <c r="B16" s="304" t="s">
        <v>401</v>
      </c>
      <c r="C16" s="263" t="s">
        <v>402</v>
      </c>
      <c r="D16" s="223">
        <v>1</v>
      </c>
      <c r="E16" s="222" t="s">
        <v>403</v>
      </c>
      <c r="F16" s="312" t="s">
        <v>404</v>
      </c>
      <c r="G16" s="50" t="s">
        <v>405</v>
      </c>
      <c r="H16" s="191" t="s">
        <v>14</v>
      </c>
      <c r="I16" s="77" t="s">
        <v>321</v>
      </c>
      <c r="J16" s="46"/>
    </row>
    <row r="17" spans="1:10" ht="38.25" x14ac:dyDescent="0.25">
      <c r="A17" s="280"/>
      <c r="B17" s="311"/>
      <c r="C17" s="272"/>
      <c r="D17" s="224">
        <v>2</v>
      </c>
      <c r="E17" s="77" t="s">
        <v>406</v>
      </c>
      <c r="F17" s="313"/>
      <c r="G17" s="84" t="s">
        <v>256</v>
      </c>
      <c r="H17" s="192" t="s">
        <v>14</v>
      </c>
      <c r="I17" s="77" t="s">
        <v>321</v>
      </c>
      <c r="J17" s="72"/>
    </row>
    <row r="18" spans="1:10" ht="63.75" x14ac:dyDescent="0.25">
      <c r="A18" s="281"/>
      <c r="B18" s="305"/>
      <c r="C18" s="264"/>
      <c r="D18" s="224">
        <v>3</v>
      </c>
      <c r="E18" s="60" t="s">
        <v>407</v>
      </c>
      <c r="F18" s="314"/>
      <c r="G18" s="84" t="s">
        <v>256</v>
      </c>
      <c r="H18" s="192" t="s">
        <v>257</v>
      </c>
      <c r="I18" s="77" t="s">
        <v>258</v>
      </c>
      <c r="J18" s="72"/>
    </row>
    <row r="19" spans="1:10" ht="63.75" x14ac:dyDescent="0.25">
      <c r="A19" s="85" t="s">
        <v>299</v>
      </c>
      <c r="B19" s="82" t="s">
        <v>408</v>
      </c>
      <c r="C19" s="82" t="s">
        <v>409</v>
      </c>
      <c r="D19" s="223">
        <v>1</v>
      </c>
      <c r="E19" s="50" t="s">
        <v>410</v>
      </c>
      <c r="F19" s="82" t="s">
        <v>404</v>
      </c>
      <c r="G19" s="46" t="s">
        <v>256</v>
      </c>
      <c r="H19" s="126" t="s">
        <v>14</v>
      </c>
      <c r="I19" s="47" t="s">
        <v>321</v>
      </c>
      <c r="J19" s="46"/>
    </row>
    <row r="20" spans="1:10" ht="17.25" customHeight="1" x14ac:dyDescent="0.25">
      <c r="A20" s="263" t="s">
        <v>411</v>
      </c>
      <c r="B20" s="315" t="s">
        <v>412</v>
      </c>
      <c r="C20" s="315" t="s">
        <v>413</v>
      </c>
      <c r="D20" s="169">
        <v>1</v>
      </c>
      <c r="E20" s="76" t="s">
        <v>414</v>
      </c>
      <c r="F20" s="315" t="s">
        <v>415</v>
      </c>
      <c r="G20" s="76" t="s">
        <v>231</v>
      </c>
      <c r="H20" s="81" t="s">
        <v>14</v>
      </c>
      <c r="I20" s="77" t="s">
        <v>173</v>
      </c>
      <c r="J20" s="76"/>
    </row>
    <row r="21" spans="1:10" ht="57" customHeight="1" x14ac:dyDescent="0.25">
      <c r="A21" s="272"/>
      <c r="B21" s="316"/>
      <c r="C21" s="316"/>
      <c r="D21" s="221">
        <v>2</v>
      </c>
      <c r="E21" s="76" t="s">
        <v>416</v>
      </c>
      <c r="F21" s="316"/>
      <c r="G21" s="76" t="s">
        <v>256</v>
      </c>
      <c r="H21" s="81" t="s">
        <v>14</v>
      </c>
      <c r="I21" s="77" t="s">
        <v>321</v>
      </c>
      <c r="J21" s="76"/>
    </row>
    <row r="22" spans="1:10" ht="25.5" x14ac:dyDescent="0.25">
      <c r="A22" s="282">
        <v>9</v>
      </c>
      <c r="B22" s="285" t="s">
        <v>417</v>
      </c>
      <c r="C22" s="276" t="s">
        <v>418</v>
      </c>
      <c r="D22" s="226">
        <v>1</v>
      </c>
      <c r="E22" s="67" t="s">
        <v>419</v>
      </c>
      <c r="F22" s="276"/>
      <c r="G22" s="46" t="s">
        <v>231</v>
      </c>
      <c r="H22" s="124" t="s">
        <v>14</v>
      </c>
      <c r="I22" s="47" t="s">
        <v>173</v>
      </c>
      <c r="J22" s="69"/>
    </row>
    <row r="23" spans="1:10" x14ac:dyDescent="0.25">
      <c r="A23" s="283"/>
      <c r="B23" s="286"/>
      <c r="C23" s="277"/>
      <c r="D23" s="317">
        <v>2</v>
      </c>
      <c r="E23" s="302" t="s">
        <v>420</v>
      </c>
      <c r="F23" s="277"/>
      <c r="G23" s="304" t="s">
        <v>256</v>
      </c>
      <c r="H23" s="306" t="s">
        <v>14</v>
      </c>
      <c r="I23" s="300" t="s">
        <v>173</v>
      </c>
      <c r="J23" s="301"/>
    </row>
    <row r="24" spans="1:10" ht="29.25" customHeight="1" x14ac:dyDescent="0.25">
      <c r="A24" s="284"/>
      <c r="B24" s="286"/>
      <c r="C24" s="277"/>
      <c r="D24" s="318"/>
      <c r="E24" s="303"/>
      <c r="F24" s="278"/>
      <c r="G24" s="305"/>
      <c r="H24" s="307"/>
      <c r="I24" s="300"/>
      <c r="J24" s="301"/>
    </row>
    <row r="25" spans="1:10" ht="25.5" x14ac:dyDescent="0.25">
      <c r="A25" s="263" t="s">
        <v>316</v>
      </c>
      <c r="B25" s="263" t="s">
        <v>421</v>
      </c>
      <c r="C25" s="263" t="s">
        <v>422</v>
      </c>
      <c r="D25" s="226">
        <v>1</v>
      </c>
      <c r="E25" s="46" t="s">
        <v>423</v>
      </c>
      <c r="F25" s="263"/>
      <c r="G25" s="46" t="s">
        <v>424</v>
      </c>
      <c r="H25" s="126" t="s">
        <v>14</v>
      </c>
      <c r="I25" s="47" t="s">
        <v>321</v>
      </c>
      <c r="J25" s="46"/>
    </row>
    <row r="26" spans="1:10" ht="30" customHeight="1" x14ac:dyDescent="0.25">
      <c r="A26" s="264"/>
      <c r="B26" s="264"/>
      <c r="C26" s="264"/>
      <c r="D26" s="226">
        <v>2</v>
      </c>
      <c r="E26" s="67" t="s">
        <v>425</v>
      </c>
      <c r="F26" s="264"/>
      <c r="G26" s="46" t="s">
        <v>256</v>
      </c>
      <c r="H26" s="124" t="s">
        <v>14</v>
      </c>
      <c r="I26" s="47" t="s">
        <v>321</v>
      </c>
      <c r="J26" s="69"/>
    </row>
    <row r="27" spans="1:10" ht="25.5" x14ac:dyDescent="0.25">
      <c r="A27" s="294">
        <v>11</v>
      </c>
      <c r="B27" s="297" t="s">
        <v>426</v>
      </c>
      <c r="C27" s="297" t="s">
        <v>427</v>
      </c>
      <c r="D27" s="227">
        <v>1</v>
      </c>
      <c r="E27" s="60" t="s">
        <v>428</v>
      </c>
      <c r="F27" s="308">
        <v>1</v>
      </c>
      <c r="G27" s="194" t="s">
        <v>231</v>
      </c>
      <c r="H27" s="195" t="s">
        <v>14</v>
      </c>
      <c r="I27" s="196" t="s">
        <v>321</v>
      </c>
      <c r="J27" s="96"/>
    </row>
    <row r="28" spans="1:10" ht="25.5" x14ac:dyDescent="0.25">
      <c r="A28" s="295"/>
      <c r="B28" s="298"/>
      <c r="C28" s="298"/>
      <c r="D28" s="227">
        <v>2</v>
      </c>
      <c r="E28" s="60" t="s">
        <v>429</v>
      </c>
      <c r="F28" s="309"/>
      <c r="G28" s="193" t="s">
        <v>256</v>
      </c>
      <c r="H28" s="197" t="s">
        <v>14</v>
      </c>
      <c r="I28" s="196" t="s">
        <v>321</v>
      </c>
      <c r="J28" s="69"/>
    </row>
    <row r="29" spans="1:10" ht="28.5" customHeight="1" x14ac:dyDescent="0.25">
      <c r="A29" s="296"/>
      <c r="B29" s="299"/>
      <c r="C29" s="299"/>
      <c r="D29" s="227">
        <v>3</v>
      </c>
      <c r="E29" s="60" t="s">
        <v>430</v>
      </c>
      <c r="F29" s="310"/>
      <c r="G29" s="194" t="s">
        <v>231</v>
      </c>
      <c r="H29" s="197" t="s">
        <v>14</v>
      </c>
      <c r="I29" s="196" t="s">
        <v>173</v>
      </c>
      <c r="J29" s="69"/>
    </row>
    <row r="30" spans="1:10" ht="51" x14ac:dyDescent="0.25">
      <c r="A30" s="198">
        <v>12</v>
      </c>
      <c r="B30" s="176" t="s">
        <v>431</v>
      </c>
      <c r="C30" s="173" t="s">
        <v>432</v>
      </c>
      <c r="D30" s="228">
        <v>1</v>
      </c>
      <c r="E30" s="176" t="s">
        <v>433</v>
      </c>
      <c r="F30" s="176"/>
      <c r="G30" s="199" t="s">
        <v>256</v>
      </c>
      <c r="H30" s="200" t="s">
        <v>14</v>
      </c>
      <c r="I30" s="172"/>
      <c r="J30" s="200"/>
    </row>
    <row r="31" spans="1:10" ht="38.25" x14ac:dyDescent="0.25">
      <c r="A31" s="287">
        <v>13</v>
      </c>
      <c r="B31" s="288" t="s">
        <v>434</v>
      </c>
      <c r="C31" s="289" t="s">
        <v>435</v>
      </c>
      <c r="D31" s="229">
        <v>1</v>
      </c>
      <c r="E31" s="67" t="s">
        <v>436</v>
      </c>
      <c r="F31" s="71" t="s">
        <v>437</v>
      </c>
      <c r="G31" s="46" t="s">
        <v>256</v>
      </c>
      <c r="H31" s="69" t="s">
        <v>14</v>
      </c>
      <c r="I31" s="69">
        <v>2025</v>
      </c>
      <c r="J31" s="69"/>
    </row>
    <row r="32" spans="1:10" ht="18.75" customHeight="1" x14ac:dyDescent="0.25">
      <c r="A32" s="287"/>
      <c r="B32" s="288"/>
      <c r="C32" s="288"/>
      <c r="D32" s="229">
        <v>2</v>
      </c>
      <c r="E32" s="67" t="s">
        <v>438</v>
      </c>
      <c r="F32" s="71"/>
      <c r="G32" s="46" t="s">
        <v>256</v>
      </c>
      <c r="H32" s="69" t="s">
        <v>14</v>
      </c>
      <c r="I32" s="47" t="s">
        <v>321</v>
      </c>
      <c r="J32" s="69"/>
    </row>
    <row r="33" spans="1:10" x14ac:dyDescent="0.25">
      <c r="A33" s="163"/>
      <c r="B33" s="164"/>
      <c r="C33" s="164"/>
      <c r="D33" s="165"/>
      <c r="E33" s="53"/>
      <c r="F33" s="164"/>
      <c r="G33" s="165"/>
      <c r="H33" s="162"/>
      <c r="I33" s="166"/>
      <c r="J33" s="162"/>
    </row>
    <row r="35" spans="1:10" ht="50.25" customHeight="1" x14ac:dyDescent="0.25"/>
  </sheetData>
  <mergeCells count="41">
    <mergeCell ref="F27:F29"/>
    <mergeCell ref="B16:B18"/>
    <mergeCell ref="C16:C18"/>
    <mergeCell ref="F16:F18"/>
    <mergeCell ref="F25:F26"/>
    <mergeCell ref="F20:F21"/>
    <mergeCell ref="D23:D24"/>
    <mergeCell ref="B20:B21"/>
    <mergeCell ref="C20:C21"/>
    <mergeCell ref="I23:I24"/>
    <mergeCell ref="J23:J24"/>
    <mergeCell ref="E23:E24"/>
    <mergeCell ref="G23:G24"/>
    <mergeCell ref="H23:H24"/>
    <mergeCell ref="A25:A26"/>
    <mergeCell ref="B25:B26"/>
    <mergeCell ref="C25:C26"/>
    <mergeCell ref="A31:A32"/>
    <mergeCell ref="B31:B32"/>
    <mergeCell ref="C31:C32"/>
    <mergeCell ref="A27:A29"/>
    <mergeCell ref="B27:B29"/>
    <mergeCell ref="C27:C29"/>
    <mergeCell ref="A2:A6"/>
    <mergeCell ref="B2:B6"/>
    <mergeCell ref="C2:C6"/>
    <mergeCell ref="F2:F6"/>
    <mergeCell ref="A9:A11"/>
    <mergeCell ref="B9:B11"/>
    <mergeCell ref="C9:C11"/>
    <mergeCell ref="F9:F11"/>
    <mergeCell ref="F12:F14"/>
    <mergeCell ref="F22:F24"/>
    <mergeCell ref="A16:A18"/>
    <mergeCell ref="A20:A21"/>
    <mergeCell ref="A12:A14"/>
    <mergeCell ref="B12:B14"/>
    <mergeCell ref="C12:C14"/>
    <mergeCell ref="A22:A24"/>
    <mergeCell ref="B22:B24"/>
    <mergeCell ref="C22:C24"/>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C9057-3329-44B5-941E-240CFC208C58}">
  <dimension ref="A1:L52"/>
  <sheetViews>
    <sheetView zoomScale="130" zoomScaleNormal="130" workbookViewId="0">
      <pane ySplit="1" topLeftCell="A2" activePane="bottomLeft" state="frozen"/>
      <selection pane="bottomLeft" activeCell="J7" sqref="J7"/>
    </sheetView>
  </sheetViews>
  <sheetFormatPr baseColWidth="10" defaultColWidth="11.42578125" defaultRowHeight="15" x14ac:dyDescent="0.25"/>
  <cols>
    <col min="1" max="1" width="5.42578125" style="183" customWidth="1"/>
    <col min="2" max="2" width="25" customWidth="1"/>
    <col min="3" max="3" width="41" bestFit="1" customWidth="1"/>
    <col min="4" max="4" width="3.140625" customWidth="1"/>
    <col min="5" max="5" width="63.5703125" customWidth="1"/>
    <col min="6" max="6" width="16" customWidth="1"/>
    <col min="7" max="7" width="14.140625" customWidth="1"/>
    <col min="8" max="8" width="13.140625" customWidth="1"/>
    <col min="9" max="9" width="14.140625" customWidth="1"/>
    <col min="10" max="10" width="12" style="159" customWidth="1"/>
  </cols>
  <sheetData>
    <row r="1" spans="1:12" ht="27.95" customHeight="1" x14ac:dyDescent="0.25">
      <c r="A1" s="182" t="s">
        <v>241</v>
      </c>
      <c r="B1" s="45" t="s">
        <v>242</v>
      </c>
      <c r="C1" s="45" t="s">
        <v>243</v>
      </c>
      <c r="D1" s="49" t="s">
        <v>241</v>
      </c>
      <c r="E1" s="45" t="s">
        <v>338</v>
      </c>
      <c r="F1" s="88" t="s">
        <v>245</v>
      </c>
      <c r="G1" s="45" t="s">
        <v>246</v>
      </c>
      <c r="H1" s="88" t="s">
        <v>247</v>
      </c>
      <c r="I1" s="158" t="s">
        <v>248</v>
      </c>
      <c r="J1" s="246" t="s">
        <v>249</v>
      </c>
    </row>
    <row r="2" spans="1:12" s="48" customFormat="1" ht="72.75" customHeight="1" x14ac:dyDescent="0.2">
      <c r="A2" s="185" t="s">
        <v>251</v>
      </c>
      <c r="B2" s="241" t="s">
        <v>439</v>
      </c>
      <c r="C2" s="242" t="s">
        <v>440</v>
      </c>
      <c r="D2" s="80">
        <v>1</v>
      </c>
      <c r="E2" s="171" t="s">
        <v>441</v>
      </c>
      <c r="F2" s="187"/>
      <c r="G2" s="46" t="s">
        <v>442</v>
      </c>
      <c r="H2" s="80" t="s">
        <v>257</v>
      </c>
      <c r="I2" s="251">
        <v>2025</v>
      </c>
      <c r="J2" s="247"/>
      <c r="K2" s="53"/>
      <c r="L2" s="53"/>
    </row>
    <row r="3" spans="1:12" ht="75" customHeight="1" x14ac:dyDescent="0.25">
      <c r="A3" s="185" t="s">
        <v>260</v>
      </c>
      <c r="B3" s="243" t="s">
        <v>443</v>
      </c>
      <c r="C3" s="244" t="s">
        <v>444</v>
      </c>
      <c r="D3" s="106" t="s">
        <v>251</v>
      </c>
      <c r="E3" s="176" t="s">
        <v>445</v>
      </c>
      <c r="F3" s="188"/>
      <c r="G3" s="177" t="s">
        <v>442</v>
      </c>
      <c r="H3" s="168" t="s">
        <v>257</v>
      </c>
      <c r="I3" s="252">
        <v>2025</v>
      </c>
      <c r="J3" s="248"/>
      <c r="K3" s="54"/>
      <c r="L3" s="54"/>
    </row>
    <row r="4" spans="1:12" s="48" customFormat="1" ht="51" customHeight="1" x14ac:dyDescent="0.25">
      <c r="A4" s="325" t="s">
        <v>264</v>
      </c>
      <c r="B4" s="326" t="s">
        <v>446</v>
      </c>
      <c r="C4" s="326" t="s">
        <v>447</v>
      </c>
      <c r="D4" s="245" t="s">
        <v>251</v>
      </c>
      <c r="E4" s="76" t="s">
        <v>448</v>
      </c>
      <c r="F4" s="190" t="s">
        <v>449</v>
      </c>
      <c r="G4" s="76" t="s">
        <v>256</v>
      </c>
      <c r="H4" s="107" t="s">
        <v>321</v>
      </c>
      <c r="I4" s="253" t="s">
        <v>173</v>
      </c>
      <c r="J4" s="249"/>
      <c r="K4" s="53"/>
      <c r="L4" s="53"/>
    </row>
    <row r="5" spans="1:12" s="48" customFormat="1" ht="15" customHeight="1" x14ac:dyDescent="0.25">
      <c r="A5" s="325"/>
      <c r="B5" s="326"/>
      <c r="C5" s="326"/>
      <c r="D5" s="329" t="s">
        <v>260</v>
      </c>
      <c r="E5" s="328" t="s">
        <v>450</v>
      </c>
      <c r="F5" s="330"/>
      <c r="G5" s="273" t="s">
        <v>231</v>
      </c>
      <c r="H5" s="273" t="s">
        <v>321</v>
      </c>
      <c r="I5" s="320"/>
      <c r="J5" s="327"/>
      <c r="K5" s="53"/>
      <c r="L5" s="53"/>
    </row>
    <row r="6" spans="1:12" s="48" customFormat="1" ht="28.5" customHeight="1" x14ac:dyDescent="0.25">
      <c r="A6" s="325"/>
      <c r="B6" s="326"/>
      <c r="C6" s="326"/>
      <c r="D6" s="329"/>
      <c r="E6" s="328"/>
      <c r="F6" s="330"/>
      <c r="G6" s="273"/>
      <c r="H6" s="273"/>
      <c r="I6" s="320"/>
      <c r="J6" s="327"/>
      <c r="K6" s="53"/>
      <c r="L6" s="53"/>
    </row>
    <row r="7" spans="1:12" ht="25.5" x14ac:dyDescent="0.25">
      <c r="A7" s="319">
        <v>4</v>
      </c>
      <c r="B7" s="321" t="s">
        <v>451</v>
      </c>
      <c r="C7" s="323" t="s">
        <v>452</v>
      </c>
      <c r="D7" s="184" t="s">
        <v>251</v>
      </c>
      <c r="E7" s="201" t="s">
        <v>453</v>
      </c>
      <c r="F7" s="189">
        <v>46</v>
      </c>
      <c r="G7" s="174" t="s">
        <v>256</v>
      </c>
      <c r="H7" s="174" t="s">
        <v>321</v>
      </c>
      <c r="I7" s="254" t="s">
        <v>173</v>
      </c>
      <c r="J7" s="175"/>
      <c r="K7" s="54"/>
      <c r="L7" s="54"/>
    </row>
    <row r="8" spans="1:12" ht="25.5" x14ac:dyDescent="0.25">
      <c r="A8" s="319"/>
      <c r="B8" s="322"/>
      <c r="C8" s="324"/>
      <c r="D8" s="184" t="s">
        <v>260</v>
      </c>
      <c r="E8" s="201" t="s">
        <v>454</v>
      </c>
      <c r="F8" s="189"/>
      <c r="G8" s="174" t="s">
        <v>256</v>
      </c>
      <c r="H8" s="174" t="s">
        <v>321</v>
      </c>
      <c r="I8" s="254" t="s">
        <v>321</v>
      </c>
      <c r="J8" s="175"/>
      <c r="K8" s="54"/>
      <c r="L8" s="54"/>
    </row>
    <row r="9" spans="1:12" x14ac:dyDescent="0.25">
      <c r="A9" s="319"/>
      <c r="B9" s="322"/>
      <c r="C9" s="324"/>
      <c r="D9" s="184" t="s">
        <v>264</v>
      </c>
      <c r="E9" s="174" t="s">
        <v>455</v>
      </c>
      <c r="F9" s="189"/>
      <c r="G9" s="174" t="s">
        <v>456</v>
      </c>
      <c r="H9" s="174" t="s">
        <v>321</v>
      </c>
      <c r="I9" s="254" t="s">
        <v>321</v>
      </c>
      <c r="J9" s="255"/>
      <c r="K9" s="54"/>
      <c r="L9" s="54"/>
    </row>
    <row r="10" spans="1:12" x14ac:dyDescent="0.25">
      <c r="A10" s="319"/>
      <c r="B10" s="322"/>
      <c r="C10" s="324"/>
      <c r="D10" s="184" t="s">
        <v>282</v>
      </c>
      <c r="E10" s="174" t="s">
        <v>457</v>
      </c>
      <c r="F10" s="189">
        <v>46</v>
      </c>
      <c r="G10" s="174" t="s">
        <v>256</v>
      </c>
      <c r="H10" s="174" t="s">
        <v>321</v>
      </c>
      <c r="I10" s="258">
        <v>2027</v>
      </c>
      <c r="J10" s="257"/>
      <c r="K10" s="54"/>
      <c r="L10" s="54"/>
    </row>
    <row r="11" spans="1:12" x14ac:dyDescent="0.25">
      <c r="A11" s="163"/>
      <c r="B11" s="54"/>
      <c r="C11" s="54"/>
      <c r="D11" s="55"/>
      <c r="E11" s="54"/>
      <c r="F11" s="54"/>
      <c r="G11" s="54"/>
      <c r="H11" s="54"/>
      <c r="I11" s="54"/>
      <c r="J11" s="54"/>
      <c r="K11" s="54"/>
      <c r="L11" s="54"/>
    </row>
    <row r="12" spans="1:12" x14ac:dyDescent="0.25">
      <c r="A12" s="163"/>
      <c r="B12" s="54"/>
      <c r="C12" s="54"/>
      <c r="D12" s="55"/>
      <c r="E12" s="54"/>
      <c r="F12" s="54"/>
      <c r="G12" s="54"/>
      <c r="H12" s="54"/>
      <c r="I12" s="54"/>
      <c r="J12" s="54"/>
      <c r="K12" s="54"/>
      <c r="L12" s="54"/>
    </row>
    <row r="13" spans="1:12" x14ac:dyDescent="0.25">
      <c r="A13" s="163"/>
      <c r="B13" s="54"/>
      <c r="C13" s="54"/>
      <c r="D13" s="55"/>
      <c r="E13" s="54"/>
      <c r="F13" s="54"/>
      <c r="G13" s="54"/>
      <c r="H13" s="54"/>
      <c r="I13" s="54"/>
      <c r="J13" s="54"/>
      <c r="K13" s="54"/>
      <c r="L13" s="54"/>
    </row>
    <row r="14" spans="1:12" x14ac:dyDescent="0.25">
      <c r="A14" s="163"/>
      <c r="B14" s="54"/>
      <c r="C14" s="54"/>
      <c r="D14" s="55"/>
      <c r="E14" s="54"/>
      <c r="F14" s="54"/>
      <c r="G14" s="54"/>
      <c r="H14" s="54"/>
      <c r="I14" s="54"/>
      <c r="J14" s="54"/>
      <c r="K14" s="54"/>
      <c r="L14" s="54"/>
    </row>
    <row r="15" spans="1:12" x14ac:dyDescent="0.25">
      <c r="A15" s="163"/>
      <c r="B15" s="54"/>
      <c r="C15" s="54"/>
      <c r="D15" s="55"/>
      <c r="E15" s="54"/>
      <c r="F15" s="54"/>
      <c r="G15" s="54"/>
      <c r="H15" s="54"/>
      <c r="I15" s="54"/>
      <c r="J15" s="54"/>
      <c r="K15" s="54"/>
      <c r="L15" s="54"/>
    </row>
    <row r="16" spans="1:12" x14ac:dyDescent="0.25">
      <c r="A16" s="163"/>
      <c r="B16" s="54"/>
      <c r="C16" s="54"/>
      <c r="D16" s="55"/>
      <c r="E16" s="54"/>
      <c r="F16" s="54"/>
      <c r="G16" s="54"/>
      <c r="H16" s="54"/>
      <c r="I16" s="54"/>
      <c r="J16" s="54"/>
      <c r="K16" s="54"/>
      <c r="L16" s="54"/>
    </row>
    <row r="17" spans="1:12" x14ac:dyDescent="0.25">
      <c r="A17" s="163"/>
      <c r="B17" s="54"/>
      <c r="C17" s="54"/>
      <c r="D17" s="55"/>
      <c r="E17" s="54"/>
      <c r="F17" s="54"/>
      <c r="G17" s="54"/>
      <c r="H17" s="54"/>
      <c r="I17" s="54"/>
      <c r="J17" s="54"/>
      <c r="K17" s="54"/>
      <c r="L17" s="54"/>
    </row>
    <row r="18" spans="1:12" x14ac:dyDescent="0.25">
      <c r="A18" s="163"/>
      <c r="B18" s="54"/>
      <c r="C18" s="54"/>
      <c r="D18" s="55"/>
      <c r="E18" s="54"/>
      <c r="F18" s="54"/>
      <c r="G18" s="54"/>
      <c r="H18" s="54"/>
      <c r="I18" s="54"/>
      <c r="J18" s="54"/>
      <c r="K18" s="54"/>
      <c r="L18" s="54"/>
    </row>
    <row r="19" spans="1:12" x14ac:dyDescent="0.25">
      <c r="A19" s="163"/>
      <c r="B19" s="54"/>
      <c r="C19" s="54"/>
      <c r="D19" s="55"/>
      <c r="E19" s="54"/>
      <c r="F19" s="54"/>
      <c r="G19" s="54"/>
      <c r="H19" s="54"/>
      <c r="I19" s="54"/>
      <c r="J19" s="54"/>
      <c r="K19" s="54"/>
      <c r="L19" s="54"/>
    </row>
    <row r="20" spans="1:12" x14ac:dyDescent="0.25">
      <c r="A20" s="163"/>
      <c r="B20" s="54"/>
      <c r="C20" s="54"/>
      <c r="D20" s="55"/>
      <c r="E20" s="54"/>
      <c r="F20" s="54"/>
      <c r="G20" s="54"/>
      <c r="H20" s="54"/>
      <c r="I20" s="54"/>
      <c r="J20" s="54"/>
      <c r="K20" s="54"/>
      <c r="L20" s="54"/>
    </row>
    <row r="21" spans="1:12" x14ac:dyDescent="0.25">
      <c r="A21" s="163"/>
      <c r="B21" s="54"/>
      <c r="C21" s="54"/>
      <c r="D21" s="55"/>
      <c r="E21" s="54"/>
      <c r="F21" s="54"/>
      <c r="G21" s="54"/>
      <c r="H21" s="54"/>
      <c r="I21" s="54"/>
      <c r="J21" s="54"/>
      <c r="K21" s="54"/>
      <c r="L21" s="54"/>
    </row>
    <row r="22" spans="1:12" x14ac:dyDescent="0.25">
      <c r="A22" s="163"/>
      <c r="B22" s="54"/>
      <c r="C22" s="54"/>
      <c r="D22" s="55"/>
      <c r="E22" s="54"/>
      <c r="F22" s="54"/>
      <c r="G22" s="54"/>
      <c r="H22" s="54"/>
      <c r="I22" s="54"/>
      <c r="J22" s="54"/>
      <c r="K22" s="54"/>
      <c r="L22" s="54"/>
    </row>
    <row r="23" spans="1:12" x14ac:dyDescent="0.25">
      <c r="A23" s="163"/>
      <c r="B23" s="54"/>
      <c r="C23" s="54"/>
      <c r="D23" s="55"/>
      <c r="E23" s="54"/>
      <c r="F23" s="54"/>
      <c r="G23" s="54"/>
      <c r="H23" s="54"/>
      <c r="I23" s="54"/>
      <c r="J23" s="54"/>
      <c r="K23" s="54"/>
      <c r="L23" s="54"/>
    </row>
    <row r="24" spans="1:12" x14ac:dyDescent="0.25">
      <c r="A24" s="163"/>
      <c r="B24" s="54"/>
      <c r="C24" s="54"/>
      <c r="D24" s="55"/>
      <c r="E24" s="54"/>
      <c r="F24" s="54"/>
      <c r="G24" s="54"/>
      <c r="H24" s="54"/>
      <c r="I24" s="54"/>
      <c r="J24" s="54"/>
      <c r="K24" s="54"/>
      <c r="L24" s="54"/>
    </row>
    <row r="25" spans="1:12" x14ac:dyDescent="0.25">
      <c r="A25" s="163"/>
      <c r="B25" s="54"/>
      <c r="C25" s="54"/>
      <c r="D25" s="55"/>
      <c r="E25" s="54"/>
      <c r="F25" s="54"/>
      <c r="G25" s="54"/>
      <c r="H25" s="54"/>
      <c r="I25" s="54"/>
      <c r="J25" s="54"/>
      <c r="K25" s="54"/>
      <c r="L25" s="54"/>
    </row>
    <row r="26" spans="1:12" x14ac:dyDescent="0.25">
      <c r="A26" s="163"/>
      <c r="B26" s="54"/>
      <c r="C26" s="54"/>
      <c r="D26" s="55"/>
      <c r="E26" s="54"/>
      <c r="F26" s="54"/>
      <c r="G26" s="54"/>
      <c r="H26" s="54"/>
      <c r="I26" s="54"/>
      <c r="J26" s="54"/>
      <c r="K26" s="54"/>
      <c r="L26" s="54"/>
    </row>
    <row r="27" spans="1:12" x14ac:dyDescent="0.25">
      <c r="A27" s="163"/>
      <c r="B27" s="54"/>
      <c r="C27" s="54"/>
      <c r="D27" s="55"/>
      <c r="E27" s="54"/>
      <c r="F27" s="54"/>
      <c r="G27" s="54"/>
      <c r="H27" s="54"/>
      <c r="I27" s="54"/>
      <c r="J27" s="54"/>
      <c r="K27" s="54"/>
      <c r="L27" s="54"/>
    </row>
    <row r="28" spans="1:12" x14ac:dyDescent="0.25">
      <c r="A28" s="163"/>
      <c r="B28" s="54"/>
      <c r="C28" s="54"/>
      <c r="D28" s="55"/>
      <c r="E28" s="54"/>
      <c r="F28" s="54"/>
      <c r="G28" s="54"/>
      <c r="H28" s="54"/>
      <c r="I28" s="54"/>
      <c r="J28" s="54"/>
      <c r="K28" s="54"/>
      <c r="L28" s="54"/>
    </row>
    <row r="29" spans="1:12" x14ac:dyDescent="0.25">
      <c r="A29" s="163"/>
      <c r="B29" s="54"/>
      <c r="C29" s="54"/>
      <c r="D29" s="55"/>
      <c r="E29" s="54"/>
      <c r="F29" s="54"/>
      <c r="G29" s="54"/>
      <c r="H29" s="54"/>
      <c r="I29" s="54"/>
      <c r="J29" s="54"/>
      <c r="K29" s="54"/>
      <c r="L29" s="54"/>
    </row>
    <row r="30" spans="1:12" x14ac:dyDescent="0.25">
      <c r="A30" s="163"/>
      <c r="B30" s="54"/>
      <c r="C30" s="54"/>
      <c r="D30" s="55"/>
      <c r="E30" s="54"/>
      <c r="F30" s="54"/>
      <c r="G30" s="54"/>
      <c r="H30" s="54"/>
      <c r="I30" s="54"/>
      <c r="J30" s="54"/>
      <c r="K30" s="54"/>
      <c r="L30" s="54"/>
    </row>
    <row r="31" spans="1:12" x14ac:dyDescent="0.25">
      <c r="A31" s="163"/>
      <c r="B31" s="54"/>
      <c r="C31" s="54"/>
      <c r="D31" s="55"/>
      <c r="E31" s="54"/>
      <c r="F31" s="54"/>
      <c r="G31" s="54"/>
      <c r="H31" s="54"/>
      <c r="I31" s="54"/>
      <c r="J31" s="54"/>
      <c r="K31" s="54"/>
      <c r="L31" s="54"/>
    </row>
    <row r="32" spans="1:12" x14ac:dyDescent="0.25">
      <c r="A32" s="163"/>
      <c r="B32" s="54"/>
      <c r="C32" s="54"/>
      <c r="D32" s="55"/>
      <c r="E32" s="54"/>
      <c r="F32" s="54"/>
      <c r="G32" s="54"/>
      <c r="H32" s="54"/>
      <c r="I32" s="54"/>
      <c r="J32" s="54"/>
      <c r="K32" s="54"/>
      <c r="L32" s="54"/>
    </row>
    <row r="33" spans="1:12" x14ac:dyDescent="0.25">
      <c r="A33" s="163"/>
      <c r="B33" s="54"/>
      <c r="C33" s="54"/>
      <c r="D33" s="54"/>
      <c r="E33" s="54"/>
      <c r="F33" s="54"/>
      <c r="G33" s="54"/>
      <c r="H33" s="54"/>
      <c r="I33" s="54"/>
      <c r="J33" s="54"/>
      <c r="K33" s="54"/>
      <c r="L33" s="54"/>
    </row>
    <row r="34" spans="1:12" x14ac:dyDescent="0.25">
      <c r="A34" s="163"/>
      <c r="B34" s="54"/>
      <c r="C34" s="54"/>
      <c r="D34" s="54"/>
      <c r="E34" s="54"/>
      <c r="F34" s="54"/>
      <c r="G34" s="54"/>
      <c r="H34" s="54"/>
      <c r="I34" s="54"/>
      <c r="J34" s="54"/>
      <c r="K34" s="54"/>
      <c r="L34" s="54"/>
    </row>
    <row r="35" spans="1:12" x14ac:dyDescent="0.25">
      <c r="A35" s="163"/>
      <c r="B35" s="54"/>
      <c r="C35" s="54"/>
      <c r="D35" s="54"/>
      <c r="E35" s="54"/>
      <c r="F35" s="54"/>
      <c r="G35" s="54"/>
      <c r="H35" s="54"/>
      <c r="I35" s="54"/>
      <c r="J35" s="54"/>
      <c r="K35" s="54"/>
      <c r="L35" s="54"/>
    </row>
    <row r="36" spans="1:12" x14ac:dyDescent="0.25">
      <c r="A36" s="163"/>
      <c r="B36" s="54"/>
      <c r="C36" s="54"/>
      <c r="D36" s="54"/>
      <c r="E36" s="54"/>
      <c r="F36" s="54"/>
      <c r="G36" s="54"/>
      <c r="H36" s="54"/>
      <c r="I36" s="54"/>
      <c r="J36" s="54"/>
      <c r="K36" s="54"/>
      <c r="L36" s="54"/>
    </row>
    <row r="37" spans="1:12" x14ac:dyDescent="0.25">
      <c r="A37" s="163"/>
      <c r="B37" s="54"/>
      <c r="C37" s="54"/>
      <c r="D37" s="54"/>
      <c r="E37" s="54"/>
      <c r="F37" s="54"/>
      <c r="G37" s="54"/>
      <c r="H37" s="54"/>
      <c r="I37" s="54"/>
      <c r="J37" s="54"/>
      <c r="K37" s="54"/>
      <c r="L37" s="54"/>
    </row>
    <row r="38" spans="1:12" x14ac:dyDescent="0.25">
      <c r="A38" s="163"/>
      <c r="B38" s="54"/>
      <c r="C38" s="54"/>
      <c r="D38" s="54"/>
      <c r="E38" s="54"/>
      <c r="F38" s="54"/>
      <c r="G38" s="54"/>
      <c r="H38" s="54"/>
      <c r="I38" s="54"/>
      <c r="J38" s="54"/>
      <c r="K38" s="54"/>
      <c r="L38" s="54"/>
    </row>
    <row r="39" spans="1:12" x14ac:dyDescent="0.25">
      <c r="A39" s="163"/>
      <c r="B39" s="54"/>
      <c r="C39" s="54"/>
      <c r="D39" s="54"/>
      <c r="E39" s="54"/>
      <c r="F39" s="54"/>
      <c r="G39" s="54"/>
      <c r="H39" s="54"/>
      <c r="I39" s="54"/>
      <c r="J39" s="54"/>
      <c r="K39" s="54"/>
      <c r="L39" s="54"/>
    </row>
    <row r="40" spans="1:12" x14ac:dyDescent="0.25">
      <c r="A40" s="163"/>
      <c r="B40" s="54"/>
      <c r="C40" s="54"/>
      <c r="D40" s="54"/>
      <c r="E40" s="54"/>
      <c r="F40" s="54"/>
      <c r="G40" s="54"/>
      <c r="H40" s="54"/>
      <c r="I40" s="54"/>
      <c r="J40" s="54"/>
      <c r="K40" s="54"/>
      <c r="L40" s="54"/>
    </row>
    <row r="41" spans="1:12" x14ac:dyDescent="0.25">
      <c r="A41" s="163"/>
      <c r="B41" s="54"/>
      <c r="C41" s="54"/>
      <c r="D41" s="54"/>
      <c r="E41" s="54"/>
      <c r="F41" s="54"/>
      <c r="G41" s="54"/>
      <c r="H41" s="54"/>
      <c r="I41" s="54"/>
      <c r="J41" s="54"/>
      <c r="K41" s="54"/>
      <c r="L41" s="54"/>
    </row>
    <row r="42" spans="1:12" x14ac:dyDescent="0.25">
      <c r="A42" s="163"/>
      <c r="B42" s="54"/>
      <c r="C42" s="54"/>
      <c r="D42" s="54"/>
      <c r="E42" s="54"/>
      <c r="F42" s="54"/>
      <c r="G42" s="54"/>
      <c r="H42" s="54"/>
      <c r="I42" s="54"/>
      <c r="J42" s="54"/>
      <c r="K42" s="54"/>
      <c r="L42" s="54"/>
    </row>
    <row r="43" spans="1:12" x14ac:dyDescent="0.25">
      <c r="A43" s="163"/>
      <c r="B43" s="54"/>
      <c r="C43" s="54"/>
      <c r="D43" s="54"/>
      <c r="E43" s="54"/>
      <c r="F43" s="54"/>
      <c r="G43" s="54"/>
      <c r="H43" s="54"/>
      <c r="I43" s="54"/>
      <c r="J43" s="54"/>
      <c r="K43" s="54"/>
      <c r="L43" s="54"/>
    </row>
    <row r="44" spans="1:12" x14ac:dyDescent="0.25">
      <c r="A44" s="163"/>
      <c r="B44" s="54"/>
      <c r="C44" s="54"/>
      <c r="D44" s="54"/>
      <c r="E44" s="54"/>
      <c r="F44" s="54"/>
      <c r="G44" s="54"/>
      <c r="H44" s="54"/>
      <c r="I44" s="54"/>
      <c r="J44" s="54"/>
      <c r="K44" s="54"/>
      <c r="L44" s="54"/>
    </row>
    <row r="45" spans="1:12" x14ac:dyDescent="0.25">
      <c r="A45" s="163"/>
      <c r="B45" s="54"/>
      <c r="C45" s="54"/>
      <c r="D45" s="54"/>
      <c r="E45" s="54"/>
      <c r="F45" s="54"/>
      <c r="G45" s="54"/>
      <c r="H45" s="54"/>
      <c r="I45" s="54"/>
      <c r="J45" s="54"/>
      <c r="K45" s="54"/>
      <c r="L45" s="54"/>
    </row>
    <row r="46" spans="1:12" x14ac:dyDescent="0.25">
      <c r="A46" s="163"/>
      <c r="B46" s="54"/>
      <c r="C46" s="54"/>
      <c r="D46" s="54"/>
      <c r="E46" s="54"/>
      <c r="F46" s="54"/>
      <c r="G46" s="54"/>
      <c r="H46" s="54"/>
      <c r="I46" s="54"/>
      <c r="J46" s="54"/>
      <c r="K46" s="54"/>
      <c r="L46" s="54"/>
    </row>
    <row r="47" spans="1:12" x14ac:dyDescent="0.25">
      <c r="A47" s="163"/>
      <c r="B47" s="54"/>
      <c r="C47" s="54"/>
      <c r="D47" s="54"/>
      <c r="E47" s="54"/>
      <c r="F47" s="54"/>
      <c r="G47" s="54"/>
      <c r="H47" s="54"/>
      <c r="I47" s="54"/>
      <c r="J47" s="256"/>
      <c r="K47" s="54"/>
      <c r="L47" s="54"/>
    </row>
    <row r="48" spans="1:12" x14ac:dyDescent="0.25">
      <c r="A48" s="163"/>
      <c r="B48" s="54"/>
      <c r="C48" s="54"/>
      <c r="D48" s="54"/>
      <c r="E48" s="54"/>
      <c r="F48" s="54"/>
      <c r="G48" s="54"/>
      <c r="H48" s="54"/>
      <c r="I48" s="54"/>
      <c r="J48" s="250"/>
      <c r="K48" s="54"/>
      <c r="L48" s="54"/>
    </row>
    <row r="49" spans="1:12" x14ac:dyDescent="0.25">
      <c r="A49" s="163"/>
      <c r="B49" s="54"/>
      <c r="C49" s="54"/>
      <c r="D49" s="54"/>
      <c r="E49" s="54"/>
      <c r="F49" s="54"/>
      <c r="G49" s="54"/>
      <c r="H49" s="54"/>
      <c r="I49" s="54"/>
      <c r="J49" s="250"/>
      <c r="K49" s="54"/>
      <c r="L49" s="54"/>
    </row>
    <row r="50" spans="1:12" x14ac:dyDescent="0.25">
      <c r="A50" s="163"/>
      <c r="B50" s="54"/>
      <c r="C50" s="54"/>
      <c r="D50" s="54"/>
      <c r="E50" s="54"/>
      <c r="F50" s="54"/>
      <c r="G50" s="54"/>
      <c r="H50" s="54"/>
      <c r="I50" s="54"/>
      <c r="J50" s="250"/>
      <c r="K50" s="54"/>
      <c r="L50" s="54"/>
    </row>
    <row r="51" spans="1:12" x14ac:dyDescent="0.25">
      <c r="A51" s="163"/>
      <c r="B51" s="54"/>
      <c r="C51" s="54"/>
      <c r="D51" s="54"/>
      <c r="E51" s="54"/>
      <c r="F51" s="54"/>
      <c r="G51" s="54"/>
      <c r="H51" s="54"/>
      <c r="I51" s="54"/>
      <c r="J51" s="250"/>
      <c r="K51" s="54"/>
      <c r="L51" s="54"/>
    </row>
    <row r="52" spans="1:12" x14ac:dyDescent="0.25">
      <c r="A52" s="163"/>
      <c r="B52" s="54"/>
      <c r="C52" s="54"/>
      <c r="D52" s="54"/>
      <c r="E52" s="54"/>
      <c r="F52" s="54"/>
      <c r="G52" s="54"/>
      <c r="H52" s="54"/>
      <c r="I52" s="54"/>
      <c r="J52" s="250"/>
      <c r="K52" s="54"/>
      <c r="L52" s="54"/>
    </row>
  </sheetData>
  <mergeCells count="13">
    <mergeCell ref="J5:J6"/>
    <mergeCell ref="E5:E6"/>
    <mergeCell ref="D5:D6"/>
    <mergeCell ref="G5:G6"/>
    <mergeCell ref="H5:H6"/>
    <mergeCell ref="F5:F6"/>
    <mergeCell ref="A7:A10"/>
    <mergeCell ref="I5:I6"/>
    <mergeCell ref="B7:B10"/>
    <mergeCell ref="C7:C10"/>
    <mergeCell ref="A4:A6"/>
    <mergeCell ref="C4:C6"/>
    <mergeCell ref="B4:B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13C9B8A8668074DB19D51921B4BCD73" ma:contentTypeVersion="16" ma:contentTypeDescription="Opprett et nytt dokument." ma:contentTypeScope="" ma:versionID="cdf81f7b3a00020ecd698eb723566799">
  <xsd:schema xmlns:xsd="http://www.w3.org/2001/XMLSchema" xmlns:xs="http://www.w3.org/2001/XMLSchema" xmlns:p="http://schemas.microsoft.com/office/2006/metadata/properties" xmlns:ns2="7ed6d905-1e66-4b72-abba-d4e9bfa6459a" xmlns:ns3="3bc09ffa-a55f-4497-b83b-af668400a753" xmlns:ns4="8ae5ad45-4e29-4d1d-9321-7100209e479b" targetNamespace="http://schemas.microsoft.com/office/2006/metadata/properties" ma:root="true" ma:fieldsID="044c6f344cec3bc1aff13fd79caaec53" ns2:_="" ns3:_="" ns4:_="">
    <xsd:import namespace="7ed6d905-1e66-4b72-abba-d4e9bfa6459a"/>
    <xsd:import namespace="3bc09ffa-a55f-4497-b83b-af668400a753"/>
    <xsd:import namespace="8ae5ad45-4e29-4d1d-9321-7100209e479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4:TaxCatchAll"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6d905-1e66-4b72-abba-d4e9bfa645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Bildemerkelapper" ma:readOnly="false" ma:fieldId="{5cf76f15-5ced-4ddc-b409-7134ff3c332f}" ma:taxonomyMulti="true" ma:sspId="598a948a-a94c-4e58-bc8a-0f21f01cf991" ma:termSetId="09814cd3-568e-fe90-9814-8d621ff8fb84" ma:anchorId="fba54fb3-c3e1-fe81-a776-ca4b69148c4d" ma:open="true" ma:isKeyword="false">
      <xsd:complexType>
        <xsd:sequence>
          <xsd:element ref="pc:Terms" minOccurs="0" maxOccurs="1"/>
        </xsd:sequence>
      </xsd:complex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bc09ffa-a55f-4497-b83b-af668400a753"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ings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ae5ad45-4e29-4d1d-9321-7100209e479b"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1fe775c-335b-420b-94c0-263bb6837ecb}" ma:internalName="TaxCatchAll" ma:showField="CatchAllData" ma:web="3bc09ffa-a55f-4497-b83b-af668400a7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ae5ad45-4e29-4d1d-9321-7100209e479b" xsi:nil="true"/>
    <lcf76f155ced4ddcb4097134ff3c332f xmlns="7ed6d905-1e66-4b72-abba-d4e9bfa6459a">
      <Terms xmlns="http://schemas.microsoft.com/office/infopath/2007/PartnerControls"/>
    </lcf76f155ced4ddcb4097134ff3c332f>
    <SharedWithUsers xmlns="3bc09ffa-a55f-4497-b83b-af668400a753">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F7A3CA-4344-448F-8725-3134F3E065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6d905-1e66-4b72-abba-d4e9bfa6459a"/>
    <ds:schemaRef ds:uri="3bc09ffa-a55f-4497-b83b-af668400a753"/>
    <ds:schemaRef ds:uri="8ae5ad45-4e29-4d1d-9321-7100209e47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2167629-666D-4F1F-B984-D5167D42A393}">
  <ds:schemaRefs>
    <ds:schemaRef ds:uri="http://schemas.microsoft.com/office/2006/metadata/properties"/>
    <ds:schemaRef ds:uri="http://purl.org/dc/terms/"/>
    <ds:schemaRef ds:uri="http://purl.org/dc/elements/1.1/"/>
    <ds:schemaRef ds:uri="http://schemas.openxmlformats.org/package/2006/metadata/core-properties"/>
    <ds:schemaRef ds:uri="3bc09ffa-a55f-4497-b83b-af668400a753"/>
    <ds:schemaRef ds:uri="http://schemas.microsoft.com/office/2006/documentManagement/types"/>
    <ds:schemaRef ds:uri="http://schemas.microsoft.com/office/infopath/2007/PartnerControls"/>
    <ds:schemaRef ds:uri="http://www.w3.org/XML/1998/namespace"/>
    <ds:schemaRef ds:uri="8ae5ad45-4e29-4d1d-9321-7100209e479b"/>
    <ds:schemaRef ds:uri="7ed6d905-1e66-4b72-abba-d4e9bfa6459a"/>
    <ds:schemaRef ds:uri="http://purl.org/dc/dcmitype/"/>
  </ds:schemaRefs>
</ds:datastoreItem>
</file>

<file path=customXml/itemProps3.xml><?xml version="1.0" encoding="utf-8"?>
<ds:datastoreItem xmlns:ds="http://schemas.openxmlformats.org/officeDocument/2006/customXml" ds:itemID="{01AFC3CD-1B9F-4295-B212-07E5323BE1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12</vt:i4>
      </vt:variant>
      <vt:variant>
        <vt:lpstr>Navngitte områder</vt:lpstr>
      </vt:variant>
      <vt:variant>
        <vt:i4>1</vt:i4>
      </vt:variant>
    </vt:vector>
  </HeadingPairs>
  <TitlesOfParts>
    <vt:vector size="13" baseType="lpstr">
      <vt:lpstr>Handlingsplan</vt:lpstr>
      <vt:lpstr>TiltakstyperKostnadskalkyle</vt:lpstr>
      <vt:lpstr>Partskoder</vt:lpstr>
      <vt:lpstr>Brukerveiledning</vt:lpstr>
      <vt:lpstr>Kap 4.1.1</vt:lpstr>
      <vt:lpstr>Kap 4.1.2</vt:lpstr>
      <vt:lpstr>Kap 4.1.3</vt:lpstr>
      <vt:lpstr>Kap 4.1.4</vt:lpstr>
      <vt:lpstr>Kap 4.2</vt:lpstr>
      <vt:lpstr>Kap 4.3</vt:lpstr>
      <vt:lpstr>Kap 4.4</vt:lpstr>
      <vt:lpstr>Kap 5</vt:lpstr>
      <vt:lpstr>Handlingsplan!Utskriftsområde</vt:lpstr>
    </vt:vector>
  </TitlesOfParts>
  <Manager/>
  <Company>Statens Kartverk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Handlingsplan til Geodataplan for Innlandet fylke 2025-2028</dc:title>
  <dc:subject/>
  <dc:creator>Kartverket Innlandet</dc:creator>
  <cp:keywords/>
  <dc:description/>
  <cp:lastModifiedBy>June Breistein</cp:lastModifiedBy>
  <cp:revision/>
  <dcterms:created xsi:type="dcterms:W3CDTF">2018-05-09T06:44:37Z</dcterms:created>
  <dcterms:modified xsi:type="dcterms:W3CDTF">2024-10-29T10:18:44Z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0x010100A13C9B8A8668074DB19D51921B4BCD73</vt:lpwstr>
  </property>
  <property fmtid="{D5CDD505-2E9C-101B-9397-08002B2CF9AE}" pid="3" name="MediaServiceImageTags">
    <vt:lpwstr/>
  </property>
  <property fmtid="{D5CDD505-2E9C-101B-9397-08002B2CF9AE}" pid="4" name="Order">
    <vt:r8>900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ies>
</file>